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mc:AlternateContent xmlns:mc="http://schemas.openxmlformats.org/markup-compatibility/2006">
    <mc:Choice Requires="x15">
      <x15ac:absPath xmlns:x15ac="http://schemas.microsoft.com/office/spreadsheetml/2010/11/ac" url="C:\Users\F7689675\Desktop\"/>
    </mc:Choice>
  </mc:AlternateContent>
  <xr:revisionPtr revIDLastSave="0" documentId="13_ncr:1_{AD98979F-8B25-479E-BA66-3C68BA8E6F58}" xr6:coauthVersionLast="41" xr6:coauthVersionMax="41" xr10:uidLastSave="{00000000-0000-0000-0000-000000000000}"/>
  <bookViews>
    <workbookView xWindow="-120" yWindow="-120" windowWidth="29040" windowHeight="15840"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C415" i="1" l="1"/>
  <c r="C412" i="1" l="1"/>
  <c r="C409" i="1"/>
  <c r="C406" i="1"/>
  <c r="C401" i="1"/>
  <c r="C392" i="1"/>
  <c r="C389" i="1"/>
  <c r="C386" i="1"/>
  <c r="C383" i="1"/>
  <c r="C375" i="1"/>
  <c r="C378" i="1"/>
  <c r="C372" i="1"/>
  <c r="C369" i="1"/>
  <c r="C362" i="1"/>
  <c r="C359" i="1"/>
  <c r="C356" i="1" l="1"/>
  <c r="C348" i="1"/>
  <c r="H8" i="15"/>
  <c r="H7" i="15"/>
  <c r="H6" i="15"/>
  <c r="H5" i="15"/>
  <c r="H4" i="15"/>
  <c r="H3" i="15"/>
  <c r="H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<sst xmlns="http://schemas.openxmlformats.org/spreadsheetml/2006/main" count="10625" uniqueCount="3168">
  <si>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</si>
  <si>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</si>
  <si>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</si>
  <si>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</si>
  <si>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</si>
  <si>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</si>
  <si>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</si>
  <si>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</si>
  <si>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</si>
  <si>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</si>
  <si>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</si>
  <si>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</si>
  <si>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</si>
  <si>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</si>
  <si>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</si>
  <si>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</si>
  <si>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</si>
  <si>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</si>
  <si>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</si>
  <si>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</si>
  <si>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</si>
  <si>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</si>
  <si>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</si>
  <si>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</si>
  <si>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</si>
  <si>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</si>
  <si>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</si>
  <si>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</si>
  <si>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</si>
  <si>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</si>
  <si>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</si>
  <si>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</si>
  <si>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</si>
  <si>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</si>
  <si>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</si>
  <si>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</si>
  <si>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</si>
  <si>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</si>
  <si>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</si>
  <si>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</si>
  <si>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</si>
  <si>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</si>
  <si>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</si>
  <si>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</si>
  <si>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</si>
  <si>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</si>
  <si>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</si>
  <si>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</si>
  <si>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</si>
  <si>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</si>
  <si>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</si>
  <si>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</si>
  <si>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</si>
  <si>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</si>
  <si>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</si>
  <si>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</si>
  <si>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</si>
  <si>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</si>
  <si>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</si>
  <si>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</si>
  <si>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</si>
  <si>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</si>
  <si>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</si>
  <si>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</si>
  <si>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</si>
  <si>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</si>
  <si>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</si>
  <si>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</si>
  <si>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</si>
  <si>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</si>
  <si>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</si>
  <si>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</si>
  <si>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</si>
  <si>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</si>
  <si>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</si>
  <si>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</si>
  <si>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</si>
  <si>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</si>
  <si>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</si>
  <si>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</si>
  <si>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</si>
  <si>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</si>
  <si>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</si>
  <si>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</si>
  <si>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</si>
  <si>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</si>
  <si>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</si>
  <si>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</si>
  <si>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</si>
  <si>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</si>
  <si>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</si>
  <si>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</si>
  <si>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</si>
  <si>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</si>
  <si>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</si>
  <si>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</si>
  <si>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</si>
  <si>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</si>
  <si>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</si>
  <si>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</si>
  <si>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</si>
  <si>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</si>
  <si>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</si>
  <si>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</si>
  <si>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</si>
  <si>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</si>
  <si>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</si>
  <si>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</si>
  <si>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</si>
  <si>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</si>
  <si>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</si>
  <si>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</si>
  <si>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</si>
  <si>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</si>
  <si>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</si>
  <si>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</si>
  <si>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</si>
  <si>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</si>
  <si>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</si>
  <si>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</si>
  <si>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</si>
  <si>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</si>
  <si>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</si>
  <si>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</si>
  <si>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</si>
  <si>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</si>
  <si>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</si>
  <si>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</si>
  <si>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</si>
  <si>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</si>
  <si>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</si>
  <si>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</si>
  <si>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</si>
  <si>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</si>
  <si>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</si>
  <si>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</si>
  <si>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</si>
  <si>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</si>
  <si>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</si>
  <si>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</si>
  <si>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</si>
  <si>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</si>
  <si>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</si>
  <si>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</si>
  <si>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</si>
  <si>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</si>
  <si>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</si>
  <si>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</si>
  <si>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</si>
  <si>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</si>
  <si>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</si>
  <si>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</si>
  <si>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</si>
  <si>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</si>
  <si>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</si>
  <si>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</si>
  <si>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</si>
  <si>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</si>
  <si>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</si>
  <si>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</si>
  <si>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</si>
  <si>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</si>
  <si>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</si>
  <si>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</si>
  <si>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</si>
  <si>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</si>
  <si>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</si>
  <si>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</si>
  <si>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</si>
  <si>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</si>
  <si>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</si>
  <si>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</si>
  <si>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</si>
  <si>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</si>
  <si>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</si>
  <si>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</si>
  <si>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</si>
  <si>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</si>
  <si>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</si>
  <si>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</si>
  <si>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</si>
  <si>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</si>
  <si>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</si>
  <si>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</si>
  <si>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</si>
  <si>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</si>
  <si>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</si>
  <si>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</si>
  <si>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</si>
  <si>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</si>
  <si>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</si>
  <si>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</si>
  <si>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</si>
  <si>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</si>
  <si>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</si>
  <si>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</si>
  <si>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</si>
  <si>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</si>
  <si>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</si>
  <si>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</si>
  <si>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</si>
  <si>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</si>
  <si>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</si>
  <si>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</si>
  <si>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</si>
  <si>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</si>
  <si>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</si>
  <si>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</si>
  <si>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</si>
  <si>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</si>
  <si>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</si>
  <si>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</si>
  <si>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</si>
  <si>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</si>
  <si>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</si>
  <si>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</si>
  <si>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</si>
  <si>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</si>
  <si>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</si>
  <si>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</si>
  <si>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</si>
  <si>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</si>
  <si>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</si>
  <si>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</si>
  <si>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</si>
  <si>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</si>
  <si>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</si>
  <si>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</si>
  <si>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</si>
  <si>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</si>
  <si>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</si>
  <si>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</si>
  <si>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</si>
  <si>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</si>
  <si>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</si>
  <si>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</si>
  <si>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</si>
  <si>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</si>
  <si>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</si>
  <si>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</si>
  <si>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</si>
  <si>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</si>
  <si>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</si>
  <si>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</si>
  <si>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</si>
  <si>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</si>
  <si>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</si>
  <si>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</si>
  <si>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</si>
  <si>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</si>
  <si>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</si>
  <si>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</si>
  <si>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</si>
  <si>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</si>
  <si>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</si>
  <si>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</si>
  <si>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</si>
  <si>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</si>
  <si>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</si>
  <si>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</si>
  <si>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</si>
  <si>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</si>
  <si>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</si>
  <si>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</si>
  <si>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</si>
  <si>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</si>
  <si>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</si>
  <si>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</si>
  <si>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</si>
  <si>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</si>
  <si>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</si>
  <si>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</si>
  <si>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</si>
  <si>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</si>
  <si>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</si>
  <si>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</si>
  <si>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</si>
  <si>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</si>
  <si>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</si>
  <si>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</si>
  <si>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</si>
  <si>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</si>
  <si>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</si>
  <si>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</si>
  <si>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</si>
  <si>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</si>
  <si>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</si>
  <si>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</si>
  <si>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</si>
  <si>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</si>
  <si>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</si>
  <si>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</si>
  <si>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</si>
  <si>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</si>
  <si>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</si>
  <si>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</si>
  <si>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</si>
  <si>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</si>
  <si>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</si>
  <si>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</si>
  <si>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</si>
  <si>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</si>
  <si>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</si>
  <si>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</si>
  <si>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</si>
  <si>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</si>
  <si>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</si>
  <si>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</si>
  <si>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</si>
  <si>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</si>
  <si>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</si>
  <si>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</si>
  <si>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</si>
  <si>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</si>
  <si>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</si>
  <si>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</si>
  <si>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</si>
  <si>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</si>
  <si>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</si>
  <si>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</si>
  <si>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</si>
  <si>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</si>
  <si>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</si>
  <si>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</si>
  <si>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</si>
  <si>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</si>
  <si>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</si>
  <si>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</si>
  <si>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</si>
  <si>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</si>
  <si>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</si>
  <si>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</si>
  <si>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</si>
  <si>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</si>
  <si>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</si>
  <si>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</si>
  <si>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</si>
  <si>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</si>
  <si>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</si>
  <si>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</si>
  <si>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</si>
  <si>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</si>
  <si>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</si>
  <si>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</si>
  <si>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</si>
  <si>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</si>
  <si>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</si>
  <si>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</si>
  <si>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</si>
  <si>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</si>
  <si>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</si>
  <si>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</si>
  <si>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</si>
  <si>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</si>
  <si>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</si>
  <si>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</si>
  <si>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</si>
  <si>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</si>
  <si>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</si>
  <si>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</si>
  <si>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</si>
  <si>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</si>
  <si>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</si>
  <si>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</si>
  <si>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</si>
  <si>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</si>
  <si>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</si>
  <si>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</si>
  <si>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</si>
  <si>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</si>
  <si>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</si>
  <si>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</si>
  <si>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</si>
  <si>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</si>
  <si>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</si>
  <si>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</si>
  <si>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</si>
  <si>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</si>
  <si>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</si>
  <si>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</si>
  <si>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</si>
  <si>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</si>
  <si>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</si>
  <si>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</si>
  <si>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</si>
  <si>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</si>
  <si>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</si>
  <si>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</si>
  <si>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</si>
  <si>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</si>
  <si>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</si>
  <si>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</si>
  <si>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</si>
  <si>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</si>
  <si>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</si>
  <si>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</si>
  <si>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</si>
  <si>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</si>
  <si>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</si>
  <si>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</si>
  <si>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</si>
  <si>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</si>
  <si>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</si>
  <si>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</si>
  <si>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</si>
  <si>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</si>
  <si>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</si>
  <si>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</si>
  <si>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</si>
  <si>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</si>
  <si>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</si>
  <si>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</si>
  <si>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</si>
  <si>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</si>
  <si>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</si>
  <si>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</si>
  <si>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</si>
  <si>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</si>
  <si>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</si>
  <si>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</si>
  <si>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</si>
  <si>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</si>
  <si>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</si>
  <si>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[0.9,1.1]</t>
  </si>
  <si>
    <t>Audio</t>
  </si>
  <si>
    <t>MIC</t>
  </si>
  <si>
    <t>[2,NA]</t>
  </si>
  <si>
    <t>PK_MAG@EDGE_L</t>
  </si>
  <si>
    <t>PK_MAG@EDGE_R</t>
  </si>
  <si>
    <t>DC_MAG@EDGE_L</t>
  </si>
  <si>
    <t>DC_MAG@EDGE_R</t>
  </si>
  <si>
    <t>FlickerSensor</t>
  </si>
  <si>
    <t>[485,515]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</si>
  <si>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</si>
  <si>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</si>
  <si>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</si>
  <si>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</si>
  <si>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</si>
  <si>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</si>
  <si>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</si>
  <si>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</si>
  <si>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</si>
  <si>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</si>
  <si>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</si>
  <si>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</si>
  <si>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</si>
  <si>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</si>
  <si>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</si>
  <si>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</si>
  <si>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</si>
  <si>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</si>
  <si>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</si>
  <si>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</si>
  <si>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</si>
  <si>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</si>
  <si>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</si>
  <si>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</si>
  <si>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</si>
  <si>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</si>
  <si>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</si>
  <si>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</si>
  <si>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</si>
  <si>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</si>
  <si>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</si>
  <si>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</si>
  <si>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</si>
  <si>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</si>
  <si>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</si>
  <si>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</si>
  <si>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</si>
  <si>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</si>
  <si>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</si>
  <si>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</si>
  <si>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</si>
  <si>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</si>
  <si>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</si>
  <si>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</si>
  <si>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</si>
  <si>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</si>
  <si>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</si>
  <si>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</si>
  <si>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</si>
  <si>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</si>
  <si>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</si>
  <si>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</si>
  <si>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</si>
  <si>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</si>
  <si>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</si>
  <si>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</si>
  <si>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</si>
  <si>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</si>
  <si>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</si>
  <si>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</si>
  <si>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</si>
  <si>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</si>
  <si>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</si>
  <si>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</si>
  <si>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</si>
  <si>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</si>
  <si>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</si>
  <si>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</si>
  <si>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</si>
  <si>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</si>
  <si>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</si>
  <si>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</si>
  <si>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</si>
  <si>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</si>
  <si>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</si>
  <si>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</si>
  <si>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</si>
  <si>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</si>
  <si>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</si>
  <si>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</si>
  <si>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</si>
  <si>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</si>
  <si>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</si>
  <si>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</si>
  <si>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</si>
  <si>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</si>
  <si>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</si>
  <si>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</si>
  <si>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</si>
  <si>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</si>
  <si>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</si>
  <si>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</si>
  <si>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</si>
  <si>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</si>
  <si>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</si>
  <si>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</si>
  <si>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</si>
  <si>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</si>
  <si>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</si>
  <si>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</si>
  <si>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</si>
  <si>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</si>
  <si>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</si>
  <si>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</si>
  <si>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</si>
  <si>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</si>
  <si>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</si>
  <si>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</si>
  <si>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</si>
  <si>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</si>
  <si>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</si>
  <si>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</si>
  <si>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</si>
  <si>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</si>
  <si>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</si>
  <si>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</si>
  <si>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</si>
  <si>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</si>
  <si>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</si>
  <si>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</si>
  <si>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</si>
  <si>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</si>
  <si>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</si>
  <si>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</si>
  <si>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</si>
  <si>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</si>
  <si>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</si>
  <si>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</si>
  <si>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</si>
  <si>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</si>
  <si>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</si>
  <si>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</si>
  <si>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</si>
  <si>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</si>
  <si>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</si>
  <si>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</si>
  <si>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</si>
  <si>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</si>
  <si>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</si>
  <si>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</si>
  <si>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</si>
  <si>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</si>
  <si>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</si>
  <si>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</si>
  <si>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</si>
  <si>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</si>
  <si>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</si>
  <si>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</si>
  <si>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</si>
  <si>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</si>
  <si>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</si>
  <si>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</si>
  <si>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</si>
  <si>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</si>
  <si>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</si>
  <si>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</si>
  <si>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</si>
  <si>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</si>
  <si>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</si>
  <si>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</si>
  <si>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</si>
  <si>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</si>
  <si>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</si>
  <si>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</si>
  <si>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</si>
  <si>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</si>
  <si>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</si>
  <si>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</si>
  <si>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</si>
  <si>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</si>
  <si>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</si>
  <si>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</si>
  <si>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</si>
  <si>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</si>
  <si>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</si>
  <si>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</si>
  <si>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</si>
  <si>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</si>
  <si>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</si>
  <si>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</si>
  <si>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</si>
  <si>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</si>
  <si>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</si>
  <si>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</si>
  <si>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</si>
  <si>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</si>
  <si>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</si>
  <si>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</si>
  <si>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</si>
  <si>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</si>
  <si>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</si>
  <si>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</si>
  <si>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</si>
  <si>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</si>
  <si>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</si>
  <si>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</si>
  <si>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</si>
  <si>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</si>
  <si>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</si>
  <si>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</si>
  <si>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</si>
  <si>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</si>
  <si>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</si>
  <si>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</si>
  <si>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</si>
  <si>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</si>
  <si>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</si>
  <si>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</si>
  <si>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</si>
  <si>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</si>
  <si>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</si>
  <si>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</si>
  <si>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</si>
  <si>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</si>
  <si>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</si>
  <si>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</si>
  <si>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</si>
  <si>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</si>
  <si>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</si>
  <si>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</si>
  <si>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</si>
  <si>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</si>
  <si>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</si>
  <si>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</si>
  <si>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</si>
  <si>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</si>
  <si>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</si>
  <si>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</si>
  <si>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</si>
  <si>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</si>
  <si>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</si>
  <si>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</si>
  <si>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</si>
  <si>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</si>
  <si>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</si>
  <si>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</si>
  <si>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</si>
  <si>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</si>
  <si>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</si>
  <si>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</si>
  <si>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</si>
  <si>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</si>
  <si>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</si>
  <si>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</si>
  <si>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</si>
  <si>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</si>
  <si>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</si>
  <si>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</si>
  <si>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</si>
  <si>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</si>
  <si>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</si>
  <si>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</si>
  <si>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</si>
  <si>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</si>
  <si>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</si>
  <si>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</si>
  <si>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</si>
  <si>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</si>
  <si>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</si>
  <si>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</si>
  <si>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</si>
  <si>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</si>
  <si>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</si>
  <si>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</si>
  <si>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</si>
  <si>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</si>
  <si>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</si>
  <si>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</si>
  <si>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</si>
  <si>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</si>
  <si>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</si>
  <si>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</si>
  <si>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</si>
  <si>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</si>
  <si>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</si>
  <si>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</si>
  <si>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</si>
  <si>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</si>
  <si>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</si>
  <si>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</si>
  <si>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</si>
  <si>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</si>
  <si>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</si>
  <si>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</si>
  <si>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</si>
  <si>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</si>
  <si>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</si>
  <si>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</si>
  <si>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</si>
  <si>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</si>
  <si>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</si>
  <si>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</si>
  <si>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</si>
  <si>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</si>
  <si>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</si>
  <si>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</si>
  <si>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</si>
  <si>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</si>
  <si>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</si>
  <si>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</si>
  <si>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</si>
  <si>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</si>
  <si>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</si>
  <si>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</si>
  <si>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</si>
  <si>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</si>
  <si>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</si>
  <si>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</si>
  <si>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</si>
  <si>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</si>
  <si>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</si>
  <si>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</si>
  <si>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</si>
  <si>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</si>
  <si>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</si>
  <si>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</si>
  <si>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</si>
  <si>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</si>
  <si>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</si>
  <si>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</si>
  <si>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</si>
  <si>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</si>
  <si>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</si>
  <si>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</si>
  <si>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</si>
  <si>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</si>
  <si>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</si>
  <si>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</si>
  <si>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</si>
  <si>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</si>
  <si>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</si>
  <si>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</si>
  <si>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</si>
  <si>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</si>
  <si>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</si>
  <si>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</si>
  <si>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</si>
  <si>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</si>
  <si>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</si>
  <si>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</si>
  <si>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</si>
  <si>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</si>
  <si>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</si>
  <si>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</si>
  <si>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</si>
  <si>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</si>
  <si>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</si>
  <si>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</si>
  <si>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</si>
  <si>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</si>
  <si>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</si>
  <si>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</si>
  <si>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</si>
  <si>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</si>
  <si>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</si>
  <si>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</si>
  <si>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</si>
  <si>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</si>
  <si>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</si>
  <si>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</si>
  <si>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</si>
  <si>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</si>
  <si>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</si>
  <si>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</si>
  <si>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</si>
  <si>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</si>
  <si>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</si>
  <si>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</si>
  <si>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</si>
  <si>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</si>
  <si>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</si>
  <si>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</si>
  <si>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</si>
  <si>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</si>
  <si>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</si>
  <si>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</si>
  <si>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</si>
  <si>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</si>
  <si>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</si>
  <si>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</si>
  <si>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</si>
  <si>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</si>
  <si>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</si>
  <si>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</si>
  <si>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</si>
  <si>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</si>
  <si>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</si>
  <si>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</si>
  <si>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</si>
  <si>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</si>
  <si>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</si>
  <si>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</si>
  <si>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</si>
  <si>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</si>
  <si>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</si>
  <si>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</si>
  <si>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</si>
  <si>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</si>
  <si>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</si>
  <si>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</si>
  <si>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</si>
  <si>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</si>
  <si>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</si>
  <si>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</si>
  <si>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</si>
  <si>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</si>
  <si>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</si>
  <si>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</si>
  <si>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</si>
  <si>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</si>
  <si>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</si>
  <si>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</si>
  <si>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</si>
  <si>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</si>
  <si>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</si>
  <si>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</si>
  <si>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</si>
  <si>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</si>
  <si>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</si>
  <si>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</si>
  <si>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</si>
  <si>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</si>
  <si>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</si>
  <si>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</si>
  <si>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</si>
  <si>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</si>
  <si>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</si>
  <si>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</si>
  <si>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</si>
  <si>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</si>
  <si>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</si>
  <si>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</si>
  <si>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</si>
  <si>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</si>
  <si>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</si>
  <si>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</si>
  <si>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</si>
  <si>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</si>
  <si>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</si>
  <si>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</si>
  <si>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</si>
  <si>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</si>
  <si>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</si>
  <si>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</si>
  <si>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</si>
  <si>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</si>
  <si>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</si>
  <si>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</si>
  <si>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</si>
  <si>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</si>
  <si>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</si>
  <si>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</si>
  <si>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</si>
  <si>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</si>
  <si>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</si>
  <si>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</si>
  <si>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</si>
  <si>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</si>
  <si>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</si>
  <si>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</si>
  <si>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</si>
  <si>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</si>
  <si>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</si>
  <si>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</si>
  <si>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</si>
  <si>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</si>
  <si>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</si>
  <si>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</si>
  <si>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</si>
  <si>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</si>
  <si>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</si>
  <si>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</si>
  <si>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</si>
  <si>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</si>
  <si>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</si>
  <si>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</si>
  <si>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</si>
  <si>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</si>
  <si>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</si>
  <si>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</si>
  <si>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</si>
  <si>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</si>
  <si>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</si>
  <si>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</si>
  <si>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</si>
  <si>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</si>
  <si>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</si>
  <si>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</si>
  <si>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</si>
  <si>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</si>
  <si>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</si>
  <si>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</si>
  <si>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</si>
  <si>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</si>
  <si>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</si>
  <si>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</si>
  <si>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</si>
  <si>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</si>
  <si>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</si>
  <si>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</si>
  <si>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</si>
  <si>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</si>
  <si>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</si>
  <si>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</si>
  <si>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</si>
  <si>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</si>
  <si>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</si>
  <si>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</si>
  <si>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</si>
  <si>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</si>
  <si>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</si>
  <si>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</si>
  <si>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</si>
  <si>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</si>
  <si>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</si>
  <si>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</si>
  <si>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</si>
  <si>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</si>
  <si>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</si>
  <si>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</si>
  <si>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</si>
  <si>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</si>
  <si>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</si>
  <si>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</si>
  <si>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</si>
  <si>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</si>
  <si>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</si>
  <si>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</si>
  <si>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</si>
  <si>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</si>
  <si>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</si>
  <si>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</si>
  <si>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</si>
  <si>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</si>
  <si>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</si>
  <si>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</si>
  <si>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</si>
  <si>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</si>
  <si>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</si>
  <si>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</si>
  <si>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</si>
  <si>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</si>
  <si>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</si>
  <si>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</si>
  <si>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</si>
  <si>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</si>
  <si>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</si>
  <si>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</si>
  <si>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</si>
  <si>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</si>
  <si>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</si>
  <si>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</si>
  <si>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</si>
  <si>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</si>
  <si>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</si>
  <si>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</si>
  <si>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</si>
  <si>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</si>
  <si>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</si>
  <si>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</si>
  <si>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</si>
  <si>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</si>
  <si>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</si>
  <si>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</si>
  <si>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</si>
  <si>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</si>
  <si>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</si>
  <si>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</si>
  <si>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</si>
  <si>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</si>
  <si>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</si>
  <si>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</si>
  <si>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</si>
  <si>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</si>
  <si>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</si>
  <si>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</si>
  <si>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</si>
  <si>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</si>
  <si>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</si>
  <si>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</si>
  <si>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</si>
  <si>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</si>
  <si>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</si>
  <si>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</si>
  <si>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</si>
  <si>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</si>
  <si>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</si>
  <si>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</si>
  <si>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</si>
  <si>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</si>
  <si>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</si>
  <si>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</si>
  <si>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</si>
  <si>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</si>
  <si>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</si>
  <si>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</si>
  <si>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</si>
  <si>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</si>
  <si>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</si>
  <si>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</si>
  <si>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</si>
  <si>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</si>
  <si>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</si>
  <si>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</si>
  <si>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</si>
  <si>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</si>
  <si>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</si>
  <si>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</si>
  <si>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</si>
  <si>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</si>
  <si>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</si>
  <si>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</si>
  <si>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</si>
  <si>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</si>
  <si>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</si>
  <si>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</si>
  <si>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</si>
  <si>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</si>
  <si>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</si>
  <si>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</si>
  <si>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</si>
  <si>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</si>
  <si>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</si>
  <si>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</si>
  <si>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</si>
  <si>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</si>
  <si>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</si>
  <si>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</si>
  <si>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</si>
  <si>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</si>
  <si>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</si>
  <si>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</si>
  <si>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</si>
  <si>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</si>
  <si>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</si>
  <si>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</si>
  <si>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</si>
  <si>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</si>
  <si>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</si>
  <si>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</si>
  <si>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</si>
  <si>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</si>
  <si>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</si>
  <si>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</si>
  <si>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</si>
  <si>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</si>
  <si>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</si>
  <si>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</si>
  <si>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</si>
  <si>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</si>
  <si>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</si>
  <si>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</si>
  <si>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</si>
  <si>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</si>
  <si>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</si>
  <si>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</si>
  <si>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</si>
  <si>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</si>
  <si>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</si>
  <si>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</si>
  <si>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</si>
  <si>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</si>
  <si>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</si>
  <si>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</si>
  <si>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</si>
  <si>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</si>
  <si>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</si>
  <si>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</si>
  <si>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</si>
  <si>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</si>
  <si>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</si>
  <si>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</si>
  <si>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</si>
  <si>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</si>
  <si>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</si>
  <si>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</si>
  <si>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</si>
  <si>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</si>
  <si>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</si>
  <si>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</si>
  <si>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</si>
  <si>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</si>
  <si>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</si>
  <si>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</si>
  <si>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</si>
  <si>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</si>
  <si>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</si>
  <si>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</si>
  <si>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</si>
  <si>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</si>
  <si>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</si>
  <si>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</si>
  <si>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</si>
  <si>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</si>
  <si>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</si>
  <si>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</si>
  <si>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</si>
  <si>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</si>
  <si>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</si>
  <si>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</si>
  <si>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</si>
  <si>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</si>
  <si>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</si>
  <si>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</si>
  <si>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</si>
  <si>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</si>
  <si>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</si>
  <si>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</si>
  <si>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</si>
  <si>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</si>
  <si>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</si>
  <si>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</si>
  <si>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</si>
  <si>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</si>
  <si>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</si>
  <si>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</si>
  <si>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</si>
  <si>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</si>
  <si>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</si>
  <si>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</si>
  <si>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</si>
  <si>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</si>
  <si>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</si>
  <si>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</si>
  <si>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</si>
  <si>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</si>
  <si>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</si>
  <si>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</si>
  <si>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</si>
  <si>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</si>
  <si>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</si>
  <si>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</si>
  <si>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</si>
  <si>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</si>
  <si>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</si>
  <si>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</si>
  <si>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</si>
  <si>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</si>
  <si>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</si>
  <si>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</si>
  <si>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</si>
  <si>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</si>
  <si>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</si>
  <si>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</si>
  <si>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</si>
  <si>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</si>
  <si>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</si>
  <si>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</si>
  <si>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</si>
  <si>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</si>
  <si>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</si>
  <si>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</si>
  <si>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</si>
  <si>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</si>
  <si>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</si>
  <si>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</si>
  <si>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</si>
  <si>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</si>
  <si>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</si>
  <si>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</si>
  <si>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</si>
  <si>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</si>
  <si>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</si>
  <si>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</si>
  <si>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</si>
  <si>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</si>
  <si>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</si>
  <si>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</si>
  <si>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</si>
  <si>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</si>
  <si>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</si>
  <si>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</si>
  <si>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</si>
  <si>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</si>
  <si>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</si>
  <si>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</si>
  <si>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</si>
  <si>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</si>
  <si>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</si>
  <si>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</si>
  <si>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</si>
  <si>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</si>
  <si>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</si>
  <si>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</si>
  <si>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</si>
  <si>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</si>
  <si>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</si>
  <si>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</si>
  <si>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</si>
  <si>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</si>
  <si>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</si>
  <si>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</si>
  <si>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</si>
  <si>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</si>
  <si>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</si>
  <si>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</si>
  <si>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</si>
  <si>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</si>
  <si>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</si>
  <si>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</si>
  <si>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</si>
  <si>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</si>
  <si>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</si>
  <si>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</si>
  <si>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</si>
  <si>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</si>
  <si>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</si>
  <si>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</si>
  <si>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</si>
  <si>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</si>
  <si>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</si>
  <si>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</si>
  <si>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</si>
  <si>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</si>
  <si>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</si>
  <si>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</si>
  <si>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</si>
  <si>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</si>
  <si>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</si>
  <si>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</si>
  <si>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</si>
  <si>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</si>
  <si>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</si>
  <si>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</si>
  <si>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</si>
  <si>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</si>
  <si>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</si>
  <si>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cbwrite 0x8A incomplete</t>
    <phoneticPr fontId="22" type="noConversion"/>
  </si>
  <si>
    <t>DRCB</t>
    <phoneticPr fontId="22" type="noConversion"/>
  </si>
  <si>
    <t>syscfg print CLHS</t>
    <phoneticPr fontId="22" type="noConversion"/>
  </si>
  <si>
    <t>syscfg print WCAL</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</si>
  <si>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</si>
  <si>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</si>
  <si>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</si>
  <si>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</si>
  <si>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</si>
  <si>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</si>
  <si>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</si>
  <si>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</si>
  <si>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</si>
  <si>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</si>
  <si>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</si>
  <si>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</si>
  <si>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</si>
  <si>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</si>
  <si>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</si>
  <si>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</si>
  <si>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</si>
  <si>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</si>
  <si>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cbread 0x03 quiet</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</si>
  <si>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</si>
  <si>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</si>
  <si>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</si>
  <si>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</si>
  <si>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</si>
  <si>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</si>
  <si>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</si>
  <si>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</si>
  <si>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</si>
  <si>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</si>
  <si>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</si>
  <si>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</si>
  <si>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</si>
  <si>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</si>
  <si>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</si>
  <si>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</si>
  <si>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</si>
  <si>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</si>
  <si>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</si>
  <si>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</si>
  <si>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</si>
  <si>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</si>
  <si>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</si>
  <si>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</si>
  <si>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</si>
  <si>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</si>
  <si>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</si>
  <si>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</si>
  <si>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</si>
  <si>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</si>
  <si>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</si>
  <si>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</si>
  <si>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</si>
  <si>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</si>
  <si>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</si>
  <si>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</si>
  <si>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</si>
  <si>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</si>
  <si>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</si>
  <si>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</si>
  <si>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</si>
  <si>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</si>
  <si>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</si>
  <si>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</si>
  <si>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</si>
  <si>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</si>
  <si>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</si>
  <si>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</si>
  <si>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</si>
  <si>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</si>
  <si>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</si>
  <si>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</si>
  <si>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</si>
  <si>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</si>
  <si>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</si>
  <si>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</si>
  <si>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</si>
  <si>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</si>
  <si>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</si>
  <si>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</si>
  <si>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</si>
  <si>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</si>
  <si>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</si>
  <si>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</si>
  <si>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</si>
  <si>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</si>
  <si>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</si>
  <si>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</si>
  <si>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</si>
  <si>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</si>
  <si>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</si>
  <si>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</si>
  <si>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</si>
  <si>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</si>
  <si>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</si>
  <si>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</si>
  <si>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</si>
  <si>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</si>
  <si>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</si>
  <si>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</si>
  <si>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</si>
  <si>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</si>
  <si>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</si>
  <si>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</si>
  <si>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</si>
  <si>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</si>
  <si>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</si>
  <si>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</si>
  <si>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</si>
  <si>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</si>
  <si>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</si>
  <si>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</si>
  <si>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</si>
  <si>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</si>
  <si>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</si>
  <si>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</si>
  <si>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</si>
  <si>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</si>
  <si>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</si>
  <si>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</si>
  <si>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</si>
  <si>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SCRP_Tx_Version</t>
    <phoneticPr fontId="28" type="noConversion"/>
  </si>
  <si>
    <t>SCRP_LPP_Inductance_Free_Air_Cal</t>
    <phoneticPr fontId="27" type="noConversion"/>
  </si>
  <si>
    <t>SCRP_LPP_FREQ_Free_Air_Cal</t>
    <phoneticPr fontId="27"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</si>
  <si>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</si>
  <si>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</si>
  <si>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</si>
  <si>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</si>
  <si>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</si>
  <si>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</si>
  <si>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</si>
  <si>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</si>
  <si>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</si>
  <si>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</si>
  <si>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</si>
  <si>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</si>
  <si>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</si>
  <si>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</si>
  <si>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</si>
  <si>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</si>
  <si>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</si>
  <si>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</si>
  <si>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</si>
  <si>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</si>
  <si>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</si>
  <si>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</si>
  <si>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</si>
  <si>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</si>
  <si>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</si>
  <si>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</si>
  <si>
    <t>Temperature_TDEV1@Sera</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</si>
  <si>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</si>
  <si>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</si>
  <si>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</si>
  <si>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</si>
  <si>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</si>
  <si>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</si>
  <si>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</si>
  <si>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</si>
  <si>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</si>
  <si>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</si>
  <si>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</si>
  <si>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</si>
  <si>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</si>
  <si>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</si>
  <si>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</si>
  <si>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</si>
  <si>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</si>
  <si>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</si>
  <si>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</si>
  <si>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</si>
  <si>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</si>
  <si>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</si>
  <si>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</si>
  <si>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</si>
  <si>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</si>
  <si>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</si>
  <si>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</si>
  <si>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</si>
  <si>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</si>
  <si>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</si>
  <si>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</si>
  <si>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</si>
  <si>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</si>
  <si>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</si>
  <si>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</si>
  <si>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</si>
  <si>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Temperature_TDEV3@Sera</t>
    <phoneticPr fontId="22" type="noConversion"/>
  </si>
  <si>
    <t>Temperature_TDEV4@Sera</t>
    <phoneticPr fontId="22" type="noConversion"/>
  </si>
  <si>
    <t>Temperature_TDEV5@Sera</t>
    <phoneticPr fontId="22" type="noConversion"/>
  </si>
  <si>
    <t>Temperature_TDEV7@Sera</t>
    <phoneticPr fontId="22" type="noConversion"/>
  </si>
  <si>
    <t>Temperature_TDEV8@Sera</t>
    <phoneticPr fontId="22" type="noConversion"/>
  </si>
  <si>
    <t>Temperature_TDEV3@SIMETRA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</si>
  <si>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</si>
  <si>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</si>
  <si>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</si>
  <si>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</si>
  <si>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</si>
  <si>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</si>
  <si>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</si>
  <si>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</si>
  <si>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</si>
  <si>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</si>
  <si>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</si>
  <si>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</si>
  <si>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</si>
  <si>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</si>
  <si>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</si>
  <si>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</si>
  <si>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</si>
  <si>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</si>
  <si>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</si>
  <si>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</si>
  <si>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</si>
  <si>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</si>
  <si>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</si>
  <si>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</si>
  <si>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device -k GasGauge -g charge-percentage</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</si>
  <si>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</si>
  <si>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</si>
  <si>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</si>
  <si>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</si>
  <si>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</si>
  <si>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</si>
  <si>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</si>
  <si>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</si>
  <si>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</si>
  <si>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</si>
  <si>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</si>
  <si>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</si>
  <si>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</si>
  <si>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</si>
  <si>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</si>
  <si>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</si>
  <si>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</si>
  <si>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</si>
  <si>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</si>
  <si>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</si>
  <si>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</si>
  <si>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</si>
  <si>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</si>
  <si>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--sel pressure --conntest 
sensor --sel pressure --turnoff </t>
    <phoneticPr fontId="22" type="noConversion"/>
  </si>
  <si>
    <t>Version1.13</t>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</si>
  <si>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</si>
  <si>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</si>
  <si>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</si>
  <si>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</si>
  <si>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</si>
  <si>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</si>
  <si>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</si>
  <si>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</si>
  <si>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</si>
  <si>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</si>
  <si>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</si>
  <si>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version
charge --auto</t>
    <phoneticPr fontId="22" type="noConversion"/>
  </si>
  <si>
    <t>DIAG_VERSION</t>
    <phoneticPr fontId="22" type="noConversion"/>
  </si>
  <si>
    <t>version</t>
    <phoneticPr fontId="22" type="noConversion"/>
  </si>
  <si>
    <t>version</t>
    <phoneticPr fontId="22" type="noConversion"/>
  </si>
  <si>
    <t>Diag cmd</t>
    <phoneticPr fontId="22"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</si>
  <si>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</si>
  <si>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</si>
  <si>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</si>
  <si>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</si>
  <si>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</si>
  <si>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</si>
  <si>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</si>
  <si>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</si>
  <si>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</si>
  <si>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</si>
  <si>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2" type="noConversion"/>
  </si>
  <si>
    <t>Sub Test</t>
    <phoneticPr fontId="22" type="noConversion"/>
  </si>
  <si>
    <t>x</t>
    <phoneticPr fontId="27" type="noConversion"/>
  </si>
  <si>
    <t>cylinder_LOCKON
cylinder_CABLEON</t>
    <phoneticPr fontId="32" type="noConversion"/>
  </si>
  <si>
    <t>SN</t>
    <phoneticPr fontId="22" type="noConversion"/>
  </si>
  <si>
    <t xml:space="preserve">DIAG_VER </t>
    <phoneticPr fontId="32" type="noConversion"/>
  </si>
  <si>
    <t>Get_SFC_Info</t>
    <phoneticPr fontId="22"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</si>
  <si>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</si>
  <si>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</si>
  <si>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</si>
  <si>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</si>
  <si>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</si>
  <si>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</si>
  <si>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</si>
  <si>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</si>
  <si>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</si>
  <si>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</si>
  <si>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</si>
  <si>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</si>
  <si>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</si>
  <si>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</si>
  <si>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</si>
  <si>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</si>
  <si>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</si>
  <si>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</si>
  <si>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</si>
  <si>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</si>
  <si>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</si>
  <si>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</si>
  <si>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</si>
  <si>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</si>
  <si>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</si>
  <si>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</si>
  <si>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</si>
  <si>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</si>
  <si>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</si>
  <si>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</si>
  <si>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</si>
  <si>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</si>
  <si>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</si>
  <si>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</si>
  <si>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</si>
  <si>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hallsensor —irqindex 1 —meas 6 —delay 500</t>
    <phoneticPr fontId="32" type="noConversion"/>
  </si>
  <si>
    <t>hallsensor —irqindex 0 —meas 6 —delay 500</t>
    <phoneticPr fontId="32" type="noConversion"/>
  </si>
  <si>
    <t>Display</t>
    <phoneticPr fontId="32" type="noConversion"/>
  </si>
  <si>
    <t>EDP_BER_Test</t>
    <phoneticPr fontId="28" type="noConversion"/>
  </si>
  <si>
    <t>dptx -e alpm -t "false"
display --off
bl -n
display --on
display --method ber --options "-r"
display --method ber --options "-g"
dptx -e alpm -t "true"</t>
    <phoneticPr fontId="3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</si>
  <si>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</si>
  <si>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</si>
  <si>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</si>
  <si>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</si>
  <si>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</si>
  <si>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</si>
  <si>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</si>
  <si>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</si>
  <si>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</si>
  <si>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</si>
  <si>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</si>
  <si>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</si>
  <si>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</si>
  <si>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</si>
  <si>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</si>
  <si>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</si>
  <si>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</si>
  <si>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</si>
  <si>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</si>
  <si>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</si>
  <si>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</si>
  <si>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</si>
  <si>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</si>
  <si>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</si>
  <si>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</si>
  <si>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</si>
  <si>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</si>
  <si>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</si>
  <si>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</si>
  <si>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</si>
  <si>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</si>
  <si>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</si>
  <si>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2"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</si>
  <si>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</si>
  <si>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</si>
  <si>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</si>
  <si>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</si>
  <si>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</si>
  <si>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</si>
  <si>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</si>
  <si>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</si>
  <si>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</si>
  <si>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</si>
  <si>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</si>
  <si>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</si>
  <si>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</si>
  <si>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2" type="noConversion"/>
  </si>
  <si>
    <t>device -k GasGauge -g charge-percentage</t>
    <phoneticPr fontId="28" type="noConversion"/>
  </si>
  <si>
    <t>[3700,4350]</t>
    <phoneticPr fontId="32" type="noConversion"/>
  </si>
  <si>
    <t>version</t>
    <phoneticPr fontId="32"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</si>
  <si>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</si>
  <si>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</si>
  <si>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</si>
  <si>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</si>
  <si>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</si>
  <si>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</si>
  <si>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</si>
  <si>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</si>
  <si>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</si>
  <si>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</si>
  <si>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</si>
  <si>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</si>
  <si>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</si>
  <si>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</si>
  <si>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</si>
  <si>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</si>
  <si>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</si>
  <si>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</si>
  <si>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</si>
  <si>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</si>
  <si>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</si>
  <si>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</si>
  <si>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</si>
  <si>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</si>
  <si>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</si>
  <si>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</si>
  <si>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</si>
  <si>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</si>
  <si>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</si>
  <si>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</si>
  <si>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</si>
  <si>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</si>
  <si>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</si>
  <si>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</si>
  <si>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</si>
  <si>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</si>
  <si>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</si>
  <si>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</si>
  <si>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</si>
  <si>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</si>
  <si>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</si>
  <si>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</si>
  <si>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</si>
  <si>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</si>
  <si>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</si>
  <si>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</si>
  <si>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</si>
  <si>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</si>
  <si>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</si>
  <si>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</si>
  <si>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</si>
  <si>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</si>
  <si>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</si>
  <si>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</si>
  <si>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</si>
  <si>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</si>
  <si>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</si>
  <si>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</si>
  <si>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[0x28]</t>
    <phoneticPr fontId="22" type="noConversion"/>
  </si>
  <si>
    <t>[0x0]</t>
    <phoneticPr fontId="22" type="noConversion"/>
  </si>
  <si>
    <t>[0x1,0x3]</t>
    <phoneticPr fontId="22" type="noConversion"/>
  </si>
  <si>
    <t>Front_Camera_Stiffener_Revision</t>
    <phoneticPr fontId="22" type="noConversion"/>
  </si>
  <si>
    <t>Front_Camera_Header_Revision</t>
    <phoneticPr fontId="22" type="noConversion"/>
  </si>
  <si>
    <t>[0x4]</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</si>
  <si>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</si>
  <si>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</si>
  <si>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</si>
  <si>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</si>
  <si>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 xml:space="preserve">buttoncnt
q
bl -l
</t>
    <phoneticPr fontId="28" type="noConversion"/>
  </si>
  <si>
    <t>Version2.2</t>
    <phoneticPr fontId="22" type="noConversion"/>
  </si>
  <si>
    <t>Update speaker and mic test command.</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</si>
  <si>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</si>
  <si>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</si>
  <si>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</si>
  <si>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</si>
  <si>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</si>
  <si>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</si>
  <si>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</si>
  <si>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</si>
  <si>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</si>
  <si>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</si>
  <si>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--exit
camisp --find
camisp --pick back1
camisp --sn</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</si>
  <si>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</si>
  <si>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</si>
  <si>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</si>
  <si>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</si>
  <si>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</si>
  <si>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</si>
  <si>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</si>
  <si>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</si>
  <si>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</si>
  <si>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</si>
  <si>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</si>
  <si>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</si>
  <si>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</si>
  <si>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</si>
  <si>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</si>
  <si>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</si>
  <si>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</si>
  <si>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</si>
  <si>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</si>
  <si>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</si>
  <si>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</si>
  <si>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</si>
  <si>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</si>
  <si>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</si>
  <si>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</si>
  <si>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</si>
  <si>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</si>
  <si>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</si>
  <si>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</si>
  <si>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</si>
  <si>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</si>
  <si>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</si>
  <si>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</si>
  <si>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</si>
  <si>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</si>
  <si>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</si>
  <si>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</si>
  <si>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</si>
  <si>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--id</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</si>
  <si>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</si>
  <si>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</si>
  <si>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</si>
  <si>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</si>
  <si>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</si>
  <si>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</si>
  <si>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</si>
  <si>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</si>
  <si>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</si>
  <si>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</si>
  <si>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</si>
  <si>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</si>
  <si>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</si>
  <si>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</si>
  <si>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</si>
  <si>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</si>
  <si>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</si>
  <si>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</si>
  <si>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</si>
  <si>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</si>
  <si>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</si>
  <si>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</si>
  <si>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</si>
  <si>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</si>
  <si>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</si>
  <si>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</si>
  <si>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sensorreg --sel als2 --read 0xE4</t>
    <phoneticPr fontId="22" type="noConversion"/>
  </si>
  <si>
    <t>sensorreg --sel als2 --read 0xE6</t>
    <phoneticPr fontId="22" type="noConversion"/>
  </si>
  <si>
    <t>sensor --sel als2 --init
sensor --sel als2 --set gain 16
sensor --sel als2 --set integration_cycles 148
sensor --sel als2 --sample 3 --stream
sensor --sel als1,als2 --turnoff</t>
    <phoneticPr fontId="28" type="noConversion"/>
  </si>
  <si>
    <t>cylinder_ALSON
led_ALS1ON
led_ALS2ON</t>
    <phoneticPr fontId="22"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</si>
  <si>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</si>
  <si>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</si>
  <si>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</si>
  <si>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</si>
  <si>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</si>
  <si>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</si>
  <si>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</si>
  <si>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</si>
  <si>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</si>
  <si>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</si>
  <si>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</si>
  <si>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</si>
  <si>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</si>
  <si>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</si>
  <si>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</si>
  <si>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</si>
  <si>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</si>
  <si>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</si>
  <si>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</si>
  <si>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</si>
  <si>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</si>
  <si>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</si>
  <si>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</si>
  <si>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</si>
  <si>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</si>
  <si>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</si>
  <si>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</si>
  <si>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</si>
  <si>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</si>
  <si>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</si>
  <si>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</si>
  <si>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</si>
  <si>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</si>
  <si>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</si>
  <si>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</si>
  <si>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</si>
  <si>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</si>
  <si>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</si>
  <si>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</si>
  <si>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</si>
  <si>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</si>
  <si>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</si>
  <si>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</si>
  <si>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</si>
  <si>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</si>
  <si>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sensor --sel prox --get rev_id</t>
    <phoneticPr fontId="22" type="noConversion"/>
  </si>
  <si>
    <t>sensor --sel prox --get device_id</t>
    <phoneticPr fontId="22" type="noConversion"/>
  </si>
  <si>
    <t>NVM_Format_Rev</t>
    <phoneticPr fontId="27" type="noConversion"/>
  </si>
  <si>
    <t>Integrator_Plant</t>
    <phoneticPr fontId="27" type="noConversion"/>
  </si>
  <si>
    <t>Substrate</t>
    <phoneticPr fontId="27" type="noConversion"/>
  </si>
  <si>
    <t>Driver</t>
    <phoneticPr fontId="27" type="noConversion"/>
  </si>
  <si>
    <t>Kirk</t>
  </si>
  <si>
    <t>IR_Filter</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</si>
  <si>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</si>
  <si>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</si>
  <si>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</si>
  <si>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</si>
  <si>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</si>
  <si>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</si>
  <si>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</si>
  <si>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camisp --i2cread 9 0x51 0x0004 2 1</t>
    <phoneticPr fontId="27" type="noConversion"/>
  </si>
  <si>
    <t>camisp --i2cread 9 0x51 0x0005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</si>
  <si>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</si>
  <si>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</si>
  <si>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</si>
  <si>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</si>
  <si>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</si>
  <si>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</si>
  <si>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</si>
  <si>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</si>
  <si>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</si>
  <si>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</si>
  <si>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</si>
  <si>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</si>
  <si>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</si>
  <si>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</si>
  <si>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</si>
  <si>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</si>
  <si>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</si>
  <si>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</si>
  <si>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</si>
  <si>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[15.49,18.72]</t>
    <phoneticPr fontId="22" type="noConversion"/>
  </si>
  <si>
    <t>[75.75,85.81]</t>
    <phoneticPr fontId="22"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</si>
  <si>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</si>
  <si>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</si>
  <si>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</si>
  <si>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</si>
  <si>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</si>
  <si>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</si>
  <si>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</si>
  <si>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</si>
  <si>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</si>
  <si>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</si>
  <si>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</si>
  <si>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</si>
  <si>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</si>
  <si>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</si>
  <si>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</si>
  <si>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</si>
  <si>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touch --off
touch --on
touch --load_firmware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</si>
  <si>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</si>
  <si>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</si>
  <si>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</si>
  <si>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</si>
  <si>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</si>
  <si>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</si>
  <si>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</si>
  <si>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</si>
  <si>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</si>
  <si>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</si>
  <si>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</si>
  <si>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</si>
  <si>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sensorreg --sel als2 --read 0xE4</t>
    <phoneticPr fontId="22" type="noConversion"/>
  </si>
  <si>
    <t>2. Remove "EDP_BER_Test"</t>
    <phoneticPr fontId="22" type="noConversion"/>
  </si>
  <si>
    <t>Version2.10</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</si>
  <si>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</si>
  <si>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</si>
  <si>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</si>
  <si>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</si>
  <si>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</si>
  <si>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</si>
  <si>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</si>
  <si>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</si>
  <si>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[3,3]</t>
    <phoneticPr fontId="45" type="noConversion"/>
  </si>
  <si>
    <t>[1,255]</t>
    <phoneticPr fontId="45" type="noConversion"/>
  </si>
  <si>
    <t>[0,0]</t>
    <phoneticPr fontId="45" type="noConversion"/>
  </si>
  <si>
    <t>[2,2]</t>
    <phoneticPr fontId="45" type="noConversion"/>
  </si>
  <si>
    <t>[0,3]</t>
    <phoneticPr fontId="45" type="noConversion"/>
  </si>
  <si>
    <t>[6,6]</t>
    <phoneticPr fontId="45" type="noConversion"/>
  </si>
  <si>
    <t>[1,7]</t>
    <phoneticPr fontId="45" type="noConversion"/>
  </si>
  <si>
    <t>[16,32]</t>
    <phoneticPr fontId="45" type="noConversion"/>
  </si>
  <si>
    <t>[0,0]</t>
    <phoneticPr fontId="27" type="noConversion"/>
  </si>
  <si>
    <t>[53,53]</t>
    <phoneticPr fontId="45" type="noConversion"/>
  </si>
  <si>
    <t>[12,12]</t>
    <phoneticPr fontId="45" type="noConversion"/>
  </si>
  <si>
    <t>[5,5]</t>
    <phoneticPr fontId="27" type="noConversion"/>
  </si>
  <si>
    <t>[0,5]</t>
    <phoneticPr fontId="45" type="noConversion"/>
  </si>
  <si>
    <t>[0,1]</t>
    <phoneticPr fontId="45" type="noConversion"/>
  </si>
  <si>
    <t>[5,5]</t>
    <phoneticPr fontId="45" type="noConversion"/>
  </si>
  <si>
    <t>camisp --pick front
camisp --on
camisp --nvm
camisp --sn</t>
    <phoneticPr fontId="22" type="noConversion"/>
  </si>
  <si>
    <t>Version2.11</t>
    <phoneticPr fontId="22" type="noConversion"/>
  </si>
  <si>
    <t>sensor --sel als2 --conntest</t>
    <phoneticPr fontId="32" type="noConversion"/>
  </si>
  <si>
    <t>reg select Potomac
reg read 0x1E3C 3 
reg read 0x1EC3 1</t>
    <phoneticPr fontId="22" type="noConversion"/>
  </si>
  <si>
    <t>Rear_Camera_Build</t>
    <phoneticPr fontId="22" type="noConversion"/>
  </si>
  <si>
    <t>Rear_Camera_Flex_Variant</t>
    <phoneticPr fontId="22" type="noConversion"/>
  </si>
  <si>
    <t>Ohio_Build</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</si>
  <si>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</si>
  <si>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</si>
  <si>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</si>
  <si>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</si>
  <si>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</si>
  <si>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</si>
  <si>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</si>
  <si>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</si>
  <si>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</si>
  <si>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</si>
  <si>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</si>
  <si>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</si>
  <si>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</si>
  <si>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</si>
  <si>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</si>
  <si>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</si>
  <si>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</si>
  <si>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</si>
  <si>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</si>
  <si>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</si>
  <si>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</si>
  <si>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</si>
  <si>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</si>
  <si>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F</t>
    </r>
    <r>
      <rPr>
        <sz val="12"/>
        <color indexed="8"/>
        <rFont val="新細明體"/>
        <family val="1"/>
        <charset val="136"/>
      </rPr>
      <t>OS:</t>
    </r>
    <phoneticPr fontId="22" type="noConversion"/>
  </si>
  <si>
    <t>1. Disable camera preview test items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</si>
  <si>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</si>
  <si>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</si>
  <si>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</si>
  <si>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</si>
  <si>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</si>
  <si>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t>Version2.15</t>
    <phoneticPr fontId="22" type="noConversion"/>
  </si>
  <si>
    <t>WirelessPower</t>
    <phoneticPr fontId="22" type="noConversion"/>
  </si>
  <si>
    <t>By Han Wang</t>
    <phoneticPr fontId="22" type="noConversion"/>
  </si>
  <si>
    <t>#Need to catch byte1-4,  Floating point value read from ADC (eg 0xYYYYYYYY)#Need upload Attributes</t>
    <phoneticPr fontId="22" type="noConversion"/>
  </si>
  <si>
    <t>sensor --sel prox --get nvm</t>
    <phoneticPr fontId="22" type="noConversion"/>
  </si>
  <si>
    <t>Diags not support</t>
    <phoneticPr fontId="22" type="noConversion"/>
  </si>
  <si>
    <t>camisp --nvmdump</t>
    <phoneticPr fontId="28"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</si>
  <si>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</si>
  <si>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</si>
  <si>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</si>
  <si>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als2 --get chip_id</t>
    <phoneticPr fontId="22" type="noConversion"/>
  </si>
  <si>
    <t>sensorreg --sel als2 --read 0xE4</t>
    <phoneticPr fontId="22" type="noConversion"/>
  </si>
  <si>
    <t>sensorreg --sel als2 --read 0xE6</t>
    <phoneticPr fontId="22" type="noConversion"/>
  </si>
  <si>
    <t>[0x54,0x56]</t>
    <phoneticPr fontId="27" type="noConversion"/>
  </si>
  <si>
    <t>[0x42]</t>
    <phoneticPr fontId="27" type="noConversion"/>
  </si>
  <si>
    <t>[0x0D]</t>
    <phoneticPr fontId="27" type="noConversion"/>
  </si>
  <si>
    <t>[0xE]</t>
    <phoneticPr fontId="27" type="noConversion"/>
  </si>
  <si>
    <t>[0x0]</t>
    <phoneticPr fontId="27" type="noConversion"/>
  </si>
  <si>
    <t>[0x2B]</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</si>
  <si>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</si>
  <si>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</si>
  <si>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</si>
  <si>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</si>
  <si>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</si>
  <si>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</si>
  <si>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camisp --find
pmuadc --read all</t>
    <phoneticPr fontId="22" type="noConversion"/>
  </si>
  <si>
    <t>QF need to root in fatp pattern</t>
    <phoneticPr fontId="22" type="noConversion"/>
  </si>
  <si>
    <t>rtc --set 20190613023348</t>
    <phoneticPr fontId="22" type="noConversion"/>
  </si>
  <si>
    <t>OverallTestResult</t>
    <phoneticPr fontId="32" type="noConversion"/>
  </si>
  <si>
    <t>OverallTestResult</t>
  </si>
  <si>
    <t>CPort0DOWNUSBFSPresence</t>
    <phoneticPr fontId="32" type="noConversion"/>
  </si>
  <si>
    <t>DCR</t>
  </si>
  <si>
    <t>[4500, 5000]</t>
    <phoneticPr fontId="22" type="noConversion"/>
  </si>
  <si>
    <t>[295, 305]</t>
    <phoneticPr fontId="22"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</si>
  <si>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</si>
  <si>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</si>
  <si>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</si>
  <si>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</si>
  <si>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</si>
  <si>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</si>
  <si>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</si>
  <si>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</si>
  <si>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</si>
  <si>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</si>
  <si>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</si>
  <si>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</si>
  <si>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</si>
  <si>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</si>
  <si>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</si>
  <si>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</si>
  <si>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</si>
  <si>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</si>
  <si>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</si>
  <si>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</si>
  <si>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</si>
  <si>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</si>
  <si>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</si>
  <si>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</si>
  <si>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</si>
  <si>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</si>
  <si>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</si>
  <si>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</si>
  <si>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2" type="noConversion"/>
  </si>
  <si>
    <t>Reset;</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</si>
  <si>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</si>
  <si>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</si>
  <si>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</si>
  <si>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</si>
  <si>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</si>
  <si>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</si>
  <si>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</si>
  <si>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</si>
  <si>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</si>
  <si>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</si>
  <si>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</si>
  <si>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reg select Potomac
reg read 0x9F1C</t>
    <phoneticPr fontId="22" type="noConversion"/>
  </si>
  <si>
    <t>reg select Potomac
reg read 0x9F1C</t>
    <phoneticPr fontId="27"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</si>
  <si>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</si>
  <si>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</si>
  <si>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</si>
  <si>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</si>
  <si>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</si>
  <si>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</si>
  <si>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</si>
  <si>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</si>
  <si>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</si>
  <si>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</si>
  <si>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[NA,NA]</t>
    <phoneticPr fontId="22" type="noConversion"/>
  </si>
  <si>
    <t>pmuadc --sel cpmu --read ildo3</t>
    <phoneticPr fontId="22" type="noConversion"/>
  </si>
  <si>
    <t>pmuadc --sel cpmu --read ildo5</t>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</si>
  <si>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</si>
  <si>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</si>
  <si>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</si>
  <si>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</si>
  <si>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Juliet-PP2V85_AVDD_Current</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</si>
  <si>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</si>
  <si>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</si>
  <si>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</si>
  <si>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</si>
  <si>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</si>
  <si>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</si>
  <si>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</si>
  <si>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</si>
  <si>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</si>
  <si>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</si>
  <si>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</si>
  <si>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</si>
  <si>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</si>
  <si>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</si>
  <si>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</si>
  <si>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</si>
  <si>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</si>
  <si>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</si>
  <si>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</si>
  <si>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</si>
  <si>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</si>
  <si>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t>1</t>
    </r>
    <r>
      <rPr>
        <sz val="12"/>
        <color indexed="8"/>
        <rFont val="新細明體"/>
        <family val="1"/>
        <charset val="136"/>
      </rPr>
      <t>. Disable orion HS test.</t>
    </r>
    <phoneticPr fontId="22" type="noConversion"/>
  </si>
  <si>
    <t>1. Add Penrose related test.</t>
    <phoneticPr fontId="22" type="noConversion"/>
  </si>
  <si>
    <r>
      <t>2</t>
    </r>
    <r>
      <rPr>
        <sz val="12"/>
        <color indexed="8"/>
        <rFont val="新細明體"/>
        <family val="1"/>
        <charset val="136"/>
      </rPr>
      <t>. Enable Jasper Firing test</t>
    </r>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</si>
  <si>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</si>
  <si>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</si>
  <si>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</si>
  <si>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</si>
  <si>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1. Update NCC limit to [10545,11600] and FCC limit to [8435,12650]</t>
    <phoneticPr fontId="22" type="noConversion"/>
  </si>
  <si>
    <t>Version2.22</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</si>
  <si>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</si>
  <si>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</si>
  <si>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</si>
  <si>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</si>
  <si>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</si>
  <si>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</si>
  <si>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</si>
  <si>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</si>
  <si>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1. Update the logic to catch 0x520 for Scorpius TX_FW_Version</t>
    <phoneticPr fontId="22" type="noConversion"/>
  </si>
  <si>
    <t>2. Update SCRP_LPP_Inductance_Free_Air_Cal test cmd to smokey ScorpiusHid --run --test "Set" --args "ReportID=0x05, ReportPayload='{0x00, 0x46}'"</t>
    <phoneticPr fontId="22" type="noConversion"/>
  </si>
  <si>
    <t>Read Sealed status with "device -k GasGauge -p"</t>
    <phoneticPr fontId="22" type="noConversion"/>
  </si>
  <si>
    <t>Add_Attribute_LCM_CFG</t>
    <phoneticPr fontId="22" type="noConversion"/>
  </si>
  <si>
    <t>196</t>
  </si>
  <si>
    <t>Version2.24</t>
    <phoneticPr fontId="22" type="noConversion"/>
  </si>
  <si>
    <t>QT0a/CT1/FOS/CT3:</t>
    <phoneticPr fontId="22" type="noConversion"/>
  </si>
  <si>
    <t>1. Add "Battery Seal Status Check"</t>
    <phoneticPr fontId="22" type="noConversion"/>
  </si>
  <si>
    <t>VA_Version</t>
    <phoneticPr fontId="22" type="noConversion"/>
  </si>
  <si>
    <r>
      <t>[0x52||</t>
    </r>
    <r>
      <rPr>
        <sz val="12"/>
        <color rgb="FF0070C0"/>
        <rFont val="Times New Roman"/>
        <family val="1"/>
      </rPr>
      <t>0x92</t>
    </r>
    <r>
      <rPr>
        <sz val="12"/>
        <color indexed="8"/>
        <rFont val="Times New Roman"/>
        <family val="1"/>
      </rPr>
      <t>]</t>
    </r>
    <phoneticPr fontId="22" type="noConversion"/>
  </si>
  <si>
    <t>1. Add "0x92" for "Magnetometer_VA_Version"</t>
    <phoneticPr fontId="22" type="noConversion"/>
  </si>
  <si>
    <r>
      <t>CT1</t>
    </r>
    <r>
      <rPr>
        <sz val="12"/>
        <color indexed="8"/>
        <rFont val="新細明體"/>
        <family val="1"/>
        <charset val="136"/>
      </rPr>
      <t>/CT3</t>
    </r>
    <r>
      <rPr>
        <sz val="12"/>
        <color indexed="8"/>
        <rFont val="新細明體"/>
        <family val="1"/>
        <charset val="136"/>
      </rPr>
      <t>:</t>
    </r>
    <phoneticPr fontId="22" type="noConversion"/>
  </si>
  <si>
    <t>Seal_Status_Check</t>
    <phoneticPr fontId="22" type="noConversion"/>
  </si>
  <si>
    <t>Version2.25</t>
    <phoneticPr fontId="22" type="noConversion"/>
  </si>
  <si>
    <t>wait 20 
sensor --sel pressure --init
sensorreg --sel pressure -r 0xD0 1 
sensorreg --sel pressure -r 0xF3 3
sensorreg --sel pressure -r 0x80 36
sensorreg --sel pressure -r 0xF7 6
sensor --sel pressure --sample 1000ms --stats 
sensor --sel pressure --turnoff</t>
    <phoneticPr fontId="22" type="noConversion"/>
  </si>
  <si>
    <t>CT2:</t>
    <phoneticPr fontId="22" type="noConversion"/>
  </si>
  <si>
    <t>1. Update the logic to add "egpio --pick aop -n 25 --pull up" and "egpio --pick aop -n 26 --pull up" before "sensor --sel als1 --init" in test item "Interrupt_Test@FH_RIGHT"</t>
    <phoneticPr fontId="22" type="noConversion"/>
  </si>
  <si>
    <r>
      <t>CT3</t>
    </r>
    <r>
      <rPr>
        <sz val="12"/>
        <color indexed="8"/>
        <rFont val="新細明體"/>
        <family val="1"/>
        <charset val="136"/>
      </rPr>
      <t>:</t>
    </r>
    <phoneticPr fontId="22" type="noConversion"/>
  </si>
  <si>
    <t>1. Update the logic to add "egpio --pick aop -n 25 --pull up" and "egpio --pick aop -n 26 --pull up" before "sensor --sel als1 --init" in test item "Device_ID@ALS_FH_Right"</t>
    <phoneticPr fontId="22" type="noConversion"/>
  </si>
  <si>
    <t>sensor --sel als1 --init
sensor --sel als1 --set gain 16
sensor --sel als1 --set integration_cycles 148
sensor --sel als1 --sample 3 --stream</t>
    <phoneticPr fontId="28" type="noConversion"/>
  </si>
  <si>
    <t>Dotara_Heart_Beat_Connection_Test</t>
    <phoneticPr fontId="22" type="noConversion"/>
  </si>
  <si>
    <t>Grape_to_Dotara_Sync_Connection_Test</t>
    <phoneticPr fontId="22" type="noConversion"/>
  </si>
  <si>
    <t>Dotara_to_AOP_IRQ_Connection_Test</t>
    <phoneticPr fontId="22" type="noConversion"/>
  </si>
  <si>
    <t>AOP_to_Dotara_Connection_Test</t>
    <phoneticPr fontId="22" type="noConversion"/>
  </si>
  <si>
    <t>Version2.26</t>
    <phoneticPr fontId="22" type="noConversion"/>
  </si>
  <si>
    <t>JOI_SN</t>
    <phoneticPr fontId="22" type="noConversion"/>
  </si>
  <si>
    <t>Catch JOISA from SFC</t>
    <phoneticPr fontId="22" type="noConversion"/>
  </si>
  <si>
    <t>2. Add JOI_SN</t>
    <phoneticPr fontId="22" type="noConversion"/>
  </si>
  <si>
    <r>
      <t>1</t>
    </r>
    <r>
      <rPr>
        <sz val="12"/>
        <color indexed="8"/>
        <rFont val="新細明體"/>
        <family val="1"/>
        <charset val="136"/>
      </rPr>
      <t>. Add Scorpius connectivity test</t>
    </r>
    <phoneticPr fontId="22" type="noConversion"/>
  </si>
  <si>
    <t>Version2.27</t>
    <phoneticPr fontId="22" type="noConversion"/>
  </si>
  <si>
    <r>
      <t>1</t>
    </r>
    <r>
      <rPr>
        <sz val="12"/>
        <color indexed="8"/>
        <rFont val="新細明體"/>
        <family val="1"/>
        <charset val="136"/>
      </rPr>
      <t>. Modify Scorpius Flex connectivity test command</t>
    </r>
    <phoneticPr fontId="22" type="noConversion"/>
  </si>
  <si>
    <t>2. Modify SPK IMON RMS limit from [0.21, 0.3] to [0.19, 0.3]</t>
    <phoneticPr fontId="22" type="noConversion"/>
  </si>
  <si>
    <t>Penrose_IR_AC_Ratio-4W/m^2</t>
    <phoneticPr fontId="22" type="noConversion"/>
  </si>
  <si>
    <t>Penrose_Green_AC_Ratio-3.4Klux</t>
    <phoneticPr fontId="22" type="noConversion"/>
  </si>
  <si>
    <t>3. Add Penrose IR/Green AC ratio test</t>
    <phoneticPr fontId="22" type="noConversion"/>
  </si>
  <si>
    <t>Version2.28</t>
    <phoneticPr fontId="22" type="noConversion"/>
  </si>
  <si>
    <t>By Daniel Cen</t>
    <phoneticPr fontId="22"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</si>
  <si>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2" type="noConversion"/>
  </si>
  <si>
    <t>Penrose_IR_AC_Voltage@Ch0-4W/m^2</t>
    <phoneticPr fontId="22" type="noConversion"/>
  </si>
  <si>
    <t>Penrose_IR_AC_Voltage@Ch1-4W/m^2</t>
    <phoneticPr fontId="22" type="noConversion"/>
  </si>
  <si>
    <t>Penrose_Green_AC_Voltage@Ch0-3.4Klux</t>
    <phoneticPr fontId="22" type="noConversion"/>
  </si>
  <si>
    <t>Penrose_Green_AC_Voltage@Ch1-3.4Klux</t>
    <phoneticPr fontId="22" type="noConversion"/>
  </si>
  <si>
    <t>GPIO_Test</t>
    <phoneticPr fontId="22" type="noConversion"/>
  </si>
  <si>
    <t>2. Enable Grape GPIO_Test</t>
    <phoneticPr fontId="22" type="noConversion"/>
  </si>
  <si>
    <t>i2c -s 5
i2c -d 5 0x33 0x00 0x02</t>
    <phoneticPr fontId="22" type="noConversion"/>
  </si>
  <si>
    <t>Yogi_Device_ID</t>
    <phoneticPr fontId="22" type="noConversion"/>
  </si>
  <si>
    <t>CT3:</t>
    <phoneticPr fontId="22" type="noConversion"/>
  </si>
  <si>
    <r>
      <t>C</t>
    </r>
    <r>
      <rPr>
        <sz val="12"/>
        <color indexed="8"/>
        <rFont val="新細明體"/>
        <family val="1"/>
        <charset val="136"/>
      </rPr>
      <t>G-QT:</t>
    </r>
    <phoneticPr fontId="22" type="noConversion"/>
  </si>
  <si>
    <t>1. Add "camisp --find;egpio --pick aop -n 25 --pull up;egpio --pick aop -n 26 --pull up" in "Yogi_Temperature"</t>
    <phoneticPr fontId="22" type="noConversion"/>
  </si>
  <si>
    <t>1. Add "egpio --pick aop -n 25 --pull up" and "egpio --pick aop -n 26 --pull up" in "Yogi_Device_ID"</t>
    <phoneticPr fontId="22" type="noConversion"/>
  </si>
  <si>
    <t>2. Disabled "RotterDam_Test" test</t>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</si>
  <si>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8"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</si>
  <si>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</si>
  <si>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BL_Leakage_Bright_Ch_5@ALS_FH_Left</t>
    <phoneticPr fontId="28" type="noConversion"/>
  </si>
  <si>
    <t>CT1:</t>
    <phoneticPr fontId="22" type="noConversion"/>
  </si>
  <si>
    <t>1. Update ALS BL_Leakage command and Dark test command and limit</t>
    <phoneticPr fontId="22" type="noConversion"/>
  </si>
  <si>
    <r>
      <t>3</t>
    </r>
    <r>
      <rPr>
        <sz val="12"/>
        <color indexed="8"/>
        <rFont val="新細明體"/>
        <family val="1"/>
        <charset val="136"/>
      </rPr>
      <t>. Enable Grape GPIO_Test</t>
    </r>
    <phoneticPr fontId="22" type="noConversion"/>
  </si>
  <si>
    <t>3. Update ALS BL_Leakage command and Dark test command and limit</t>
    <phoneticPr fontId="22" type="noConversion"/>
  </si>
  <si>
    <t>Version2.29</t>
    <phoneticPr fontId="22" type="noConversion"/>
  </si>
  <si>
    <t>1. Add "MamaBearFaultTest"</t>
    <phoneticPr fontId="22" type="noConversion"/>
  </si>
  <si>
    <t>oab3f_CMD_READ_ORION_CURRENT
o3b3f_orion_current_read</t>
    <phoneticPr fontId="22" type="noConversion"/>
  </si>
  <si>
    <t>i2c -d 2 0x13 0x74 8
i2c -d 2 0x13 0x1A 1</t>
    <phoneticPr fontId="22" type="noConversion"/>
  </si>
  <si>
    <t>oab3f_CMD_READ_ORION_CURRENT
o3b3f_orion_current_read</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</si>
  <si>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</si>
  <si>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device -k gasgauge -g charge-percentage
charge --set 100
ace --pick usbc --4cc SRYR --txdata "0x00" --rxdata 0</t>
    <phoneticPr fontId="22" type="noConversion"/>
  </si>
  <si>
    <t>charge --set 0</t>
    <phoneticPr fontId="22"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</si>
  <si>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</si>
  <si>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Version2.30</t>
    <phoneticPr fontId="22" type="noConversion"/>
  </si>
  <si>
    <t>Loop_test@SPK_CN_L_T_To_4x_Mic_LRTH</t>
    <phoneticPr fontId="22" type="noConversion"/>
  </si>
  <si>
    <t>PK_MAG@LRTH_TM</t>
    <phoneticPr fontId="22" type="noConversion"/>
  </si>
  <si>
    <t>PK_MAG@LRTH_HOUSING</t>
    <phoneticPr fontId="22" type="noConversion"/>
  </si>
  <si>
    <t>PK_MAG@LRTH_EDGE_L</t>
    <phoneticPr fontId="22" type="noConversion"/>
  </si>
  <si>
    <t>PK_MAG@LRTH_EDGE_R</t>
    <phoneticPr fontId="22" type="noConversion"/>
  </si>
  <si>
    <t>DC_MAG@LRTH_TM</t>
    <phoneticPr fontId="22" type="noConversion"/>
  </si>
  <si>
    <t>DC_MAG@LRTH_HOUSING</t>
    <phoneticPr fontId="22" type="noConversion"/>
  </si>
  <si>
    <t>DC_MAG@LRTH_EDGE_L</t>
    <phoneticPr fontId="22" type="noConversion"/>
  </si>
  <si>
    <t>DC_MAG@LRTH_EDGE_R</t>
    <phoneticPr fontId="22" type="noConversion"/>
  </si>
  <si>
    <t>PK_MAG@CRTH_Housing</t>
    <phoneticPr fontId="22" type="noConversion"/>
  </si>
  <si>
    <t>Loop_Test@SPK_CN_L_T_To_4x_Mic_CRTH</t>
    <phoneticPr fontId="22" type="noConversion"/>
  </si>
  <si>
    <t>PK_MAG@CRTH_Compass</t>
    <phoneticPr fontId="22" type="noConversion"/>
  </si>
  <si>
    <t>PK_MAG@CRTH_EDGE_R</t>
    <phoneticPr fontId="22" type="noConversion"/>
  </si>
  <si>
    <t>DC_MAG@CRTH_Housing</t>
    <phoneticPr fontId="22" type="noConversion"/>
  </si>
  <si>
    <t>DC_MAG@CRTH_Compass</t>
    <phoneticPr fontId="22" type="noConversion"/>
  </si>
  <si>
    <t>DC_MAG@CRTH_EDGE_L</t>
    <phoneticPr fontId="22" type="noConversion"/>
  </si>
  <si>
    <t>DC_MAG@CRTH_EDGE_R</t>
    <phoneticPr fontId="22" type="noConversion"/>
  </si>
  <si>
    <t>Channel 0: EDGE_L
Channel 1: EDGE_R
Channel 2: TM
Channel 3: HOUSING</t>
    <phoneticPr fontId="22" type="noConversion"/>
  </si>
  <si>
    <t>Channel 0: COMPASS
Channel 1: EDGE_R
Channel 2: TM
Channel 3: HOUSING</t>
    <phoneticPr fontId="22" type="noConversion"/>
  </si>
  <si>
    <t>PK_MAG@CRTH_TM</t>
    <phoneticPr fontId="22" type="noConversion"/>
  </si>
  <si>
    <t>1. Add Loop_Test@SPK_CN_L_T_To_4x_Mic_CRTH test item</t>
    <phoneticPr fontId="22" type="noConversion"/>
  </si>
  <si>
    <t>smokeyshell -r
smokey --run TouchShortsTest</t>
    <phoneticPr fontId="22" type="noConversion"/>
  </si>
  <si>
    <t>oab3f_CMD_SET_GPIO_ORION_PULLDOWN_0
oab3f_CMD_SET_GPIO_ORION_PULLUP_1
oab3f_CMD_SET_GPIO_ORION_TX_EN_1
oab3f_CMD_SET_PWR_ORION_5000
oab3f_CMD_PWR_ORION_EN_1
oab3f_CMD_PWR_ORION_SW_EN_1
oab3f_CMD_SET_RX_Vth_1000
oab3f_WAITFORID</t>
    <phoneticPr fontId="22" type="noConversion"/>
  </si>
  <si>
    <t>oab3f_CMD_SET_RX_Vth_1000
oab3f_SWITCH2LS
oab3f_WAITFORID
oab3f_CMD_SET_PWR_ORION_0
CMD_PWR_ORION_SW_EN_0
CMD_PWR_ORION_EN_0</t>
    <phoneticPr fontId="22" type="noConversion"/>
  </si>
  <si>
    <r>
      <t xml:space="preserve">i2c -d 2 0x13 0x74 8
i2c -d 2 0x13 0x1A 1
</t>
    </r>
    <r>
      <rPr>
        <sz val="12"/>
        <color rgb="FF0000FF"/>
        <rFont val="Times New Roman"/>
        <family val="1"/>
      </rPr>
      <t>ace --pick usbc --4cc SRDY --txdata "0x00" --rxdata 0</t>
    </r>
    <phoneticPr fontId="22" type="noConversion"/>
  </si>
  <si>
    <t>charge --set 0</t>
    <phoneticPr fontId="22" type="noConversion"/>
  </si>
  <si>
    <t>Version2.31</t>
    <phoneticPr fontId="22" type="noConversion"/>
  </si>
  <si>
    <r>
      <t>1. Enable "</t>
    </r>
    <r>
      <rPr>
        <sz val="12"/>
        <color indexed="8"/>
        <rFont val="新細明體"/>
        <family val="1"/>
        <charset val="136"/>
      </rPr>
      <t>O</t>
    </r>
    <r>
      <rPr>
        <sz val="12"/>
        <color indexed="8"/>
        <rFont val="新細明體"/>
        <family val="1"/>
        <charset val="136"/>
      </rPr>
      <t>rion HS test"</t>
    </r>
    <phoneticPr fontId="22" type="noConversion"/>
  </si>
  <si>
    <r>
      <t>Q</t>
    </r>
    <r>
      <rPr>
        <sz val="12"/>
        <color indexed="8"/>
        <rFont val="新細明體"/>
        <family val="1"/>
        <charset val="136"/>
      </rPr>
      <t>T0a:</t>
    </r>
    <phoneticPr fontId="22" type="noConversion"/>
  </si>
  <si>
    <t>Version2.32</t>
    <phoneticPr fontId="22" type="noConversion"/>
  </si>
  <si>
    <t>Pearl_Status</t>
    <phoneticPr fontId="22" type="noConversion"/>
  </si>
  <si>
    <t>device -k GasGauge -p
dev -k GasGauge -e read_blk 59 0</t>
    <phoneticPr fontId="22" type="noConversion"/>
  </si>
  <si>
    <r>
      <t>reg select Potomac</t>
    </r>
    <r>
      <rPr>
        <sz val="12"/>
        <color indexed="8"/>
        <rFont val="Times New Roman"/>
        <family val="1"/>
      </rPr>
      <t xml:space="preserve">
reg read 0x1E3C 3 
reg read 0x1EC3 1</t>
    </r>
    <phoneticPr fontId="22" type="noConversion"/>
  </si>
  <si>
    <t>Version2.33</t>
    <phoneticPr fontId="22" type="noConversion"/>
  </si>
  <si>
    <t>1. Upload the "MamaBearFaultTestResult" as attibutes and parametric data to insight in test item "Pearl_Status"</t>
    <phoneticPr fontId="22" type="noConversion"/>
  </si>
  <si>
    <t>1. Remove "MamaBearFaultTest" because it's duplicate with "Pearl_Status"</t>
    <phoneticPr fontId="22" type="noConversion"/>
  </si>
  <si>
    <t>1. Change the cmd from "bl -n" to "bl -m" in "Pattern_YM_Test"</t>
    <phoneticPr fontId="22" type="noConversion"/>
  </si>
  <si>
    <t>Backlight_Set_Low</t>
    <phoneticPr fontId="22" type="noConversion"/>
  </si>
  <si>
    <r>
      <t>Q</t>
    </r>
    <r>
      <rPr>
        <sz val="12"/>
        <color indexed="8"/>
        <rFont val="新細明體"/>
        <family val="1"/>
        <charset val="136"/>
      </rPr>
      <t>T0a</t>
    </r>
    <phoneticPr fontId="22" type="noConversion"/>
  </si>
  <si>
    <r>
      <t xml:space="preserve">1. Add </t>
    </r>
    <r>
      <rPr>
        <sz val="12"/>
        <color indexed="8"/>
        <rFont val="新細明體"/>
        <family val="1"/>
        <charset val="136"/>
      </rPr>
      <t>Flex_Connectivity_VSYS_1P8</t>
    </r>
    <phoneticPr fontId="22" type="noConversion"/>
  </si>
  <si>
    <t>SCRP_DOTARA_WAKE_HEART_BEAT_HIGH
SCRP_DOTARA_WAKE_HEART_BEAT_LOW</t>
    <phoneticPr fontId="22" type="noConversion"/>
  </si>
  <si>
    <t>SCRP_DOTARA_TO_AOP_IRQ_High
SCRP_DOTARA_TO_AOP_IRQ_Low</t>
    <phoneticPr fontId="22" type="noConversion"/>
  </si>
  <si>
    <t>SCRP_VFlex-Drop</t>
    <phoneticPr fontId="22" type="noConversion"/>
  </si>
  <si>
    <t>SCRP_GPIO_GRAPE_TO_DOTARA_TIME_SYNC_High
SCRP_GPIO_GRAPE_TO_DOTARA_TIME_SYNC_Low</t>
    <phoneticPr fontId="22" type="noConversion"/>
  </si>
  <si>
    <t>Version2.34</t>
    <phoneticPr fontId="22" type="noConversion"/>
  </si>
  <si>
    <t>#Catch byte1-4,Floating point value from ADC —&gt; VSense_MCU#Need upload Attributes</t>
    <phoneticPr fontId="22" type="noConversion"/>
  </si>
  <si>
    <t>SCRP_DOTARA_SWDIO_1V8_High
SCRP_DOTARA_SWDIO_1V8_Low
SCRP_DOTARA_SWDCLK_1V8_High
SCRP_DOTARA_SWDCLK_1V8_Low</t>
    <phoneticPr fontId="22" type="noConversion"/>
  </si>
  <si>
    <t>1. Upload scorpius related test items parametric data to insight</t>
    <phoneticPr fontId="22" type="noConversion"/>
  </si>
  <si>
    <t>Version2.35</t>
    <phoneticPr fontId="22" type="noConversion"/>
  </si>
  <si>
    <t>cylinder_ALSOFF</t>
    <phoneticPr fontId="22" type="noConversion"/>
  </si>
  <si>
    <t xml:space="preserve">cylinder_ALSON
cylinder_ALSOFF
</t>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</si>
  <si>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</si>
  <si>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SCRP_Check_Sum_127_MTP_BEFORE</t>
    <phoneticPr fontId="27" type="noConversion"/>
  </si>
  <si>
    <t>SCRP_Version_127_MTP_BEFORE</t>
    <phoneticPr fontId="22" type="noConversion"/>
  </si>
  <si>
    <t>SCRP_Signature_127_MTP_BEFORE</t>
    <phoneticPr fontId="27" type="noConversion"/>
  </si>
  <si>
    <t>SCRP_TX_HWID_127_MTP_BEFORE</t>
    <phoneticPr fontId="22" type="noConversion"/>
  </si>
  <si>
    <t>SCRP_CTx_127_MTP_BEFORE</t>
    <phoneticPr fontId="22" type="noConversion"/>
  </si>
  <si>
    <t>SCRP_VBoost_127_MTP_BEFORE</t>
    <phoneticPr fontId="27" type="noConversion"/>
  </si>
  <si>
    <t>SCRP_VSense_127_MTP_BEFORE</t>
    <phoneticPr fontId="27" type="noConversion"/>
  </si>
  <si>
    <t>SCRP_Isense_127_MTP_BEFORE</t>
    <phoneticPr fontId="27" type="noConversion"/>
  </si>
  <si>
    <t>SCRP_LFOD_127_MTP_BEFORE</t>
    <phoneticPr fontId="27" type="noConversion"/>
  </si>
  <si>
    <t>SCRP_MLB_SN_127_MTP_BEFORE</t>
    <phoneticPr fontId="27" type="noConversion"/>
  </si>
  <si>
    <t>SCRP_VSYS_ANA_127_MTP_BEFORE</t>
    <phoneticPr fontId="27" type="noConversion"/>
  </si>
  <si>
    <t>SCRP_VSYS_1P8_127_MTP_BEFORE</t>
    <phoneticPr fontId="22" type="noConversion"/>
  </si>
  <si>
    <t>The sector 126 &amp; 127 word 0 must be 1, if not, please show "word0 is not 1"</t>
    <phoneticPr fontId="22" type="noConversion"/>
  </si>
  <si>
    <t xml:space="preserve">smokey ScorpiusHid --run --test "Set" --args "ReportID=0x31, ReportPayload='{0x06,0x00,0x8C}'"
wait 2000
smokey ScorpiusHid --run --test "Get" --args "ReportID=0x31" </t>
    <phoneticPr fontId="22" type="noConversion"/>
  </si>
  <si>
    <t>#Vflexdrop = Vbatt-VSYS_Ana#Need upload Attributes</t>
    <phoneticPr fontId="22" type="noConversion"/>
  </si>
  <si>
    <t># Catch SCRP_Vbatt&amp;SCRP_Ibatt#Need upload Attributes</t>
    <phoneticPr fontId="22" type="noConversion"/>
  </si>
  <si>
    <t>SCRP_Vbatt</t>
    <phoneticPr fontId="22" type="noConversion"/>
  </si>
  <si>
    <t>SCRP_Ibatt</t>
    <phoneticPr fontId="22"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</si>
  <si>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2" type="noConversion"/>
  </si>
  <si>
    <t>SCRP_VSYS_ANA_Actual</t>
    <phoneticPr fontId="22" type="noConversion"/>
  </si>
  <si>
    <t>SCRP_VSYS_1P8_Actual</t>
    <phoneticPr fontId="22" type="noConversion"/>
  </si>
  <si>
    <t>SCRP_Check_Sum_126_MTP_BEFORE</t>
    <phoneticPr fontId="27" type="noConversion"/>
  </si>
  <si>
    <t>SCRP_Version_126_MTP_BEFORE</t>
    <phoneticPr fontId="27" type="noConversion"/>
  </si>
  <si>
    <t>SCRP_Signature_126_MTP_BEFORE</t>
    <phoneticPr fontId="27" type="noConversion"/>
  </si>
  <si>
    <t>SCRP_LPP_L_126_MTP_BEFORE</t>
    <phoneticPr fontId="27" type="noConversion"/>
  </si>
  <si>
    <t>SCRP_LPP_FREQ_126_MTP_BEFORE</t>
    <phoneticPr fontId="27" type="noConversion"/>
  </si>
  <si>
    <t>SCRP_Check_Sum_127_MTP_AFTER</t>
    <phoneticPr fontId="27" type="noConversion"/>
  </si>
  <si>
    <t>SCRP_Version_127_MTP_AFTER</t>
    <phoneticPr fontId="27" type="noConversion"/>
  </si>
  <si>
    <t>SCRP_Signature_127_MTP_AFTER</t>
    <phoneticPr fontId="27" type="noConversion"/>
  </si>
  <si>
    <t>SCRP_TX_HWID_127_MTP_AFTER</t>
    <phoneticPr fontId="22" type="noConversion"/>
  </si>
  <si>
    <t>SCRP_CTx_127_MTP_AFTER</t>
    <phoneticPr fontId="27" type="noConversion"/>
  </si>
  <si>
    <t>SCRP_VBoost_127_MTP_AFTER</t>
    <phoneticPr fontId="27" type="noConversion"/>
  </si>
  <si>
    <t>SCRP_VSense_127_MTP_AFTER</t>
    <phoneticPr fontId="27" type="noConversion"/>
  </si>
  <si>
    <t>SCRP_Isense_127_MTP_AFTER</t>
    <phoneticPr fontId="27" type="noConversion"/>
  </si>
  <si>
    <t>SCRP_LFOD_127_MTP_AFTER</t>
    <phoneticPr fontId="22" type="noConversion"/>
  </si>
  <si>
    <t>SCRP_MLB_SN_127_MTP_AFTER</t>
    <phoneticPr fontId="27" type="noConversion"/>
  </si>
  <si>
    <t>SCRP_Check_Sum_126_MTP_AFTER</t>
    <phoneticPr fontId="22" type="noConversion"/>
  </si>
  <si>
    <t>SCRP_Version_126_MTP_AFTER</t>
    <phoneticPr fontId="22" type="noConversion"/>
  </si>
  <si>
    <t>SCRP_Signature_126_MTP_AFTER</t>
    <phoneticPr fontId="22" type="noConversion"/>
  </si>
  <si>
    <t>SCRP_LPP_L_126_MTP_AFTER</t>
    <phoneticPr fontId="22" type="noConversion"/>
  </si>
  <si>
    <t>SCRP_LPP_FREQ_126_MTP_AFTER</t>
  </si>
  <si>
    <t>[6000,7000]</t>
    <phoneticPr fontId="22"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</si>
  <si>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</si>
  <si>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1. Update scorpius test limit</t>
    <phoneticPr fontId="22"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</si>
  <si>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2" type="noConversion"/>
  </si>
  <si>
    <t>SCRP_VSENSE_6V1</t>
    <phoneticPr fontId="22" type="noConversion"/>
  </si>
  <si>
    <t>syscfg print WMac
syscfg add WMac 0xBABABABA 0x0000BABA 0x00000000 0x00000000</t>
    <phoneticPr fontId="22"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</si>
  <si>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</si>
  <si>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</si>
  <si>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2" type="noConversion"/>
  </si>
  <si>
    <t>Request by Yusuf</t>
    <phoneticPr fontId="22" type="noConversion"/>
  </si>
  <si>
    <t>Version2.36</t>
    <phoneticPr fontId="22" type="noConversion"/>
  </si>
  <si>
    <t>CT1:</t>
    <phoneticPr fontId="22" type="noConversion"/>
  </si>
  <si>
    <t>1. Remove Moped_Hash_Check</t>
    <phoneticPr fontId="22" type="noConversion"/>
  </si>
  <si>
    <t>Version2.37</t>
    <phoneticPr fontId="22" type="noConversion"/>
  </si>
  <si>
    <t xml:space="preserve">smokey ScorpiusHid --run --test "Set" --args "ReportID=0x31, ReportPayload='{0x07,0x00,0x8C}'" 
wait 2000
smokey ScorpiusHid --run --test "Get" --args "ReportID=0x31" </t>
    <phoneticPr fontId="22"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</si>
  <si>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2" type="noConversion"/>
  </si>
  <si>
    <t>1. Add disable LFOD before read Scorpius Vsense</t>
    <phoneticPr fontId="22" type="noConversion"/>
  </si>
  <si>
    <t>cbwrite 0x83 incomplete</t>
    <phoneticPr fontId="22" type="noConversion"/>
  </si>
  <si>
    <t>Write_Incomplete_CB</t>
    <phoneticPr fontId="22" type="noConversion"/>
  </si>
  <si>
    <t>IBAT_BL_OFF</t>
    <phoneticPr fontId="22" type="noConversion"/>
  </si>
  <si>
    <t>charge --setma 0
bl -o
#Record the baseline battery current IBAT_BL_OFF with below command
device -k gasgauge -p</t>
    <phoneticPr fontId="22" type="noConversion"/>
  </si>
  <si>
    <t>IBAT_BL_L</t>
    <phoneticPr fontId="22" type="noConversion"/>
  </si>
  <si>
    <t>IBAT_BL_M</t>
    <phoneticPr fontId="22" type="noConversion"/>
  </si>
  <si>
    <t>[NA,NA]</t>
    <phoneticPr fontId="28" type="noConversion"/>
  </si>
  <si>
    <t>CT2/FOS:</t>
    <phoneticPr fontId="22" type="noConversion"/>
  </si>
  <si>
    <r>
      <t>C</t>
    </r>
    <r>
      <rPr>
        <sz val="12"/>
        <color indexed="8"/>
        <rFont val="新細明體"/>
        <family val="1"/>
        <charset val="136"/>
      </rPr>
      <t>T2/CT3:</t>
    </r>
    <phoneticPr fontId="22" type="noConversion"/>
  </si>
  <si>
    <t>1. Add backlight related test items</t>
    <phoneticPr fontId="22" type="noConversion"/>
  </si>
  <si>
    <t>Version2.38</t>
    <phoneticPr fontId="22" type="noConversion"/>
  </si>
  <si>
    <t>Request by Real</t>
    <phoneticPr fontId="22" type="noConversion"/>
  </si>
  <si>
    <t>1. Write_Incomplete_CB 0x84 for CT2 and 0x8A for FOS</t>
    <phoneticPr fontId="22" type="noConversion"/>
  </si>
  <si>
    <t>TM_POWER_BRIGHTNESS_LOW</t>
    <phoneticPr fontId="22" type="noConversion"/>
  </si>
  <si>
    <t>IBAT_BRIGHTNESS_MID</t>
    <phoneticPr fontId="22" type="noConversion"/>
  </si>
  <si>
    <t>TM_POWER_BRIGHTNESS_MID</t>
    <phoneticPr fontId="22" type="noConversion"/>
  </si>
  <si>
    <t xml:space="preserve">bl -m
device -k gasgauge -p
#Record the battery current IBAT_BL_M, get IBAT_BRIGHTNESS_MID = IBAT_BL_M-IBAT_BL_OFF, TM_POWER_BRIGHTNESS_MID= IBAT_BRIGHTNESS_MID * VBAT
</t>
    <phoneticPr fontId="22" type="noConversion"/>
  </si>
  <si>
    <t>IBAT_BRIGHTNESS_LOW</t>
    <phoneticPr fontId="22" type="noConversion"/>
  </si>
  <si>
    <t>VBAT_BL_L</t>
    <phoneticPr fontId="22" type="noConversion"/>
  </si>
  <si>
    <t>VBAT_BL_M</t>
    <phoneticPr fontId="22"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</si>
  <si>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</si>
  <si>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Version2.39</t>
    <phoneticPr fontId="22" type="noConversion"/>
  </si>
  <si>
    <t>I2C4_Sweep_Test</t>
    <phoneticPr fontId="22" type="noConversion"/>
  </si>
  <si>
    <t>1. Modify the test name to "I2C4_Sweep_Test" and add "display --pick internal" before "display --on"</t>
    <phoneticPr fontId="22" type="noConversion"/>
  </si>
  <si>
    <t>1. Add "display --pick internal" before "display --on" in "I2C4_Sweep_Test" test item</t>
    <phoneticPr fontId="22" type="noConversion"/>
  </si>
  <si>
    <t>1. Add "pattern --pick internal" before "pattern --fatp 1" in "Pattern_YM_Test" test item</t>
    <phoneticPr fontId="22" type="noConversion"/>
  </si>
  <si>
    <t>2. Add "pattern --pick internal" before "pattern --fatp 1" in "Pattern_YM_Test" test item</t>
    <phoneticPr fontId="22"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</si>
  <si>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</si>
  <si>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</si>
  <si>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Version2.40</t>
    <phoneticPr fontId="22" type="noConversion"/>
  </si>
  <si>
    <t>Set_Iboot_Backlight</t>
    <phoneticPr fontId="22" type="noConversion"/>
  </si>
  <si>
    <t>sensor --sel als2 --init
sensor --sel als2 --set gain 512
sensor --sel als2 --set integration_cycles 252
sensor --sel als2 --sample 3 --stream
sensor --sel als1,als2 --turnoff</t>
    <phoneticPr fontId="28" type="noConversion"/>
  </si>
  <si>
    <t>bl -o
sensor --sel als1 --init
sensor --sel als1 --set gain 512
sensor --sel als1 --set integration_cycles 252
sensor --sel als1 --sample 3 --stream</t>
    <phoneticPr fontId="28" type="noConversion"/>
  </si>
  <si>
    <r>
      <t>C</t>
    </r>
    <r>
      <rPr>
        <sz val="12"/>
        <color indexed="8"/>
        <rFont val="新細明體"/>
        <family val="1"/>
        <charset val="136"/>
      </rPr>
      <t xml:space="preserve">T1: </t>
    </r>
    <phoneticPr fontId="22" type="noConversion"/>
  </si>
  <si>
    <t xml:space="preserve">1. Change "bl -p 100" to "bl --nits 600" in Battery_Discharge_Path_DCR </t>
    <phoneticPr fontId="22" type="noConversion"/>
  </si>
  <si>
    <t>2. Remove "bl -n" in "Set_Iboot_Backlight"</t>
    <phoneticPr fontId="22" type="noConversion"/>
  </si>
  <si>
    <t>3. Change "bl --nits 1000" to "bl --nits 600" in BL_Leakage_Bright_Ch_1@ALS_FH_Right</t>
    <phoneticPr fontId="22" type="noConversion"/>
  </si>
  <si>
    <t>VBAT_BL_600</t>
    <phoneticPr fontId="22" type="noConversion"/>
  </si>
  <si>
    <t>IBAT_BRIGHTNESS_600NITS</t>
    <phoneticPr fontId="22" type="noConversion"/>
  </si>
  <si>
    <t>TM_POWER_BRIGHTNESS_600NITS</t>
    <phoneticPr fontId="22" type="noConversion"/>
  </si>
  <si>
    <t>bl -l
device -k gasgauge -p
#Record the battery current IBAT_BL_L, get IBAT_BRIGHTlESS_LOW = IBAT_BL_L-IBAT_BL_OFF, TM_POWER_BRIGHTlESS_LOW= IBAT_BRIGHTlESS_LOW * VBAT</t>
    <phoneticPr fontId="22" type="noConversion"/>
  </si>
  <si>
    <t>IBAT_BL_600</t>
    <phoneticPr fontId="22" type="noConversion"/>
  </si>
  <si>
    <t>FOS:</t>
    <phoneticPr fontId="22" type="noConversion"/>
  </si>
  <si>
    <t>touch --test critical --run
touch --off</t>
    <phoneticPr fontId="28" type="noConversion"/>
  </si>
  <si>
    <t>FW_Critical_Error_Check</t>
    <phoneticPr fontId="28"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</si>
  <si>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8" type="noConversion"/>
  </si>
  <si>
    <t>1. Remove "bl -n" in "Backlight_Set_Low"</t>
    <phoneticPr fontId="22" type="noConversion"/>
  </si>
  <si>
    <t>2. Remove BL_H related test items and change "bl --nits 1000" to "bl --nits 600" in test item "IBAT_BL_600"</t>
    <phoneticPr fontId="22" type="noConversion"/>
  </si>
  <si>
    <t>1. Remove BL_H related test items and change "bl --nits 1000" to "bl --nits 600" in test item "IBAT_BL_600"</t>
    <phoneticPr fontId="22" type="noConversion"/>
  </si>
  <si>
    <r>
      <t>2</t>
    </r>
    <r>
      <rPr>
        <sz val="12"/>
        <color indexed="8"/>
        <rFont val="新細明體"/>
        <family val="1"/>
        <charset val="136"/>
      </rPr>
      <t>. Remove "bl -l" in "FW_Critical_Error_Check"</t>
    </r>
    <phoneticPr fontId="22" type="noConversion"/>
  </si>
  <si>
    <t>bl -l
device -k gasgauge -p
#Record the battery current IBAT_BL_L, get IBAT_BRIGHTNESS_LOW = IBAT_BL_L-IBAT_BL_OFF, TM_POWER_BRIGHTNESS_LOW= IBAT_BRIGHTNESS_LOW * VBAT</t>
    <phoneticPr fontId="22" type="noConversion"/>
  </si>
  <si>
    <t>sensor --sel als1 --conntest</t>
    <phoneticPr fontId="32" type="noConversion"/>
  </si>
  <si>
    <t>sensor --sel als2 --init
sensor --sel als2 --set gain 16
sensor --sel als2 --set integration_cycles 148
sensor --sel als2 --sample 3 --stream
sensor --sel als1,als2 --turnoff</t>
    <phoneticPr fontId="28" type="noConversion"/>
  </si>
  <si>
    <t>display --pick internal
display --on
i2c -s 4</t>
    <phoneticPr fontId="22" type="noConversion"/>
  </si>
  <si>
    <t>smokey Wildfire --run DisplayBehavior=NoDisplay ControlBitAccess=ReadOnly BrickRequired=None ResultsBehavior=NoFile LogBehavior=ConsoleOnly --test TouchOffset --testargs "TouchOffset, Verbose='OnFail',TestStation='cgqt'"</t>
    <phoneticPr fontId="22" type="noConversion"/>
  </si>
  <si>
    <r>
      <rPr>
        <sz val="12"/>
        <color rgb="FF0000FF"/>
        <rFont val="Times New Roman"/>
        <family val="1"/>
      </rPr>
      <t>bl -n /*QN has removed*/</t>
    </r>
    <r>
      <rPr>
        <sz val="12"/>
        <color indexed="8"/>
        <rFont val="Times New Roman"/>
        <family val="1"/>
      </rPr>
      <t xml:space="preserve">
bl -l</t>
    </r>
    <phoneticPr fontId="22"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</si>
  <si>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8" type="noConversion"/>
  </si>
  <si>
    <t>197</t>
  </si>
  <si>
    <t>198</t>
  </si>
  <si>
    <t>199</t>
  </si>
  <si>
    <t>200</t>
  </si>
  <si>
    <t>201</t>
  </si>
  <si>
    <t>202</t>
  </si>
  <si>
    <t>203</t>
  </si>
  <si>
    <t>204</t>
  </si>
  <si>
    <t>205</t>
  </si>
  <si>
    <t>Dark _Response_Bright_Ch_1 @ALS_FH_Left</t>
    <phoneticPr fontId="22" type="noConversion"/>
  </si>
  <si>
    <t>Version2.41</t>
    <phoneticPr fontId="22"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</si>
  <si>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2"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</si>
  <si>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8" type="noConversion"/>
  </si>
  <si>
    <t>Device_ID@ALS_FH_Right</t>
    <phoneticPr fontId="28" type="noConversion"/>
  </si>
  <si>
    <t>CG-QT:</t>
    <phoneticPr fontId="22" type="noConversion"/>
  </si>
  <si>
    <t>1. Add WA cmd in ALS test item "Device_ID@ALS_FH_Right"</t>
    <phoneticPr fontId="22" type="noConversion"/>
  </si>
  <si>
    <t>2. Add WA cmd in ALS test item "Device_ID@ALS_FH_Right"</t>
    <phoneticPr fontId="22" type="noConversion"/>
  </si>
  <si>
    <t>[30,101]</t>
    <phoneticPr fontId="22" type="noConversion"/>
  </si>
  <si>
    <t>device -k GasGauge -g charge-percentage</t>
    <phoneticPr fontId="22" type="noConversion"/>
  </si>
  <si>
    <t>device -k GasGauge -p
device -k GasGauge -e read_blk 59 0</t>
    <phoneticPr fontId="22"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</si>
  <si>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</si>
  <si>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[0x98]</t>
    <phoneticPr fontId="27"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</si>
  <si>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8" type="noConversion"/>
  </si>
  <si>
    <t>Version2.42</t>
    <phoneticPr fontId="22" type="noConversion"/>
  </si>
  <si>
    <t>Interrupt_Test@FH_RIGHT</t>
    <phoneticPr fontId="22" type="noConversion"/>
  </si>
  <si>
    <t>1. Add WA cmd in ALS test item "Interrupt_Test@FH_RIGHT"</t>
    <phoneticPr fontId="22"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</si>
  <si>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8" type="noConversion"/>
  </si>
  <si>
    <t>q</t>
    <phoneticPr fontId="22" type="noConversion"/>
  </si>
  <si>
    <t>buttoncnt</t>
    <phoneticPr fontId="22" type="noConversion"/>
  </si>
  <si>
    <t>getnonce
cbwrite 0x8A pass</t>
    <phoneticPr fontId="22" type="noConversion"/>
  </si>
  <si>
    <t>SN</t>
    <phoneticPr fontId="22" type="noConversion"/>
  </si>
  <si>
    <t>ADD_ID2@ALS_FH_Right</t>
    <phoneticPr fontId="28" type="noConversion"/>
  </si>
  <si>
    <t>Interrupt_Test@FH_RIGHT</t>
    <phoneticPr fontId="28" type="noConversion"/>
  </si>
  <si>
    <t>Bright_Ch_3 @ALS_FH_Right</t>
    <phoneticPr fontId="28" type="noConversion"/>
  </si>
  <si>
    <t>Bright_Ch_4 @ALS_FH_Right</t>
    <phoneticPr fontId="28" type="noConversion"/>
  </si>
  <si>
    <t>Bright_Ch_5 @ALS_FH_Right</t>
    <phoneticPr fontId="28" type="noConversion"/>
  </si>
  <si>
    <t>Temperature@ALS_FH_Right</t>
    <phoneticPr fontId="28" type="noConversion"/>
  </si>
  <si>
    <t>[0x0B||0x0C]</t>
    <phoneticPr fontId="22" type="noConversion"/>
  </si>
  <si>
    <t>Project_Version</t>
    <phoneticPr fontId="27" type="noConversion"/>
  </si>
  <si>
    <t>1. Update "Jasper_Project_Version" limit to [0x0B||0x0C]</t>
    <phoneticPr fontId="22" type="noConversion"/>
  </si>
  <si>
    <t>Version2.43</t>
    <phoneticPr fontId="22" type="noConversion"/>
  </si>
  <si>
    <t>[0 1]</t>
    <phoneticPr fontId="22" type="noConversion"/>
  </si>
  <si>
    <t>reset</t>
    <phoneticPr fontId="22" type="noConversion"/>
  </si>
  <si>
    <t>DutEnd</t>
    <phoneticPr fontId="22" type="noConversion"/>
  </si>
  <si>
    <t>[4500 NA]</t>
    <phoneticPr fontId="22" type="noConversion"/>
  </si>
  <si>
    <t>[1000 NA]</t>
    <phoneticPr fontId="22" type="noConversion"/>
  </si>
  <si>
    <t>[4000 NA]</t>
    <phoneticPr fontId="22" type="noConversion"/>
  </si>
  <si>
    <t>[400 NA]</t>
    <phoneticPr fontId="22" type="noConversion"/>
  </si>
  <si>
    <t>smc dump;
smc write AC-C 1; 
smc fread D1VD; 
smc fread B0AV; 
smc fread B0AC; 
smc fread BRSC; 
smc fread CHA1; 
smc fread CHI1; 
pmuadc --read all</t>
    <phoneticPr fontId="22" type="noConversion"/>
  </si>
  <si>
    <t>negotiatePD begin voltage=5000 current=500 targetCurrent=400
negotiatePD begin voltage=5000 current=2400 targetCurrent=1000
configureDeviceAsVBusSourceOnPort:
boxPortNumber 2
testMilliAmp is 500
testMilliVolt is 5000</t>
    <phoneticPr fontId="22" type="noConversion"/>
  </si>
  <si>
    <t>CPort0UPUSBCAdapterVoltageTest5V</t>
    <phoneticPr fontId="22" type="noConversion"/>
  </si>
  <si>
    <t>[14000 NA]</t>
    <phoneticPr fontId="22" type="noConversion"/>
  </si>
  <si>
    <t>[500 NA]</t>
    <phoneticPr fontId="22" type="noConversion"/>
  </si>
  <si>
    <t>smc dump;
smc write AC-C 1; 
smc fread D1VD; 
smc fread B0AV; 
smc fread B0AC; 
smc fread BRSC; 
smc fread CHA1; 
smc fread CHI1; pmuadc --read all</t>
    <phoneticPr fontId="22" type="noConversion"/>
  </si>
  <si>
    <t>negotiatePD begin voltage=15000 current=500 targetCurrent=400
negotiatePD begin voltage=15000 current=3000 targetCurrent=500
configureDeviceAsVBusSourceOnPort:
boxPortNumber 2
testMilliAmp is 500
testMilliVolt is 5000</t>
    <phoneticPr fontId="22" type="noConversion"/>
  </si>
  <si>
    <t>CPort0UPUSBCAdapterVoltageTest15V</t>
    <phoneticPr fontId="22" type="noConversion"/>
  </si>
  <si>
    <t>[11000 NA]</t>
    <phoneticPr fontId="22" type="noConversion"/>
  </si>
  <si>
    <t>negotiatePD begin voltage=12000 current=500 targetCurrent=400
negotiatePD begin voltage=12000 current=3000 targetCurrent=500
configureDeviceAsVBusSourceOnPort:
boxPortNumber 2
testMilliAmp is 500
testMilliVolt is 5000</t>
    <phoneticPr fontId="22" type="noConversion"/>
  </si>
  <si>
    <t>CPort0UPUSBCAdapterVoltageTest12V</t>
    <phoneticPr fontId="22" type="noConversion"/>
  </si>
  <si>
    <t>[8500 NA]</t>
    <phoneticPr fontId="22" type="noConversion"/>
  </si>
  <si>
    <t>[8000 NA]</t>
    <phoneticPr fontId="22" type="noConversion"/>
  </si>
  <si>
    <t xml:space="preserve">negotiatePD begin voltage=9000 current=500 targetCurrent=400
negotiatePD begin voltage=9000 current=2000 targetCurrent=500
configureDeviceAsVBusSourceOnPort:
boxPortNumber 2
testMilliAmp is 500
testMilliVolt is 5000
</t>
    <phoneticPr fontId="22" type="noConversion"/>
  </si>
  <si>
    <t>CPort0UPUSBCAdapterVoltageTest9V</t>
    <phoneticPr fontId="22" type="noConversion"/>
  </si>
  <si>
    <t>AfterMeasuredVconnMilliAmp</t>
  </si>
  <si>
    <t>AfterMeasuredVconnMilliVolt</t>
  </si>
  <si>
    <t>BeforeMeasuredVconnMilliAmp</t>
  </si>
  <si>
    <t>BeforeMeasuredVconnMilliVolt</t>
  </si>
  <si>
    <t>loadCurrentMilliAmps: 300
boxPortNumber: 2
Clear Vconn sink on test box: titaniumport: 2</t>
    <phoneticPr fontId="22" type="noConversion"/>
  </si>
  <si>
    <t>CPort0UPUSBCVconnLoadTest</t>
    <phoneticPr fontId="22" type="noConversion"/>
  </si>
  <si>
    <t>[1900 NA]</t>
    <phoneticPr fontId="22" type="noConversion"/>
  </si>
  <si>
    <t>pcie --pick 5;
pcie --on;
titanium -l;
titanium -r;
titanium -l
titanium -w</t>
    <phoneticPr fontId="22" type="noConversion"/>
  </si>
  <si>
    <t>SystemUPTBTThroughput</t>
    <phoneticPr fontId="22"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</si>
  <si>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</si>
  <si>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</si>
  <si>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</si>
  <si>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</si>
  <si>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</si>
  <si>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</si>
  <si>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</si>
  <si>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</si>
  <si>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</si>
  <si>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</si>
  <si>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</si>
  <si>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</si>
  <si>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</si>
  <si>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</si>
  <si>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</si>
  <si>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</si>
  <si>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</si>
  <si>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</si>
  <si>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</si>
  <si>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</si>
  <si>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</si>
  <si>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</si>
  <si>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</si>
  <si>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</si>
  <si>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</si>
  <si>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</si>
  <si>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</si>
  <si>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</si>
  <si>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</si>
  <si>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</si>
  <si>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</si>
  <si>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</si>
  <si>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</si>
  <si>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</si>
  <si>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</si>
  <si>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</si>
  <si>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</si>
  <si>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</si>
  <si>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</si>
  <si>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</si>
  <si>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</si>
  <si>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</si>
  <si>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</si>
  <si>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</si>
  <si>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</si>
  <si>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</si>
  <si>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</si>
  <si>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</si>
  <si>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</si>
  <si>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</si>
  <si>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</si>
  <si>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</si>
  <si>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</si>
  <si>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2" type="noConversion"/>
  </si>
  <si>
    <t>CPort0CIO20GHostEyeTest</t>
    <phoneticPr fontId="22"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</si>
  <si>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</si>
  <si>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</si>
  <si>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</si>
  <si>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</si>
  <si>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</si>
  <si>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</si>
  <si>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</si>
  <si>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</si>
  <si>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</si>
  <si>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</si>
  <si>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</si>
  <si>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</si>
  <si>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</si>
  <si>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</si>
  <si>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</si>
  <si>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</si>
  <si>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</si>
  <si>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</si>
  <si>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</si>
  <si>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</si>
  <si>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</si>
  <si>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</si>
  <si>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</si>
  <si>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</si>
  <si>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</si>
  <si>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</si>
  <si>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</si>
  <si>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</si>
  <si>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2" type="noConversion"/>
  </si>
  <si>
    <t>CPort0CIO20GD2RRetimerEyeTest</t>
    <phoneticPr fontId="22" type="noConversion"/>
  </si>
  <si>
    <t>[0 1]</t>
    <phoneticPr fontId="22"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</si>
  <si>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2" type="noConversion"/>
  </si>
  <si>
    <t>CPort0CIO20GR2DRetimerEyeTest</t>
    <phoneticPr fontId="22" type="noConversion"/>
  </si>
  <si>
    <t>[40 1000]</t>
    <phoneticPr fontId="22" type="noConversion"/>
  </si>
  <si>
    <t>Lane1CIOEyeHeight</t>
  </si>
  <si>
    <t>[12 110]</t>
    <phoneticPr fontId="22" type="noConversion"/>
  </si>
  <si>
    <t>Lane1CIOEyeWidth</t>
  </si>
  <si>
    <t>Lane0CIOEyeHeight</t>
  </si>
  <si>
    <t>Lane0CIOEyeWidth</t>
  </si>
  <si>
    <t>IntelThunderboltEyeMonitor -protocol CIO -rid 0 -route 0 -port 0 -lane 0 -PortOnRetimer 0 -Retimer_ind 1 -count 8192 -print_eye -print_params</t>
    <phoneticPr fontId="22" type="noConversion"/>
  </si>
  <si>
    <t>CPort0CIO20GTestBoxEyeCapture</t>
    <phoneticPr fontId="22" type="noConversion"/>
  </si>
  <si>
    <t>lane1</t>
  </si>
  <si>
    <t>lane0</t>
  </si>
  <si>
    <t>dataMode</t>
  </si>
  <si>
    <t>dataRate</t>
  </si>
  <si>
    <t>device -k usbphy -e select 0;
device -k usbphy -e enable cio20g</t>
    <phoneticPr fontId="22" type="noConversion"/>
  </si>
  <si>
    <t>expectedDataRate: 20
delayAfterEnablePhyInSec: 5
 tbtPortIndex: 0
tbtMode: 0
disconnectTime: 700
enumerationTimeout: 3000</t>
    <phoneticPr fontId="22" type="noConversion"/>
  </si>
  <si>
    <t>CPort0CIO20GPresenceTest</t>
    <phoneticPr fontId="22" type="noConversion"/>
  </si>
  <si>
    <t>device -k usbphy -e disable</t>
    <phoneticPr fontId="22" type="noConversion"/>
  </si>
  <si>
    <t>TurnOffCPort0UPUsbphy</t>
    <phoneticPr fontId="22" type="noConversion"/>
  </si>
  <si>
    <t>usbloopback -i</t>
    <phoneticPr fontId="22" type="noConversion"/>
  </si>
  <si>
    <t>expectedSpeed: 3</t>
    <phoneticPr fontId="22" type="noConversion"/>
  </si>
  <si>
    <t>CPort0UPUSBSSPresenceDUTCheck</t>
    <phoneticPr fontId="22" type="noConversion"/>
  </si>
  <si>
    <t>device -k usbphy -e select 0;
device -k usbphy -e disable;
device -k usbphy -e enable usb</t>
    <phoneticPr fontId="22" type="noConversion"/>
  </si>
  <si>
    <t>CPort0UPUSBSSPresence</t>
    <phoneticPr fontId="22" type="noConversion"/>
  </si>
  <si>
    <t>[288 NA]</t>
    <phoneticPr fontId="22" type="noConversion"/>
  </si>
  <si>
    <t>UsbThroughputMbps</t>
  </si>
  <si>
    <t>usbloopback -c 268435456 -s 0x3</t>
    <phoneticPr fontId="22" type="noConversion"/>
  </si>
  <si>
    <t>CPort0UPUSBHSThroughput</t>
    <phoneticPr fontId="22" type="noConversion"/>
  </si>
  <si>
    <t>expectedSpeed: 2</t>
    <phoneticPr fontId="22" type="noConversion"/>
  </si>
  <si>
    <t>CPort0UPUSBHSPresenceDUTCheck</t>
    <phoneticPr fontId="22" type="noConversion"/>
  </si>
  <si>
    <t>expectedSpeed: 2
enumerationTimeout: 3000
delayAfterConvertTBTMode: 3
Change test box speed to: 2 tbtm mode: 5</t>
    <phoneticPr fontId="22" type="noConversion"/>
  </si>
  <si>
    <t>CPort0UPUSBHSPresence</t>
    <phoneticPr fontId="22" type="noConversion"/>
  </si>
  <si>
    <t>expectedSpeed: 1</t>
    <phoneticPr fontId="22" type="noConversion"/>
  </si>
  <si>
    <t>CPort0UPUSBFSPresenceDUTCheck</t>
    <phoneticPr fontId="22" type="noConversion"/>
  </si>
  <si>
    <t>expectedSpeed: 1
enumerationTimeout: 3000
delayAfterConvertTBTMode: 3
Change test box speed to: 1 tbtm mode: 6</t>
    <phoneticPr fontId="22" type="noConversion"/>
  </si>
  <si>
    <t>CPort0UPUSBFSPresence</t>
    <phoneticPr fontId="22" type="noConversion"/>
  </si>
  <si>
    <t>expectedSpeed: 0</t>
    <phoneticPr fontId="22" type="noConversion"/>
  </si>
  <si>
    <t>CPort0UPUSBLSPresenceDUTCheck</t>
    <phoneticPr fontId="22" type="noConversion"/>
  </si>
  <si>
    <t>expectedSpeed: 0
enumerationTimeout: 3000
delayAfterConvertTBTMode: 3
Change test box speed to: 0 tbtm mode: 7</t>
    <phoneticPr fontId="22" type="noConversion"/>
  </si>
  <si>
    <t>CPort0UPUSBLSPresence</t>
    <phoneticPr fontId="22" type="noConversion"/>
  </si>
  <si>
    <t>CPort0UPPortOrientationCheck</t>
    <phoneticPr fontId="22" type="noConversion"/>
  </si>
  <si>
    <t>[295, 305]</t>
    <phoneticPr fontId="22" type="noConversion"/>
  </si>
  <si>
    <t>[4500, 5000]</t>
    <phoneticPr fontId="22" type="noConversion"/>
  </si>
  <si>
    <t>CPort0DOWNUSBCVconnLoadTest</t>
    <phoneticPr fontId="22" type="noConversion"/>
  </si>
  <si>
    <t>[2950, 3050]</t>
    <phoneticPr fontId="22" type="noConversion"/>
  </si>
  <si>
    <t>AfterMeasuredVbusMilliAmp</t>
  </si>
  <si>
    <t>[4300, 4800]</t>
    <phoneticPr fontId="22" type="noConversion"/>
  </si>
  <si>
    <t>AfterMeasuredVbusMilliVolt</t>
  </si>
  <si>
    <t>[NA NA]</t>
    <phoneticPr fontId="22" type="noConversion"/>
  </si>
  <si>
    <t>BeforeMeasuredVbusMilliAmp</t>
  </si>
  <si>
    <t>BeforeMeasuredVbusMilliVolt</t>
  </si>
  <si>
    <t>CPort0DOWNUSBCVbusLoadTest</t>
    <phoneticPr fontId="22" type="noConversion"/>
  </si>
  <si>
    <t>TurnOffCPort0DOWNUsbphy</t>
    <phoneticPr fontId="22" type="noConversion"/>
  </si>
  <si>
    <t>CPort0DOWNUSBSSPresenceDUTCheck</t>
    <phoneticPr fontId="22" type="noConversion"/>
  </si>
  <si>
    <t>CPort0DOWNUSBSSPresence</t>
    <phoneticPr fontId="22" type="noConversion"/>
  </si>
  <si>
    <t>CPort0DOWNUSBHSThroughput</t>
    <phoneticPr fontId="22" type="noConversion"/>
  </si>
  <si>
    <t>CPort0DOWNUSBHSPresenceDUTCheck</t>
    <phoneticPr fontId="22" type="noConversion"/>
  </si>
  <si>
    <t>CPort0DOWNUSBHSPresence</t>
    <phoneticPr fontId="22" type="noConversion"/>
  </si>
  <si>
    <t>CPort0DOWNUSBFSPresenceDUTCheck</t>
    <phoneticPr fontId="22" type="noConversion"/>
  </si>
  <si>
    <t>CPort0DOWNUSBFSPresence</t>
    <phoneticPr fontId="22" type="noConversion"/>
  </si>
  <si>
    <t>CPort0DOWNUSBLSPresenceDUTCheck</t>
    <phoneticPr fontId="22" type="noConversion"/>
  </si>
  <si>
    <t>expectedSpeed: 0;
enumerationTimeout: 3000;
delayAfterConvertTBTMode: 3
Change test box speed to: 0 tbtm mode: 7</t>
    <phoneticPr fontId="22" type="noConversion"/>
  </si>
  <si>
    <t>CPort0DOWNUSBLSPresence</t>
    <phoneticPr fontId="22" type="noConversion"/>
  </si>
  <si>
    <t>ace -p usbc -r 0x1A</t>
    <phoneticPr fontId="22" type="noConversion"/>
  </si>
  <si>
    <t>expectedOrientation: DOWN
autoswitch: true
delayAfterSwitch: 5
boxPortNumber: 2</t>
    <phoneticPr fontId="22" type="noConversion"/>
  </si>
  <si>
    <t>CPort0DOWNPortOrientationCheck</t>
    <phoneticPr fontId="22" type="noConversion"/>
  </si>
  <si>
    <t>info</t>
    <phoneticPr fontId="22" type="noConversion"/>
  </si>
  <si>
    <t>CPort0TitaniumFWCheck</t>
    <phoneticPr fontId="22" type="noConversion"/>
  </si>
  <si>
    <t>CPort0CaesiumFWCheck</t>
    <phoneticPr fontId="22" type="noConversion"/>
  </si>
  <si>
    <t>sn; 
version;
ver; 
rtc --get;
 nvram --set boot-command diags; nvram --set auto-boot true; nvram --save</t>
    <phoneticPr fontId="22" type="noConversion"/>
  </si>
  <si>
    <t>DutStart</t>
    <phoneticPr fontId="22" type="noConversion"/>
  </si>
  <si>
    <t>Remark</t>
    <phoneticPr fontId="22" type="noConversion"/>
  </si>
  <si>
    <t>Diag cmd</t>
    <phoneticPr fontId="22" type="noConversion"/>
  </si>
  <si>
    <t>Test Items</t>
    <phoneticPr fontId="32"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</si>
  <si>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2"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</si>
  <si>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</si>
  <si>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</si>
  <si>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</si>
  <si>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</si>
  <si>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</si>
  <si>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</si>
  <si>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</si>
  <si>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</si>
  <si>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</si>
  <si>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</si>
  <si>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</si>
  <si>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</si>
  <si>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</si>
  <si>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</si>
  <si>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</si>
  <si>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</si>
  <si>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</si>
  <si>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</si>
  <si>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</si>
  <si>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</si>
  <si>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</si>
  <si>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</si>
  <si>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</si>
  <si>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</si>
  <si>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</si>
  <si>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</si>
  <si>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</si>
  <si>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</si>
  <si>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</si>
  <si>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</si>
  <si>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</si>
  <si>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CPort0DOWNDPHBR3D2RRetimerEyeTest</t>
    <phoneticPr fontId="32" type="noConversion"/>
  </si>
  <si>
    <t>[0, 1]</t>
    <phoneticPr fontId="22" type="noConversion"/>
  </si>
  <si>
    <t>[100, 1000]</t>
    <phoneticPr fontId="22" type="noConversion"/>
  </si>
  <si>
    <t>Lane3DPEyeHeight</t>
  </si>
  <si>
    <t>[50, 110]</t>
    <phoneticPr fontId="22" type="noConversion"/>
  </si>
  <si>
    <t>Lane3DPEyeWidth</t>
  </si>
  <si>
    <t>Lane2DPEyeHeight</t>
  </si>
  <si>
    <t>Lane2DPEyeWidth</t>
  </si>
  <si>
    <t>Lane1DPEyeHeight</t>
  </si>
  <si>
    <t>Lane1DPEyeWidth</t>
  </si>
  <si>
    <t>Lane0DPEyeHeight</t>
  </si>
  <si>
    <t>Lane0DPEyeWidth</t>
  </si>
  <si>
    <t>CPort0DOWNDPHBR3TestBoxEyeCapture</t>
    <phoneticPr fontId="32" type="noConversion"/>
  </si>
  <si>
    <t>[0]</t>
    <phoneticPr fontId="22" type="noConversion"/>
  </si>
  <si>
    <t>[30583]</t>
    <phoneticPr fontId="22" type="noConversion"/>
  </si>
  <si>
    <t>[8100]</t>
    <phoneticPr fontId="22" type="noConversion"/>
  </si>
  <si>
    <t>[4]</t>
    <phoneticPr fontId="22" type="noConversion"/>
  </si>
  <si>
    <t xml:space="preserve">device -k usbphy -e select 0;
device -k usbphy -e enable dp;
dptx --on;
dptx --route usbc;
dptx --sw_training 4 8.1;
</t>
    <phoneticPr fontId="22" type="noConversion"/>
  </si>
  <si>
    <t>dpIndex: 0;
dpSymbolErrorDuration: 100;
displayLinkRate: 8.1;
numFrames: 10;
patternNumInString: 2;
enableDPMuxControl: true;</t>
    <phoneticPr fontId="22" type="noConversion"/>
  </si>
  <si>
    <t>CPort0DOWNDPHBR3DisplayPattern</t>
    <phoneticPr fontId="32" type="noConversion"/>
  </si>
  <si>
    <t>OverallTestResult</t>
    <phoneticPr fontId="22" type="noConversion"/>
  </si>
  <si>
    <t xml:space="preserve"> </t>
    <phoneticPr fontId="22" type="noConversion"/>
  </si>
  <si>
    <t>tbtmMode: 1;
disconnectTime: 700;
enumerationTimeout: 7000;
delayAfterConvertTBTMode: 3.0;
disableDP: False;</t>
    <phoneticPr fontId="22" type="noConversion"/>
  </si>
  <si>
    <t>CPort0DOWNSwitchTestBoxNativeDP</t>
    <phoneticPr fontId="32" type="noConversion"/>
  </si>
  <si>
    <t>OverallTestResult</t>
    <phoneticPr fontId="32" type="noConversion"/>
  </si>
  <si>
    <t>device -k usbphy -e disable;</t>
    <phoneticPr fontId="22" type="noConversion"/>
  </si>
  <si>
    <t>TurnOffCPort0UPUsbphy</t>
    <phoneticPr fontId="32" type="noConversion"/>
  </si>
  <si>
    <t>[0, 1]</t>
    <phoneticPr fontId="22" type="noConversion"/>
  </si>
  <si>
    <t>OverallTestResult</t>
    <phoneticPr fontId="32"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</si>
  <si>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</si>
  <si>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</si>
  <si>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</si>
  <si>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</si>
  <si>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</si>
  <si>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</si>
  <si>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</si>
  <si>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</si>
  <si>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</si>
  <si>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</si>
  <si>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</si>
  <si>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</si>
  <si>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</si>
  <si>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</si>
  <si>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</si>
  <si>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</si>
  <si>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</si>
  <si>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</si>
  <si>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</si>
  <si>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</si>
  <si>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</si>
  <si>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</si>
  <si>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</si>
  <si>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</si>
  <si>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</si>
  <si>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</si>
  <si>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</si>
  <si>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</si>
  <si>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</si>
  <si>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</si>
  <si>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</si>
  <si>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</si>
  <si>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</si>
  <si>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</si>
  <si>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</si>
  <si>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</si>
  <si>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</si>
  <si>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</si>
  <si>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</si>
  <si>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</si>
  <si>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</si>
  <si>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</si>
  <si>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</si>
  <si>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</si>
  <si>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CPort0UPUSBSSHostEyeTest</t>
    <phoneticPr fontId="32" type="noConversion"/>
  </si>
  <si>
    <t>[0, 1]</t>
    <phoneticPr fontId="22" type="noConversion"/>
  </si>
  <si>
    <t>OverallTestResult</t>
    <phoneticPr fontId="32" type="noConversion"/>
  </si>
  <si>
    <t>IntelThunderboltEyeMonitor -protocol USB -rid 0 -route 0 -port 0 -lane 0 -PortOnRetimer 1 -Retimer_ind 1 -count 8192 -print_eye -print_params;</t>
    <phoneticPr fontId="22" type="noConversion"/>
  </si>
  <si>
    <t>CPort0UPUSBSSD2RRetimerEyeTest</t>
    <phoneticPr fontId="32" type="noConversion"/>
  </si>
  <si>
    <t>IntelThunderboltEyeMonitor -protocol USB -rid 0 -route 0 -port 0 -lane 0 -PortOnRetimer 0 -Retimer_ind 1 -count 8192 -print_eye -print_params;</t>
    <phoneticPr fontId="22" type="noConversion"/>
  </si>
  <si>
    <t>CPort0UPUSBSSR2DRetimerEyeTest</t>
    <phoneticPr fontId="32" type="noConversion"/>
  </si>
  <si>
    <t>[100, 1000]</t>
    <phoneticPr fontId="22" type="noConversion"/>
  </si>
  <si>
    <t>Lane0USBEyeHeight</t>
  </si>
  <si>
    <t>[40, 200]</t>
    <phoneticPr fontId="22" type="noConversion"/>
  </si>
  <si>
    <t>Lane0USBEyeWidth</t>
  </si>
  <si>
    <t>CPort0UPUSBSSTestBoxEyeCapture</t>
    <phoneticPr fontId="32" type="noConversion"/>
  </si>
  <si>
    <t>[2500, NA]</t>
    <phoneticPr fontId="22" type="noConversion"/>
  </si>
  <si>
    <t>usbloopback -c 2147483648 -s 0x4;</t>
    <phoneticPr fontId="22" type="noConversion"/>
  </si>
  <si>
    <t>CPort0UPUSBSSThroughput</t>
    <phoneticPr fontId="32" type="noConversion"/>
  </si>
  <si>
    <t>usbloopback -i;</t>
    <phoneticPr fontId="22" type="noConversion"/>
  </si>
  <si>
    <t>CPort0UPUSBSSPresenceDUTCheck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</si>
  <si>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</si>
  <si>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</si>
  <si>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CPort0UPUSBSSPresence</t>
    <phoneticPr fontId="32" type="noConversion"/>
  </si>
  <si>
    <t>[7.2 , NA]</t>
    <phoneticPr fontId="22" type="noConversion"/>
  </si>
  <si>
    <t>usbloopback -c 8388608.0 -s 0x2;</t>
    <phoneticPr fontId="22" type="noConversion"/>
  </si>
  <si>
    <t>CPort0UPUSBFSThroughput</t>
    <phoneticPr fontId="32" type="noConversion"/>
  </si>
  <si>
    <t>CPort0UPUSBFSPresenceDUTCheck</t>
    <phoneticPr fontId="32" type="noConversion"/>
  </si>
  <si>
    <t>expectedSpeed: 1;
enumerationTimeout: 3000;
delayAfterConvertTBTMode: 3;</t>
    <phoneticPr fontId="22" type="noConversion"/>
  </si>
  <si>
    <t>CPort0UPUSBFSPresence</t>
    <phoneticPr fontId="32" type="noConversion"/>
  </si>
  <si>
    <t>ace -p usbc -r 0x1A;
ace -p usbc -r 0x1A;</t>
    <phoneticPr fontId="22" type="noConversion"/>
  </si>
  <si>
    <t>expectedOrientation: UP;
autoswitch: true;
delayAfterSwitch: 5;
boxPortNumber: 2;</t>
    <phoneticPr fontId="22" type="noConversion"/>
  </si>
  <si>
    <t>CPort0UPPortOrientationCheck</t>
    <phoneticPr fontId="32" type="noConversion"/>
  </si>
  <si>
    <t>device -k usbphy -e disable;</t>
    <phoneticPr fontId="22" type="noConversion"/>
  </si>
  <si>
    <t>TurnOffCPort0DOWNUsbphy</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</si>
  <si>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</si>
  <si>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CPort0DOWNUSBSSHostEyeTest</t>
    <phoneticPr fontId="32" type="noConversion"/>
  </si>
  <si>
    <t>IntelThunderboltEyeMonitor -protocol USB -rid 0 -route 0 -port 0 -lane 1 -PortOnRetimer 1 -Retimer_ind 1 -count 8192 -print_eye -print_params;</t>
    <phoneticPr fontId="22" type="noConversion"/>
  </si>
  <si>
    <t>CPort0DOWNUSBSSD2RRetimerEyeTest</t>
    <phoneticPr fontId="32" type="noConversion"/>
  </si>
  <si>
    <t>IntelThunderboltEyeMonitor -protocol USB -rid 0 -route 0 -port 0 -lane 1 -PortOnRetimer 0 -Retimer_ind 1 -count 8192 -print_eye -print_params;</t>
    <phoneticPr fontId="22" type="noConversion"/>
  </si>
  <si>
    <t>CPort0DOWNUSBSSR2DRetimerEyeTest</t>
    <phoneticPr fontId="32" type="noConversion"/>
  </si>
  <si>
    <t>[40, 200]</t>
    <phoneticPr fontId="22" type="noConversion"/>
  </si>
  <si>
    <t>CPort0DOWNUSBSSTestBoxEyeCapture</t>
    <phoneticPr fontId="32" type="noConversion"/>
  </si>
  <si>
    <t>[2500, NA]</t>
    <phoneticPr fontId="22" type="noConversion"/>
  </si>
  <si>
    <t>usbloopback -c 2147483648 -s 0x4;</t>
    <phoneticPr fontId="22" type="noConversion"/>
  </si>
  <si>
    <t>CPort0DOWNUSBSSThroughput</t>
    <phoneticPr fontId="32" type="noConversion"/>
  </si>
  <si>
    <t>usbloopback -i;</t>
    <phoneticPr fontId="22" type="noConversion"/>
  </si>
  <si>
    <t>CPort0DOWNUSBSSPresenceDUTCheck</t>
    <phoneticPr fontId="32" type="noConversion"/>
  </si>
  <si>
    <t>device -k usbphy -e select 0;
device -k usbphy -e disable;
device -k usbphy -e enable usb;</t>
    <phoneticPr fontId="22" type="noConversion"/>
  </si>
  <si>
    <t>expectedSpeed: 3;
enumerationTimeout: 7000;
delayAfterConvertTBTMode: 3;</t>
    <phoneticPr fontId="22" type="noConversion"/>
  </si>
  <si>
    <t>CPort0DOWNUSBSSPresence</t>
    <phoneticPr fontId="32" type="noConversion"/>
  </si>
  <si>
    <t>failVolt</t>
  </si>
  <si>
    <t>ace --4cc DPMw --txdata 0x42 0x00 0x00 0x6F;
ace --4cc DPMw --txdata 0x42 0x00 0x09 0x21;</t>
    <phoneticPr fontId="22" type="noConversion"/>
  </si>
  <si>
    <t xml:space="preserve"> reset to default tx swing = 1040;
reset to default squelch threshold = 98;</t>
    <phoneticPr fontId="22" type="noConversion"/>
  </si>
  <si>
    <t>[NA, 97]</t>
    <phoneticPr fontId="22" type="noConversion"/>
  </si>
  <si>
    <t>CPort0DOWNSquelcheUSBCHSDisconnectSwing1040mV</t>
    <phoneticPr fontId="32" type="noConversion"/>
  </si>
  <si>
    <t>DeviceEnumeration</t>
    <phoneticPr fontId="32" type="noConversion"/>
  </si>
  <si>
    <t>CPort0DOWNUSBHSPresenceDUTCheck5</t>
    <phoneticPr fontId="32" type="noConversion"/>
  </si>
  <si>
    <t>expectedSpeed: 2;
enumerationTimeout: 3000;
delayAfterConvertTBTMode: 3;</t>
    <phoneticPr fontId="22" type="noConversion"/>
  </si>
  <si>
    <t>CPort0DOWNUSBHSPresence5</t>
    <phoneticPr fontId="32" type="noConversion"/>
  </si>
  <si>
    <t>[NA, 103]</t>
    <phoneticPr fontId="22" type="noConversion"/>
  </si>
  <si>
    <t>ace --4cc DPMw --txdata 0x42 0x00 0x00 0x6F;
ace --4cc DPMw --txdata 0x42 0x00 0x03 0x94;</t>
    <phoneticPr fontId="22" type="noConversion"/>
  </si>
  <si>
    <t xml:space="preserve"> reset to default tx swing = 1040;
reset to default squelch threshold = 104;</t>
    <phoneticPr fontId="22" type="noConversion"/>
  </si>
  <si>
    <t>CPort0DOWNSquelchUSBCHSDisconnectSwing1040mV</t>
    <phoneticPr fontId="32" type="noConversion"/>
  </si>
  <si>
    <t>CPort0DOWNUSBHSPresenceDUTCheck4</t>
    <phoneticPr fontId="32" type="noConversion"/>
  </si>
  <si>
    <t>expectedSpeed: 2
enumerationTimeout: 3000
delayAfterConvertTBTMode: 3</t>
    <phoneticPr fontId="22" type="noConversion"/>
  </si>
  <si>
    <t>CPort0DOWNUSBHSPresence4</t>
    <phoneticPr fontId="32" type="noConversion"/>
  </si>
  <si>
    <t>[NA, 704]</t>
    <phoneticPr fontId="22" type="noConversion"/>
  </si>
  <si>
    <t xml:space="preserve"> reset to default tx swing = 1040;
reset to default squelch threshold = 705;</t>
    <phoneticPr fontId="22" type="noConversion"/>
  </si>
  <si>
    <t>CPort0DOWNUSBCHSDisconnectSwing880mV</t>
    <phoneticPr fontId="32" type="noConversion"/>
  </si>
  <si>
    <t>CPort0DOWNUSBHSPresenceDUTCheck3</t>
    <phoneticPr fontId="32" type="noConversion"/>
  </si>
  <si>
    <t>CPort0DOWNUSBHSPresence3</t>
    <phoneticPr fontId="32"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</si>
  <si>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2" type="noConversion"/>
  </si>
  <si>
    <t>CPort0DOWNUSBCHSDisconnectSwing960mV</t>
    <phoneticPr fontId="32" type="noConversion"/>
  </si>
  <si>
    <t>CPort0DOWNUSBHSPresenceDUTCheck2</t>
    <phoneticPr fontId="32" type="noConversion"/>
  </si>
  <si>
    <t>CPort0DOWNUSBHSPresence2</t>
    <phoneticPr fontId="32"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</si>
  <si>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2" type="noConversion"/>
  </si>
  <si>
    <t>reset to default tx swing = 1040;
reset to default squelch threshold = 705;</t>
    <phoneticPr fontId="22" type="noConversion"/>
  </si>
  <si>
    <t>CPort0DOWNUSBCHSDisconnectSwing1040mV</t>
    <phoneticPr fontId="32" type="noConversion"/>
  </si>
  <si>
    <t xml:space="preserve">usbloopback -i;
</t>
    <phoneticPr fontId="22" type="noConversion"/>
  </si>
  <si>
    <t>CPort0DOWNUSBHSPresenceDUTCheck1</t>
    <phoneticPr fontId="32" type="noConversion"/>
  </si>
  <si>
    <t>CPort0DOWNUSBHSPresence1</t>
    <phoneticPr fontId="32" type="noConversion"/>
  </si>
  <si>
    <t>[7.2 , NA]</t>
    <phoneticPr fontId="22" type="noConversion"/>
  </si>
  <si>
    <t>usbloopback -c 8388608.0 -s 0x2;</t>
    <phoneticPr fontId="22" type="noConversion"/>
  </si>
  <si>
    <t>CPort0DOWNUSBFSThroughput</t>
    <phoneticPr fontId="32" type="noConversion"/>
  </si>
  <si>
    <t>CPort0DOWNUSBFSPresenceDUTCheck</t>
    <phoneticPr fontId="32" type="noConversion"/>
  </si>
  <si>
    <t>expectedSpeed: 1;
enumerationTimeout: 3000;
delayAfterConvertTBTMode: 3;</t>
    <phoneticPr fontId="22" type="noConversion"/>
  </si>
  <si>
    <t xml:space="preserve">ace -p usbc -r 0x1A;
ace -p usbc -r 0x1A;
</t>
    <phoneticPr fontId="32" type="noConversion"/>
  </si>
  <si>
    <t>expectedOrientation: DOWN;
autoswitch: true;
delayAfterSwitch: 5;
boxPortNumber: 2;</t>
    <phoneticPr fontId="22" type="noConversion"/>
  </si>
  <si>
    <t>CPort0DOWNPortOrientationCheck</t>
    <phoneticPr fontId="32" type="noConversion"/>
  </si>
  <si>
    <t>0x00010800</t>
    <phoneticPr fontId="22" type="noConversion"/>
  </si>
  <si>
    <t>info</t>
    <phoneticPr fontId="32" type="noConversion"/>
  </si>
  <si>
    <t>CPort0TitaniumFWCheck</t>
    <phoneticPr fontId="32" type="noConversion"/>
  </si>
  <si>
    <t>0x00003300</t>
    <phoneticPr fontId="22" type="noConversion"/>
  </si>
  <si>
    <t>CPort0CaesiumFWCheck</t>
    <phoneticPr fontId="32" type="noConversion"/>
  </si>
  <si>
    <t>sn; version; ver; rtc --get;</t>
    <phoneticPr fontId="32" type="noConversion"/>
  </si>
  <si>
    <t>DutStart</t>
    <phoneticPr fontId="32"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</si>
  <si>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2" type="noConversion"/>
  </si>
  <si>
    <t xml:space="preserve">expectedSpeed: 3
enumerationTimeout: 7000
delayAfterConvertTBTMode: 3
Change test box speed to: 3 tbtm mode: 3
</t>
    <phoneticPr fontId="22" type="noConversion"/>
  </si>
  <si>
    <t>expectedSpeed: 2</t>
    <phoneticPr fontId="22" type="noConversion"/>
  </si>
  <si>
    <t xml:space="preserve"> expectedSpeed: 3</t>
    <phoneticPr fontId="22" type="noConversion"/>
  </si>
  <si>
    <t>loadVoltageMilliVolts: 5000
loadCurrentMilliAmps: 3000
boxPortNumber: 2
Clear Vbus sink on test box: titaniumport: 2</t>
    <phoneticPr fontId="22" type="noConversion"/>
  </si>
  <si>
    <t>loadCurrentMilliAmps: 300
 boxPortNumber: 2
Clear Vconn sink on test box: titaniumport: 2</t>
    <phoneticPr fontId="22" type="noConversion"/>
  </si>
  <si>
    <t>expectedOrientation: UP
autoswitch: true
delayAfterSwitch: 5
 boxPortNumber: 2</t>
    <phoneticPr fontId="22" type="noConversion"/>
  </si>
  <si>
    <t>expectedSpeed: 3
enumerationTimeout: 7000
delayAfterConvertTBTMode: 3
Change test box speed to: 3 tbtm mode: 3</t>
    <phoneticPr fontId="22" type="noConversion"/>
  </si>
  <si>
    <t>Version2.44</t>
    <phoneticPr fontId="22" type="noConversion"/>
  </si>
  <si>
    <t>Version2.45</t>
    <phoneticPr fontId="22" type="noConversion"/>
  </si>
  <si>
    <t>By Han</t>
    <phoneticPr fontId="22" type="noConversion"/>
  </si>
  <si>
    <t>1. Add backlight related test items only for QN</t>
    <phoneticPr fontId="22" type="noConversion"/>
  </si>
  <si>
    <t>CT2:</t>
    <phoneticPr fontId="22" type="noConversion"/>
  </si>
  <si>
    <t>bl -o
device -k gasgauge -g average-power</t>
    <phoneticPr fontId="22" type="noConversion"/>
  </si>
  <si>
    <t>[400mW,1600mW]</t>
    <phoneticPr fontId="22" type="noConversion"/>
  </si>
  <si>
    <t>Battery_Power_BL_Off</t>
    <phoneticPr fontId="22" type="noConversion"/>
  </si>
  <si>
    <t>Battery_Power_Delta=Battery_Power_BL_Off-Battery_Power_BL_Nits50</t>
    <phoneticPr fontId="22" type="noConversion"/>
  </si>
  <si>
    <t>bl --nits 50
device -k gasgauge -g average-power</t>
    <phoneticPr fontId="22" type="noConversion"/>
  </si>
  <si>
    <t>pattern --fatp 2</t>
    <phoneticPr fontId="22" type="noConversion"/>
  </si>
  <si>
    <t>USBC POR:</t>
    <phoneticPr fontId="22" type="noConversion"/>
  </si>
  <si>
    <t>Adding TBT Through test items</t>
    <phoneticPr fontId="22" type="noConversion"/>
  </si>
  <si>
    <t>Version2.46</t>
    <phoneticPr fontId="22" type="noConversion"/>
  </si>
  <si>
    <t>Pattern_YM_Test</t>
    <phoneticPr fontId="22" type="noConversion"/>
  </si>
  <si>
    <t>Update test cmd from "bl -m" to "bl --nits 50" in test item "Pattern_YM_Test" only for QN</t>
    <phoneticPr fontId="22" type="noConversion"/>
  </si>
  <si>
    <t>Version2.47</t>
    <phoneticPr fontId="22" type="noConversion"/>
  </si>
  <si>
    <t>[45500,95500]</t>
  </si>
  <si>
    <t>camisp --i2cread 9 0x33 0x44 1 1</t>
    <phoneticPr fontId="22" type="noConversion"/>
  </si>
  <si>
    <t>camisp --i2cread 9 0x33 0x45 1 1</t>
    <phoneticPr fontId="22" type="noConversion"/>
  </si>
  <si>
    <t>camisp --i2cread 9 0x33 0x43 1 1</t>
    <phoneticPr fontId="22" type="noConversion"/>
  </si>
  <si>
    <t>Riker_ID@0x00</t>
    <phoneticPr fontId="22" type="noConversion"/>
  </si>
  <si>
    <t>Riker_ID@0x01</t>
    <phoneticPr fontId="22" type="noConversion"/>
  </si>
  <si>
    <t>Riker_Trace_ID@0x04</t>
    <phoneticPr fontId="22" type="noConversion"/>
  </si>
  <si>
    <t>Riker_Trace_ID@0x05</t>
  </si>
  <si>
    <t>Riker_Trace_ID@0x06</t>
  </si>
  <si>
    <t>Riker_Trace_ID@0x07</t>
  </si>
  <si>
    <t>Riker_Trim@0x09</t>
    <phoneticPr fontId="22" type="noConversion"/>
  </si>
  <si>
    <t>[0x01]</t>
    <phoneticPr fontId="22" type="noConversion"/>
  </si>
  <si>
    <t>No iPad-1 station during P0, will enable in P1</t>
    <phoneticPr fontId="22" type="noConversion"/>
  </si>
  <si>
    <t>[1650,1950]</t>
    <phoneticPr fontId="22" type="noConversion"/>
  </si>
  <si>
    <t>Jasper_Sync_IN_Test</t>
    <phoneticPr fontId="32" type="noConversion"/>
  </si>
  <si>
    <t>Jasper_Sync_OH Test</t>
    <phoneticPr fontId="32" type="noConversion"/>
  </si>
  <si>
    <t>1. Follow Jasper ERS "099-23962_JA-B_System_ERS_v0.6" to update the test items and test limits</t>
    <phoneticPr fontId="22" type="noConversion"/>
  </si>
  <si>
    <t>2. Add test item "Jasper_Sync_IN_Test" and "Jasper_Sync_OH Test"</t>
    <phoneticPr fontId="22" type="noConversion"/>
  </si>
  <si>
    <t>camisp --i2cread 9 0x33 0x01 1 1</t>
    <phoneticPr fontId="22" type="noConversion"/>
  </si>
  <si>
    <t>camisp --i2cread 9 0x33 0x04 1 1</t>
    <phoneticPr fontId="22" type="noConversion"/>
  </si>
  <si>
    <t>camisp --i2cread 9 0x33 0x05 1 1</t>
    <phoneticPr fontId="22" type="noConversion"/>
  </si>
  <si>
    <t>camisp --i2cread 9 0x33 0x06 1 1</t>
    <phoneticPr fontId="22" type="noConversion"/>
  </si>
  <si>
    <t>camisp --i2cread 9 0x33 0x07 1 1</t>
    <phoneticPr fontId="22" type="noConversion"/>
  </si>
  <si>
    <t>camisp --i2cread 9 0x33 0x08 1 1</t>
    <phoneticPr fontId="22" type="noConversion"/>
  </si>
  <si>
    <t>camisp --i2cread 9 0x33 0x09 1 1</t>
    <phoneticPr fontId="22" type="noConversion"/>
  </si>
  <si>
    <t>camisp --i2cread 9 0x33 0x00 1 1</t>
    <phoneticPr fontId="22" type="noConversion"/>
  </si>
  <si>
    <t>Version2.48</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</si>
  <si>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</si>
  <si>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 Need to check only bits [7:5] within each Register</t>
    <phoneticPr fontId="22" type="noConversion"/>
  </si>
  <si>
    <t># expect all 0x0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</si>
  <si>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</si>
  <si>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Only Judge pass/fail</t>
    <phoneticPr fontId="22" type="noConversion"/>
  </si>
  <si>
    <t>QF Test Limit</t>
    <phoneticPr fontId="22" type="noConversion"/>
  </si>
  <si>
    <t>Backlight_Set_Low</t>
    <phoneticPr fontId="22" type="noConversion"/>
  </si>
  <si>
    <t>sn</t>
    <phoneticPr fontId="22" type="noConversion"/>
  </si>
  <si>
    <t>IBAT_BL_OFF</t>
    <phoneticPr fontId="22" type="noConversion"/>
  </si>
  <si>
    <t>IBAT_BRIGHTNESS_MID</t>
    <phoneticPr fontId="22" type="noConversion"/>
  </si>
  <si>
    <t>IBAT_BL_600</t>
    <phoneticPr fontId="22" type="noConversion"/>
  </si>
  <si>
    <t>IBAT_BRIGHTNESS_600NITS</t>
    <phoneticPr fontId="22" type="noConversion"/>
  </si>
  <si>
    <t>Write_Incomplete_CB</t>
    <phoneticPr fontId="22" type="noConversion"/>
  </si>
  <si>
    <t>cbwrite 0x84 incomplete</t>
    <phoneticPr fontId="22" type="noConversion"/>
  </si>
  <si>
    <t>syscfg print CLCG</t>
    <phoneticPr fontId="22" type="noConversion"/>
  </si>
  <si>
    <t xml:space="preserve">device -k GasGauge -g charge-percentage
</t>
    <phoneticPr fontId="22" type="noConversion"/>
  </si>
  <si>
    <t>[34,34]</t>
    <phoneticPr fontId="45" type="noConversion"/>
  </si>
  <si>
    <t>[1,1]</t>
    <phoneticPr fontId="45" type="noConversion"/>
  </si>
  <si>
    <t>Rear_Camera_Plant_Code</t>
    <phoneticPr fontId="22" type="noConversion"/>
  </si>
  <si>
    <t>[0,1]</t>
    <phoneticPr fontId="22" type="noConversion"/>
  </si>
  <si>
    <t>[2,8]</t>
    <phoneticPr fontId="45" type="noConversion"/>
  </si>
  <si>
    <t>Back_Camera_SN</t>
    <phoneticPr fontId="22" type="noConversion"/>
  </si>
  <si>
    <t>camisp --find
socgpio --pin 3 --output 1
camisp --i2cread 1 0x18 0x0000 2 2</t>
    <phoneticPr fontId="22" type="noConversion"/>
  </si>
  <si>
    <t>Juliet_NVM_Version</t>
    <phoneticPr fontId="22" type="noConversion"/>
  </si>
  <si>
    <t>[0xA]</t>
    <phoneticPr fontId="22" type="noConversion"/>
  </si>
  <si>
    <t>Juliet_NVM_Revision</t>
    <phoneticPr fontId="22" type="noConversion"/>
  </si>
  <si>
    <t>[0x8]</t>
    <phoneticPr fontId="22" type="noConversion"/>
  </si>
  <si>
    <t>Juliet_Camera_Project</t>
    <phoneticPr fontId="22" type="noConversion"/>
  </si>
  <si>
    <t>[0x16]</t>
    <phoneticPr fontId="22" type="noConversion"/>
  </si>
  <si>
    <t>Juliet_Lens_Shading_Revision</t>
    <phoneticPr fontId="22" type="noConversion"/>
  </si>
  <si>
    <t>[0x02]</t>
    <phoneticPr fontId="22" type="noConversion"/>
  </si>
  <si>
    <t>Juliet_Project_Version</t>
    <phoneticPr fontId="22" type="noConversion"/>
  </si>
  <si>
    <t>[0x0A]</t>
    <phoneticPr fontId="22" type="noConversion"/>
  </si>
  <si>
    <t xml:space="preserve">Juliet_Integrator </t>
    <phoneticPr fontId="22" type="noConversion"/>
  </si>
  <si>
    <t>[0x6]</t>
    <phoneticPr fontId="22" type="noConversion"/>
  </si>
  <si>
    <t xml:space="preserve">Juliet_Plant </t>
  </si>
  <si>
    <t xml:space="preserve">Juliet_Lens_Vendor </t>
    <phoneticPr fontId="22" type="noConversion"/>
  </si>
  <si>
    <t xml:space="preserve">Juliet_Lens_Revision </t>
    <phoneticPr fontId="22" type="noConversion"/>
  </si>
  <si>
    <t>[0x3]</t>
    <phoneticPr fontId="22" type="noConversion"/>
  </si>
  <si>
    <t xml:space="preserve">Juliet_Lens_Variant </t>
    <phoneticPr fontId="22" type="noConversion"/>
  </si>
  <si>
    <t xml:space="preserve">Juliet_Filter_Vendor </t>
    <phoneticPr fontId="22" type="noConversion"/>
  </si>
  <si>
    <t>[0x3||0x5]</t>
    <phoneticPr fontId="22" type="noConversion"/>
  </si>
  <si>
    <t xml:space="preserve">Juliet_Filter_Revision </t>
    <phoneticPr fontId="22" type="noConversion"/>
  </si>
  <si>
    <t xml:space="preserve">Juliet_Filter_Variant </t>
    <phoneticPr fontId="22" type="noConversion"/>
  </si>
  <si>
    <t>[0x0,0x2]</t>
    <phoneticPr fontId="22" type="noConversion"/>
  </si>
  <si>
    <t xml:space="preserve">Juliet_Substrate_Vendor </t>
    <phoneticPr fontId="22" type="noConversion"/>
  </si>
  <si>
    <t>[0x1||0x2]</t>
    <phoneticPr fontId="22" type="noConversion"/>
  </si>
  <si>
    <t xml:space="preserve">Juliet_Substrate_Revision </t>
    <phoneticPr fontId="22" type="noConversion"/>
  </si>
  <si>
    <t>[0x3,0x5]</t>
    <phoneticPr fontId="22" type="noConversion"/>
  </si>
  <si>
    <t xml:space="preserve">Juliet_Substrate_Variant </t>
    <phoneticPr fontId="22" type="noConversion"/>
  </si>
  <si>
    <t>[0x0||0x1]</t>
    <phoneticPr fontId="22" type="noConversion"/>
  </si>
  <si>
    <t xml:space="preserve">Juliet_Sensor_Vendor </t>
    <phoneticPr fontId="22" type="noConversion"/>
  </si>
  <si>
    <t>[0x5]</t>
    <phoneticPr fontId="22" type="noConversion"/>
  </si>
  <si>
    <t xml:space="preserve">Juliet_Sensor_Revision </t>
    <phoneticPr fontId="22" type="noConversion"/>
  </si>
  <si>
    <t xml:space="preserve">Juliet_Sensor_Variant </t>
    <phoneticPr fontId="22" type="noConversion"/>
  </si>
  <si>
    <t xml:space="preserve">Juliet_Flex_Vendor </t>
    <phoneticPr fontId="22" type="noConversion"/>
  </si>
  <si>
    <t>[0x3||0x8]</t>
    <phoneticPr fontId="22" type="noConversion"/>
  </si>
  <si>
    <t xml:space="preserve">Juliet_Flex_Revision </t>
    <phoneticPr fontId="22" type="noConversion"/>
  </si>
  <si>
    <t xml:space="preserve">Juliet_Stiffener_Vendor </t>
    <phoneticPr fontId="22" type="noConversion"/>
  </si>
  <si>
    <t>[0x2||0x6]</t>
    <phoneticPr fontId="22" type="noConversion"/>
  </si>
  <si>
    <t xml:space="preserve">Juliet_Stiffener_Revision </t>
    <phoneticPr fontId="22" type="noConversion"/>
  </si>
  <si>
    <t xml:space="preserve">Juliet_Camera_Build </t>
    <phoneticPr fontId="22" type="noConversion"/>
  </si>
  <si>
    <t>[0x10]</t>
    <phoneticPr fontId="22" type="noConversion"/>
  </si>
  <si>
    <t xml:space="preserve">Juliet_Config_Number </t>
    <phoneticPr fontId="22" type="noConversion"/>
  </si>
  <si>
    <t xml:space="preserve">Juliet_Test_Software_Revision </t>
    <phoneticPr fontId="22" type="noConversion"/>
  </si>
  <si>
    <t xml:space="preserve">Juliet_Process_DOE_Code </t>
    <phoneticPr fontId="22" type="noConversion"/>
  </si>
  <si>
    <t xml:space="preserve">Juliet_General_Info_Checksum </t>
    <phoneticPr fontId="22" type="noConversion"/>
  </si>
  <si>
    <t xml:space="preserve">Juliet_Lens_Shading_Checksum </t>
    <phoneticPr fontId="22" type="noConversion"/>
  </si>
  <si>
    <t xml:space="preserve">Juliet_ASP_Checksum </t>
    <phoneticPr fontId="22" type="noConversion"/>
  </si>
  <si>
    <t>Juliet_X_code</t>
    <phoneticPr fontId="22" type="noConversion"/>
  </si>
  <si>
    <t>Juliet_Module_SN</t>
    <phoneticPr fontId="22" type="noConversion"/>
  </si>
  <si>
    <t>camisp --find
camisp --pick front1
reg select cpmu
pmuadc --sel cpmu --read vldo3</t>
    <phoneticPr fontId="22" type="noConversion"/>
  </si>
  <si>
    <t>Juliet-PP1V215_DVDD_Voltage</t>
    <phoneticPr fontId="22" type="noConversion"/>
  </si>
  <si>
    <t>pmuadc --sel cpmu --read vldo4</t>
    <phoneticPr fontId="22" type="noConversion"/>
  </si>
  <si>
    <t>pmuadc --sel cpmu --read ildo4</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</si>
  <si>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</si>
  <si>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</si>
  <si>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[0x07]</t>
    <phoneticPr fontId="22" type="noConversion"/>
  </si>
  <si>
    <t>camisp --exit
camisp --pick front1
camisp --on
camisp --nvmdump romeo
camisp --sn</t>
    <phoneticPr fontId="22" type="noConversion"/>
  </si>
  <si>
    <t>[0x03]</t>
    <phoneticPr fontId="22" type="noConversion"/>
  </si>
  <si>
    <t>[0x08]</t>
    <phoneticPr fontId="22" type="noConversion"/>
  </si>
  <si>
    <t>[0x01,0x03]</t>
    <phoneticPr fontId="22" type="noConversion"/>
  </si>
  <si>
    <t>[0x01,0x04]</t>
    <phoneticPr fontId="22" type="noConversion"/>
  </si>
  <si>
    <t>Titus_Tick_Vendor</t>
  </si>
  <si>
    <t>[0x01,0x02]</t>
    <phoneticPr fontId="22" type="noConversion"/>
  </si>
  <si>
    <t>Titus_Tick_Variant</t>
  </si>
  <si>
    <t>[0x20,0x21]</t>
    <phoneticPr fontId="22" type="noConversion"/>
  </si>
  <si>
    <t>Titus_General_Info_Checksum</t>
  </si>
  <si>
    <t>Titus_NTC/WL_Cal_Checksum</t>
  </si>
  <si>
    <t>Titus_Dead_Emitter_Checksum</t>
    <phoneticPr fontId="22" type="noConversion"/>
  </si>
  <si>
    <t>Titus_FOL_Checksum</t>
  </si>
  <si>
    <t>Titus_NTC_Cal</t>
    <phoneticPr fontId="22" type="noConversion"/>
  </si>
  <si>
    <r>
      <t xml:space="preserve">read Rigel SN and fault status
Rigel_State
Pearl_Capacitance
MamaBear_Armed_State
MamaBear_Armed_State_Value
</t>
    </r>
    <r>
      <rPr>
        <sz val="12"/>
        <color rgb="FF0000FF"/>
        <rFont val="Times New Roman"/>
        <family val="1"/>
      </rPr>
      <t>MamaBearFaultTestResult</t>
    </r>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</si>
  <si>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</si>
  <si>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</si>
  <si>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[18,18]</t>
    <phoneticPr fontId="45" type="noConversion"/>
  </si>
  <si>
    <t>[32,32]||[16,16]</t>
    <phoneticPr fontId="45" type="noConversion"/>
  </si>
  <si>
    <t>[1,8]</t>
    <phoneticPr fontId="45" type="noConversion"/>
  </si>
  <si>
    <t>[3,5]</t>
    <phoneticPr fontId="45" type="noConversion"/>
  </si>
  <si>
    <t>Ohio_Stiffener_Revision</t>
    <phoneticPr fontId="22" type="noConversion"/>
  </si>
  <si>
    <t>[1,2]</t>
    <phoneticPr fontId="45" type="noConversion"/>
  </si>
  <si>
    <t>NVM_Version</t>
    <phoneticPr fontId="27" type="noConversion"/>
  </si>
  <si>
    <t>Camera_Project</t>
    <phoneticPr fontId="27" type="noConversion"/>
  </si>
  <si>
    <t>camisp --i2cread 9 0x51 0x0001 2 1</t>
    <phoneticPr fontId="27" type="noConversion"/>
  </si>
  <si>
    <t>camisp --i2cread 9 0x51 0x0002 2 1</t>
    <phoneticPr fontId="27" type="noConversion"/>
  </si>
  <si>
    <t>[0x09]</t>
    <phoneticPr fontId="22" type="noConversion"/>
  </si>
  <si>
    <t>camisp --i2cread 9 0x51 0x0003 2 1</t>
    <phoneticPr fontId="27" type="noConversion"/>
  </si>
  <si>
    <t>Config_Number</t>
    <phoneticPr fontId="27" type="noConversion"/>
  </si>
  <si>
    <t>[0x00,0x99]</t>
    <phoneticPr fontId="27" type="noConversion"/>
  </si>
  <si>
    <t>camisp --i2cread 9 0x51 0x0006 2 1</t>
    <phoneticPr fontId="27" type="noConversion"/>
  </si>
  <si>
    <t>Periscope</t>
    <phoneticPr fontId="27" type="noConversion"/>
  </si>
  <si>
    <t>camisp --i2cread 9 0x51 0x000A 2 1</t>
    <phoneticPr fontId="27" type="noConversion"/>
  </si>
  <si>
    <t>Lens1_McCoy</t>
    <phoneticPr fontId="27" type="noConversion"/>
  </si>
  <si>
    <t>camisp --i2cread 9 0x51 0x000B 2 1</t>
    <phoneticPr fontId="27" type="noConversion"/>
  </si>
  <si>
    <t>DriverShield</t>
    <phoneticPr fontId="22" type="noConversion"/>
  </si>
  <si>
    <t>[0xFF]</t>
    <phoneticPr fontId="27" type="noConversion"/>
  </si>
  <si>
    <t>camisp --i2cread 9 0x51 0x0012 2 1</t>
    <phoneticPr fontId="27" type="noConversion"/>
  </si>
  <si>
    <t>0x55</t>
    <phoneticPr fontId="27" type="noConversion"/>
  </si>
  <si>
    <t>sensor --sel prox --init
sensor --sel prox --get nvm</t>
    <phoneticPr fontId="22" type="noConversion"/>
  </si>
  <si>
    <t>i2c -d 5 0x33 0x1B 0x01
i2c -d 5 0x33 0x1C 0x01</t>
    <phoneticPr fontId="22" type="noConversion"/>
  </si>
  <si>
    <t>i2c -d 5 0x33 0x1C 0x01</t>
    <phoneticPr fontId="22" type="noConversion"/>
  </si>
  <si>
    <t>display --pick internal
display --on
i2c -v 4 0x1a 0xea 0xd0
i2c -v 4 0x1a 0xeb 0x04
i2c -z 2 -d 4 0x50 0x3d00 0x38
i2c -z 2 -d 4 0x50 0x00b0 0x11
i2c -z 2 -d 4 0x50 0x00C7 0x35
syscfg add MtDO
syscfg ptint MtDO</t>
    <phoneticPr fontId="22" type="noConversion"/>
  </si>
  <si>
    <t>sensor --sel als2 --init
sensor --sel als2 --conntest</t>
    <phoneticPr fontId="32" type="noConversion"/>
  </si>
  <si>
    <t>sensorreg --sel pressure -r 0x81</t>
    <phoneticPr fontId="22" type="noConversion"/>
  </si>
  <si>
    <t xml:space="preserve">sensor --listsensors 
sensor --sel pressure --init </t>
    <phoneticPr fontId="22" type="noConversion"/>
  </si>
  <si>
    <t>WV_Phosphorus_STD</t>
    <phoneticPr fontId="22" type="noConversion"/>
  </si>
  <si>
    <t>WV_Phosphorus_Temp_STD</t>
    <phoneticPr fontId="22" type="noConversion"/>
  </si>
  <si>
    <t>i2c -s 2</t>
    <phoneticPr fontId="22" type="noConversion"/>
  </si>
  <si>
    <t>SKR AMP FHRT 8-bit: 0x70, 7-bit: 0x38
SKR AMP FHRW 8-bit: 0x72, 7-bit: 0x39
SKR AMP FHLT 8-bit: 0x74, 7-bit: 0x3A
SKR AMP FHLW 8-bit: 0x76, 7-bit: 0x3B</t>
    <phoneticPr fontId="22" type="noConversion"/>
  </si>
  <si>
    <t>I2C7_Sweep_Test</t>
    <phoneticPr fontId="22" type="noConversion"/>
  </si>
  <si>
    <t>i2c -s 7</t>
    <phoneticPr fontId="22" type="noConversion"/>
  </si>
  <si>
    <t>i2c -s 9</t>
    <phoneticPr fontId="22" type="noConversion"/>
  </si>
  <si>
    <t>[10700,12300]</t>
    <phoneticPr fontId="22" type="noConversion"/>
  </si>
  <si>
    <t>[8435,12650]</t>
    <phoneticPr fontId="22" type="noConversion"/>
  </si>
  <si>
    <t>device -k GasGauge --get nominal-capacity</t>
    <phoneticPr fontId="22" type="noConversion"/>
  </si>
  <si>
    <t>dptx -e alpm -t "false"
display --off
bl -n
display --on
display --method ber --options "-r"
display --method ber --options "-g"
dptx -e alpm -t "true"</t>
    <phoneticPr fontId="22" type="noConversion"/>
  </si>
  <si>
    <t>baseband --wait_for_ready
baseband --send_cmd 'at+cfun=4'
baseband --send_cmd "DE C0 7E AB 78 00 30 00 00 41 00 00 04 20 10 00 00 00 00 00 06 20 10 00 00 00 00 00 08 20 10 00 01 00 00 00"
baseband -p
baseband --off</t>
    <phoneticPr fontId="22" type="noConversion"/>
  </si>
  <si>
    <t>Add one more logic:
QN: If 0x1C(esim), skip test sim card
QF: If 0x0C(esim), skip test sim card</t>
    <phoneticPr fontId="22" type="noConversion"/>
  </si>
  <si>
    <t>PMU</t>
    <phoneticPr fontId="22" type="noConversion"/>
  </si>
  <si>
    <t>Temperature_TDEV6@Sera</t>
    <phoneticPr fontId="22" type="noConversion"/>
  </si>
  <si>
    <t>Temperature_TCAL@SIMETRA</t>
    <phoneticPr fontId="22" type="noConversion"/>
  </si>
  <si>
    <t>Temperature_TDEV1@SIMETRA</t>
    <phoneticPr fontId="22" type="noConversion"/>
  </si>
  <si>
    <t>Temperature_TDEV2@SIMETRA</t>
    <phoneticPr fontId="22" type="noConversion"/>
  </si>
  <si>
    <t>Temperature_RCAM_C3@ADAMS</t>
    <phoneticPr fontId="22" type="noConversion"/>
  </si>
  <si>
    <t>camisp --find
pmuadc --read all</t>
    <phoneticPr fontId="22" type="noConversion"/>
  </si>
  <si>
    <t>Temperature_FCAM_C4@ADAMS</t>
    <phoneticPr fontId="22" type="noConversion"/>
  </si>
  <si>
    <t>CPMU2</t>
    <phoneticPr fontId="22" type="noConversion"/>
  </si>
  <si>
    <t>Battery_Power_BL_Nits50</t>
    <phoneticPr fontId="22" type="noConversion"/>
  </si>
  <si>
    <t>Battery_Power_Delta</t>
    <phoneticPr fontId="22" type="noConversion"/>
  </si>
  <si>
    <t>RotterDam_Test</t>
    <phoneticPr fontId="22"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</si>
  <si>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2" type="noConversion"/>
  </si>
  <si>
    <t>camisp --exit
camisp --find</t>
    <phoneticPr fontId="22" type="noConversion"/>
  </si>
  <si>
    <t>camisp --method projector en 5
camisp --method validateconfig 5</t>
    <phoneticPr fontId="22" type="noConversion"/>
  </si>
  <si>
    <t>camisp --i2cread 9 0x33 0x46 1 1</t>
    <phoneticPr fontId="22" type="noConversion"/>
  </si>
  <si>
    <t>camisp --i2cread 0x0A 0x40 0x44 1 1</t>
    <phoneticPr fontId="22"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</si>
  <si>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</si>
  <si>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2" type="noConversion"/>
  </si>
  <si>
    <t>camisp --i2cread 0x0A 0x40 0x45 1 1</t>
    <phoneticPr fontId="22" type="noConversion"/>
  </si>
  <si>
    <t>camisp --method riker-status</t>
    <phoneticPr fontId="22"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</si>
  <si>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2" type="noConversion"/>
  </si>
  <si>
    <t>camisp --dli
camisp --exit</t>
    <phoneticPr fontId="22" type="noConversion"/>
  </si>
  <si>
    <t>camisp --dli
camisp --exit</t>
    <phoneticPr fontId="28" type="noConversion"/>
  </si>
  <si>
    <t>Compare_Juliet_SN_With_SFC</t>
    <phoneticPr fontId="28" type="noConversion"/>
  </si>
  <si>
    <t>Juliet_SN</t>
    <phoneticPr fontId="28" type="noConversion"/>
  </si>
  <si>
    <t>camisp --id</t>
    <phoneticPr fontId="28" type="noConversion"/>
  </si>
  <si>
    <t>This is the “Traceability Checksum”</t>
    <phoneticPr fontId="22" type="noConversion"/>
  </si>
  <si>
    <t>This is the "NTC/ Dead Emitter Checksum [7:0]"</t>
    <phoneticPr fontId="22" type="noConversion"/>
  </si>
  <si>
    <t>This is the "FOL ID Checksum"</t>
    <phoneticPr fontId="22" type="noConversion"/>
  </si>
  <si>
    <t>This is the “LIV Cal Checksum"</t>
    <phoneticPr fontId="22" type="noConversion"/>
  </si>
  <si>
    <t xml:space="preserve">NTC Calibration a, b, and c must not be zero. </t>
    <phoneticPr fontId="22" type="noConversion"/>
  </si>
  <si>
    <t>QF Test Limits</t>
    <phoneticPr fontId="22" type="noConversion"/>
  </si>
  <si>
    <t>QN Test Limits</t>
    <phoneticPr fontId="22" type="noConversion"/>
  </si>
  <si>
    <t>1. Update "Jasper_Sync_IN_Test" and "Jasper_Sync_OH Test" cmd</t>
    <phoneticPr fontId="22" type="noConversion"/>
  </si>
  <si>
    <t>QT0a:</t>
    <phoneticPr fontId="22" type="noConversion"/>
  </si>
  <si>
    <t>CT2:</t>
    <phoneticPr fontId="22" type="noConversion"/>
  </si>
  <si>
    <t>1. Follow Pearl ERS "099-23021  ERS,SYSTEM,J5xx PEARL_Rev3" to update the test items and test limits of Titus and Juliet</t>
    <phoneticPr fontId="22" type="noConversion"/>
  </si>
  <si>
    <t>1. Follow Pearl ERS "099-23021  ERS,SYSTEM,J5xx PEARL_Rev3" to update the test items and test limits of Juliet</t>
    <phoneticPr fontId="22" type="noConversion"/>
  </si>
  <si>
    <t>Calculation of “Integrator NVM Checksum”</t>
    <phoneticPr fontId="22" type="noConversion"/>
  </si>
  <si>
    <t>Calculation of “Integrator NVM Checksum”</t>
    <phoneticPr fontId="28" type="noConversion"/>
  </si>
  <si>
    <t>Should be compared with SFC and module SN</t>
    <phoneticPr fontId="28" type="noConversion"/>
  </si>
  <si>
    <t>Should be compared with SFC and module SN</t>
    <phoneticPr fontId="22" type="noConversion"/>
  </si>
  <si>
    <t>Version3.0</t>
    <phoneticPr fontId="22" type="noConversion"/>
  </si>
  <si>
    <t>QT0a</t>
    <phoneticPr fontId="22" type="noConversion"/>
  </si>
  <si>
    <t>SCRP_Version_126_MTP_BEFORE</t>
    <phoneticPr fontId="27" type="noConversion"/>
  </si>
  <si>
    <t>SCRP_Signature_126_MTP_BEFORE</t>
    <phoneticPr fontId="27" type="noConversion"/>
  </si>
  <si>
    <t>1. Update "SCRP_LPP_Inductance_Free_Air_Cal" test logic as "write MTP_Word_Idx=0, MTP_Value=1" and "MTP_Word_Idx=1, MTP_Value=2"</t>
    <phoneticPr fontId="22" type="noConversion"/>
  </si>
  <si>
    <t>Version3.01</t>
    <phoneticPr fontId="22" type="noConversion"/>
  </si>
  <si>
    <t>By Han</t>
    <phoneticPr fontId="22" type="noConversion"/>
  </si>
  <si>
    <t>Version3.02</t>
    <phoneticPr fontId="22" type="noConversion"/>
  </si>
  <si>
    <t>QT0a/CT1/CT2/FOS/CT3/CG-QT:</t>
    <phoneticPr fontId="22" type="noConversion"/>
  </si>
  <si>
    <t>1. Update overlay title from "P1" to "Pre P2" for QN</t>
    <phoneticPr fontId="22" type="noConversion"/>
  </si>
  <si>
    <r>
      <rPr>
        <sz val="12"/>
        <color rgb="FF0000FF"/>
        <rFont val="Times New Roman"/>
        <family val="1"/>
      </rPr>
      <t>ALS - C3 8-bit: 0x72, 7-bit: 0x39
ALS - C4 8-bit: 0x52, 7-bit: 0x29</t>
    </r>
    <r>
      <rPr>
        <sz val="12"/>
        <color indexed="8"/>
        <rFont val="Times New Roman"/>
        <family val="1"/>
      </rPr>
      <t xml:space="preserve">
YOGI (ROSALINE) 8-bit: 0x66, 7-bit: 0x33
DOPPLER (ROSA) 8-bit: 0xB0, 7-bit: 0x58
/*PENROSE ADC 8-bit: 0x90, 7-bit: 0x48*/
/*Don't need to judge this one*/</t>
    </r>
    <phoneticPr fontId="22" type="noConversion"/>
  </si>
  <si>
    <t>CT2/CT3:</t>
    <phoneticPr fontId="22" type="noConversion"/>
  </si>
  <si>
    <t>I2C5_Sweep_Test</t>
    <phoneticPr fontId="22" type="noConversion"/>
  </si>
  <si>
    <t>CG-QT/CT1:</t>
    <phoneticPr fontId="22" type="noConversion"/>
  </si>
  <si>
    <t>1. Correct the logic of "I2C5_Sweep_Test",  show 0x39 as ALS - C3 and 0x29 as ALS - C4</t>
    <phoneticPr fontId="22" type="noConversion"/>
  </si>
  <si>
    <t>1. Follow the logic of CT2/CT3 which is using the same logic of "I2C5_Sweep_Test"</t>
    <phoneticPr fontId="22" type="noConversion"/>
  </si>
  <si>
    <t>example:
RDF resistance: 34201
RDF arm status: 1
# log RDF resistance</t>
    <phoneticPr fontId="22" type="noConversion"/>
  </si>
  <si>
    <t>camisp --i2cread 9 0x33 0x40 1 1</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</si>
  <si>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0x88
camisp --i2cread 9 0x33 0x3D 1 1
camisp --exit //expect 0x3B, 0x27, 0x3F</t>
    </r>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</si>
  <si>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</si>
  <si>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0x40 =&gt; expect 0x88</t>
    <phoneticPr fontId="22" type="noConversion"/>
  </si>
  <si>
    <t>QT0a:</t>
    <phoneticPr fontId="22" type="noConversion"/>
  </si>
  <si>
    <t>Riker_Trim@0x08</t>
    <phoneticPr fontId="22" type="noConversion"/>
  </si>
  <si>
    <t>Riker_Config_OTP</t>
    <phoneticPr fontId="22" type="noConversion"/>
  </si>
  <si>
    <t>1. Update "Riker_Trim@0x08" test limit and add test item "Riker_Config_OTP"</t>
    <phoneticPr fontId="22" type="noConversion"/>
  </si>
  <si>
    <t>Pre-P2</t>
    <phoneticPr fontId="22" type="noConversion"/>
  </si>
  <si>
    <t>[0x21,0x3B]</t>
    <phoneticPr fontId="27" type="noConversion"/>
  </si>
  <si>
    <t>[0xD3,0xD6]</t>
    <phoneticPr fontId="27" type="noConversion"/>
  </si>
  <si>
    <t>[0x2A,0x2D]</t>
    <phoneticPr fontId="27" type="noConversion"/>
  </si>
  <si>
    <t>[0x78]</t>
    <phoneticPr fontId="27" type="noConversion"/>
  </si>
  <si>
    <t>[0x34]</t>
    <phoneticPr fontId="27" type="noConversion"/>
  </si>
  <si>
    <t>[0x35]</t>
    <phoneticPr fontId="27" type="noConversion"/>
  </si>
  <si>
    <t>[0x09||0x51||0x58||0x11]</t>
    <phoneticPr fontId="27" type="noConversion"/>
  </si>
  <si>
    <t>Version3.03</t>
    <phoneticPr fontId="22" type="noConversion"/>
  </si>
  <si>
    <t>1. Update "Jasper NVM" related test items limits follow Jasper ERS "099-23962_JA-B_System_ERS_v0.7.pdf"</t>
    <phoneticPr fontId="22" type="noConversion"/>
  </si>
  <si>
    <t>[2,2]</t>
    <phoneticPr fontId="22" type="noConversion"/>
  </si>
  <si>
    <t>Version3.04</t>
    <phoneticPr fontId="22" type="noConversion"/>
  </si>
  <si>
    <t>CG-QT/CT1/CT3:</t>
    <phoneticPr fontId="22" type="noConversion"/>
  </si>
  <si>
    <t xml:space="preserve">1. Update ALS device_ID/revision_ID test command and test limits </t>
    <phoneticPr fontId="22" type="noConversion"/>
  </si>
  <si>
    <t>[0x1C]</t>
    <phoneticPr fontId="22" type="noConversion"/>
  </si>
  <si>
    <t>[0x01]</t>
    <phoneticPr fontId="22" type="noConversion"/>
  </si>
  <si>
    <r>
      <t xml:space="preserve">sensor --sel als2 --init
</t>
    </r>
    <r>
      <rPr>
        <sz val="12"/>
        <color rgb="FF0000FF"/>
        <rFont val="Times New Roman"/>
        <family val="1"/>
      </rPr>
      <t>i2c -d 5 0x29 0xdf 1</t>
    </r>
    <phoneticPr fontId="28" type="noConversion"/>
  </si>
  <si>
    <t>i2c -d 5 0x29 0xde 1</t>
    <phoneticPr fontId="28" type="noConversion"/>
  </si>
  <si>
    <t>i2c -d 5 0x39 0xde 1</t>
    <phoneticPr fontId="28" type="noConversion"/>
  </si>
  <si>
    <t>i2c -d 5 0x29 0xde 1</t>
    <phoneticPr fontId="22" type="noConversion"/>
  </si>
  <si>
    <t>Version3.05</t>
    <phoneticPr fontId="22" type="noConversion"/>
  </si>
  <si>
    <t>CT2:</t>
    <phoneticPr fontId="22" type="noConversion"/>
  </si>
  <si>
    <t>1. Follow FCAM ERS "099-21758-07_PA_System_ERS" to update the limit</t>
    <phoneticPr fontId="22" type="noConversion"/>
  </si>
  <si>
    <t>[0x4]</t>
    <phoneticPr fontId="22" type="noConversion"/>
  </si>
  <si>
    <t>[0x2E]</t>
    <phoneticPr fontId="22" type="noConversion"/>
  </si>
  <si>
    <t>Front_Camera_Sensor_Variant</t>
    <phoneticPr fontId="22" type="noConversion"/>
  </si>
  <si>
    <t>[0x0,0x1]</t>
    <phoneticPr fontId="22" type="noConversion"/>
  </si>
  <si>
    <t>Front_Camera_Stiffener_Variant</t>
    <phoneticPr fontId="22" type="noConversion"/>
  </si>
  <si>
    <t>TX_FW_Version</t>
    <phoneticPr fontId="28" type="noConversion"/>
  </si>
  <si>
    <t>QT0a:</t>
    <phoneticPr fontId="22" type="noConversion"/>
  </si>
  <si>
    <t>CT2:</t>
    <phoneticPr fontId="22" type="noConversion"/>
  </si>
  <si>
    <t>Camera_Build</t>
    <phoneticPr fontId="27" type="noConversion"/>
  </si>
  <si>
    <t>Version3.06</t>
    <phoneticPr fontId="22" type="noConversion"/>
  </si>
  <si>
    <t>1. Change the test limit from [0x10,0x2A] to [0x10,0x40] of "Jasper_Camera_Build"</t>
    <phoneticPr fontId="22" type="noConversion"/>
  </si>
  <si>
    <t>Catch the output as 0x520</t>
    <phoneticPr fontId="22" type="noConversion"/>
  </si>
  <si>
    <r>
      <t>smokey ScorpiusHid --run --test "Set" --args "ReportID=0x03, ReportPayload='{</t>
    </r>
    <r>
      <rPr>
        <sz val="12"/>
        <color rgb="FF0000FF"/>
        <rFont val="Times New Roman"/>
        <family val="1"/>
      </rPr>
      <t>0xD4, 0x17, 0xf4, 0x01</t>
    </r>
    <r>
      <rPr>
        <sz val="12"/>
        <rFont val="Times New Roman"/>
        <family val="1"/>
      </rPr>
      <t>}'"
smokey ScorpiusHid --run --test "Set" --args "ReportID=0x41, ReportPayload='{0x98, 0x36, 0x00, 0x40, 0x80, 0x01, 0x00, 0x00}'"
smokey ScorpiusHid --run --test "Set" --args "ReportID=0x40, ReportPayload='{0x98, 0x34, 0x00, 0x40}'"
wait 2000
smokey ScorpiusHid --run --test "Get" --args "ReportID=0x40"
smokey ScorpiusHid --run --test "Set" --args "ReportID=0x31, ReportPayload='{0x00,0x00,0x8C}'"
wait 2000
smokey ScorpiusHid --run --test "Get" --args "ReportID=0x31, ReportPayload={}"
smokey ScorpiusHid --run --test "Set" --args "ReportID=0x41, ReportPayload='{0x98, 0x35, 0x00, 0x40, 0x80, 0x01, 0x00, 0x00}'"
wait 1000</t>
    </r>
    <phoneticPr fontId="22" type="noConversion"/>
  </si>
  <si>
    <t>SCRP_VSENSE_6V1</t>
    <phoneticPr fontId="22" type="noConversion"/>
  </si>
  <si>
    <t>SCRP_LPP_Inductance_Free_Air_Cal</t>
    <phoneticPr fontId="27" type="noConversion"/>
  </si>
  <si>
    <r>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t>
    </r>
    <r>
      <rPr>
        <sz val="12"/>
        <color rgb="FF0000FF"/>
        <rFont val="Times New Roman"/>
        <family val="1"/>
      </rPr>
      <t>0xD4, 0x17, 0xf4, 0x01</t>
    </r>
    <r>
      <rPr>
        <sz val="12"/>
        <rFont val="Times New Roman"/>
        <family val="1"/>
      </rPr>
      <t xml:space="preserve">}'"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</si>
  <si>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t>
    </r>
    <r>
      <rPr>
        <sz val="12"/>
        <color rgb="FF0000FF"/>
        <rFont val="Times New Roman"/>
        <family val="1"/>
      </rPr>
      <t>0xD4, 0x17, 0xf4, 0x0</t>
    </r>
    <r>
      <rPr>
        <sz val="12"/>
        <rFont val="Times New Roman"/>
        <family val="1"/>
      </rPr>
      <t>1}'"
smokey ScorpiusHid --run --test "Set" --args "ReportID=0x41, ReportPayload='{0x08, 0x0c, 0x00, 0x40, 0x08, 0x00, 0x00, 0x00}'"</t>
    </r>
    <phoneticPr fontId="22" type="noConversion"/>
  </si>
  <si>
    <t>1. Change the test cmd from "{0xD4, 0x17, 0x88, 0x13}" to "{0xD4, 0x17, 0xf4, 0x01}" of "TX_FW_Version", "SCRP_VSENSE_6V1" and "SCRP_LPP_Inductance_Free_Air_Cal"</t>
    <phoneticPr fontId="22" type="noConversion"/>
  </si>
  <si>
    <r>
      <t>[0x2282||0x2760||</t>
    </r>
    <r>
      <rPr>
        <sz val="12"/>
        <color rgb="FF0000FF"/>
        <rFont val="Times New Roman"/>
        <family val="1"/>
      </rPr>
      <t>0x2743</t>
    </r>
    <r>
      <rPr>
        <sz val="12"/>
        <color indexed="8"/>
        <rFont val="Times New Roman"/>
        <family val="1"/>
      </rPr>
      <t>]</t>
    </r>
    <phoneticPr fontId="22" type="noConversion"/>
  </si>
  <si>
    <r>
      <t>[0x72EA||0x70AD||</t>
    </r>
    <r>
      <rPr>
        <sz val="12"/>
        <color rgb="FF0000FF"/>
        <rFont val="Times New Roman"/>
        <family val="1"/>
      </rPr>
      <t>0x7666</t>
    </r>
    <r>
      <rPr>
        <sz val="12"/>
        <color indexed="8"/>
        <rFont val="Times New Roman"/>
        <family val="1"/>
      </rPr>
      <t>]</t>
    </r>
    <phoneticPr fontId="22" type="noConversion"/>
  </si>
  <si>
    <r>
      <t>[0x7D8B||</t>
    </r>
    <r>
      <rPr>
        <sz val="12"/>
        <color rgb="FF0000FF"/>
        <rFont val="Times New Roman"/>
        <family val="1"/>
      </rPr>
      <t>0x7B24</t>
    </r>
    <r>
      <rPr>
        <sz val="12"/>
        <color indexed="8"/>
        <rFont val="Times New Roman"/>
        <family val="1"/>
      </rPr>
      <t>||</t>
    </r>
    <r>
      <rPr>
        <sz val="12"/>
        <color rgb="FF0000FF"/>
        <rFont val="Times New Roman"/>
        <family val="1"/>
      </rPr>
      <t>0x0092</t>
    </r>
    <r>
      <rPr>
        <sz val="12"/>
        <color indexed="8"/>
        <rFont val="Times New Roman"/>
        <family val="1"/>
      </rPr>
      <t>]</t>
    </r>
    <phoneticPr fontId="22" type="noConversion"/>
  </si>
  <si>
    <t>Version3.07</t>
    <phoneticPr fontId="22" type="noConversion"/>
  </si>
  <si>
    <r>
      <t>C</t>
    </r>
    <r>
      <rPr>
        <sz val="12"/>
        <color indexed="8"/>
        <rFont val="新細明體"/>
        <family val="1"/>
        <charset val="136"/>
      </rPr>
      <t>onfirmed with Rob</t>
    </r>
    <phoneticPr fontId="22" type="noConversion"/>
  </si>
  <si>
    <t>CT2:</t>
    <phoneticPr fontId="22" type="noConversion"/>
  </si>
  <si>
    <t>1. Update battery ERS related test items</t>
    <phoneticPr fontId="22" type="noConversion"/>
  </si>
  <si>
    <t>Version3.08</t>
    <phoneticPr fontId="22" type="noConversion"/>
  </si>
  <si>
    <t>Riker_ID@0x00</t>
    <phoneticPr fontId="22" type="noConversion"/>
  </si>
  <si>
    <t>Riker_ID@0x01</t>
    <phoneticPr fontId="22" type="noConversion"/>
  </si>
  <si>
    <t>Riker_Trace_ID@0x04</t>
    <phoneticPr fontId="22" type="noConversion"/>
  </si>
  <si>
    <t>camisp --i2cread 0x0A 0x40 0x43 1 1</t>
    <phoneticPr fontId="22" type="noConversion"/>
  </si>
  <si>
    <t>camisp --i2cread 9 0x51 0x0004 2 1
camisp --i2cread 9 0x51 0x0005 2 1</t>
    <phoneticPr fontId="22" type="noConversion"/>
  </si>
  <si>
    <t>pmuadc --sel cpmu2 --read ildo2</t>
    <phoneticPr fontId="22" type="noConversion"/>
  </si>
  <si>
    <t>#This would turn off the driver in Riker, allowing the "idle" measurement to be taken.</t>
    <phoneticPr fontId="22" type="noConversion"/>
  </si>
  <si>
    <t>Streaming_Validateconfig_Results</t>
    <phoneticPr fontId="22" type="noConversion"/>
  </si>
  <si>
    <t>Firing_Validateconfig_Results</t>
    <phoneticPr fontId="22" type="noConversion"/>
  </si>
  <si>
    <t>Confirmed with Tavys</t>
    <phoneticPr fontId="22" type="noConversion"/>
  </si>
  <si>
    <t>Riker_VDD_Idle@Adams_LDO4</t>
    <phoneticPr fontId="22" type="noConversion"/>
  </si>
  <si>
    <t>QT0a:</t>
    <phoneticPr fontId="22" type="noConversion"/>
  </si>
  <si>
    <t>1. Add "camisp --i2cwrite 9 0x33 0x55 1 1 0x00" before "pmuadc --sel cpmu2 --read ildo4" in test item "Riker_VDD_Idle@Adams_LDO4"</t>
    <phoneticPr fontId="22" type="noConversion"/>
  </si>
  <si>
    <t>Version3.09</t>
    <phoneticPr fontId="22" type="noConversion"/>
  </si>
  <si>
    <t>Confirmed with Marco</t>
    <phoneticPr fontId="22" type="noConversion"/>
  </si>
  <si>
    <t>NCC</t>
    <phoneticPr fontId="22" type="noConversion"/>
  </si>
  <si>
    <r>
      <t>[10545,</t>
    </r>
    <r>
      <rPr>
        <sz val="12"/>
        <color rgb="FF0000FF"/>
        <rFont val="Times New Roman"/>
        <family val="1"/>
      </rPr>
      <t>11800</t>
    </r>
    <r>
      <rPr>
        <sz val="12"/>
        <color indexed="8"/>
        <rFont val="Times New Roman"/>
        <family val="1"/>
      </rPr>
      <t>]</t>
    </r>
    <phoneticPr fontId="22" type="noConversion"/>
  </si>
  <si>
    <t>1. Update battery NCC limit from [10545,11600] mAh to [10545,11800] mAh</t>
    <phoneticPr fontId="22" type="noConversion"/>
  </si>
  <si>
    <t>CT2:</t>
    <phoneticPr fontId="22" type="noConversion"/>
  </si>
  <si>
    <t>smokeyshell -r
smokey Wildfire --run DisplayBehavior=NoDisplay ControlBitAccess=ReadOnly BrickRequired=None ResultsBehavior=NoFile LogBehavior=ConsoleOnly --test TouchGpio</t>
    <phoneticPr fontId="22" type="noConversion"/>
  </si>
  <si>
    <t>touch --off
touch --on
touch --load_firmware</t>
    <phoneticPr fontId="22" type="noConversion"/>
  </si>
  <si>
    <t>touch -p firmware-version</t>
    <phoneticPr fontId="22" type="noConversion"/>
  </si>
  <si>
    <t>Version3.10</t>
    <phoneticPr fontId="22" type="noConversion"/>
  </si>
  <si>
    <t>1. Remove WA cmd in ALS test item "Device_ID@ALS_FH_Right"</t>
    <phoneticPr fontId="22" type="noConversion"/>
  </si>
  <si>
    <t>camisp --find</t>
    <phoneticPr fontId="22" type="noConversion"/>
  </si>
  <si>
    <t>i2c -d 5 0x33 0x24 1</t>
    <phoneticPr fontId="22" type="noConversion"/>
  </si>
  <si>
    <t>Yogi_Temperature</t>
    <phoneticPr fontId="22" type="noConversion"/>
  </si>
  <si>
    <t>1. Remove WA cmd in ALS test item "Device_ID@ALS_FH_Right" and "Yogi_Temperature"</t>
    <phoneticPr fontId="22" type="noConversion"/>
  </si>
  <si>
    <t>sensor --sel als1 --init
sensor --sel als1 --set gain 16
sensor --sel als1 --set integration_cycles 148
sensor --sel als1 --sample 3 --stream</t>
    <phoneticPr fontId="28" type="noConversion"/>
  </si>
  <si>
    <t>Yogi_Device_ID</t>
    <phoneticPr fontId="28" type="noConversion"/>
  </si>
  <si>
    <t>1. Remove WA cmd in ALS test item "Device_ID@ALS_FH_Right" and "Yogi_Device_ID"</t>
    <phoneticPr fontId="22" type="noConversion"/>
  </si>
  <si>
    <t>CT2:</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</si>
  <si>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</si>
  <si>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1. Remove WA cmd in ALS test item "Interrupt_Test@FH_RIGHT" and "Yogi_Device_ID"</t>
    <phoneticPr fontId="22" type="noConversion"/>
  </si>
  <si>
    <t>i2c -d 5 0x39 0xde 1</t>
    <phoneticPr fontId="22" type="noConversion"/>
  </si>
  <si>
    <t>sensor --sel als2 --init
i2c -d 5 0x29 0xdf 1</t>
    <phoneticPr fontId="28" type="noConversion"/>
  </si>
  <si>
    <r>
      <rPr>
        <sz val="12"/>
        <color rgb="FF0000FF"/>
        <rFont val="Times New Roman"/>
        <family val="1"/>
      </rPr>
      <t>egpio --pick aop -n 25 --pull up
egpio --pick aop -n 26 --pull up</t>
    </r>
    <r>
      <rPr>
        <sz val="12"/>
        <rFont val="Times New Roman"/>
        <family val="1"/>
      </rPr>
      <t xml:space="preserve">
sensor --sel als1 --init
</t>
    </r>
    <r>
      <rPr>
        <sz val="12"/>
        <color theme="1"/>
        <rFont val="Times New Roman"/>
        <family val="1"/>
      </rPr>
      <t>i2c -d 5 0x39 0xdf 1</t>
    </r>
    <phoneticPr fontId="28" type="noConversion"/>
  </si>
  <si>
    <r>
      <rPr>
        <sz val="12"/>
        <rFont val="Times New Roman"/>
        <family val="1"/>
      </rPr>
      <t>i2c -s 5</t>
    </r>
    <r>
      <rPr>
        <sz val="12"/>
        <color indexed="8"/>
        <rFont val="Times New Roman"/>
        <family val="1"/>
      </rPr>
      <t xml:space="preserve">
i2c -v 5 0x33 0x32 0x80
i2c -d 5 0x33 0x32 1
i2c -d 5 0x33 0x0F 1</t>
    </r>
    <phoneticPr fontId="22" type="noConversion"/>
  </si>
  <si>
    <t>[0x1C]</t>
    <phoneticPr fontId="22" type="noConversion"/>
  </si>
  <si>
    <t>[0x01]</t>
    <phoneticPr fontId="22" type="noConversion"/>
  </si>
  <si>
    <t>NA</t>
    <phoneticPr fontId="22" type="noConversion"/>
  </si>
  <si>
    <r>
      <t xml:space="preserve">i2c -s 5
</t>
    </r>
    <r>
      <rPr>
        <sz val="12"/>
        <color rgb="FF0000FF"/>
        <rFont val="Times New Roman"/>
        <family val="1"/>
      </rPr>
      <t>egpio --pick aop -n 25 --pull up
egpio --pick aop -n 26 --pull up</t>
    </r>
    <r>
      <rPr>
        <sz val="12"/>
        <rFont val="Times New Roman"/>
        <family val="1"/>
      </rPr>
      <t xml:space="preserve">
sensor --sel als1 --init
i2c -d 5 0x39 0xdf 1</t>
    </r>
    <phoneticPr fontId="28" type="noConversion"/>
  </si>
  <si>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</si>
  <si>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r>
      <rPr>
        <sz val="12"/>
        <color rgb="FF0000FF"/>
        <rFont val="Times New Roman"/>
        <family val="1"/>
      </rPr>
      <t>egpio --pick aop -n 25 --pull up
egpio --pick aop -n 26 --pull up</t>
    </r>
    <r>
      <rPr>
        <sz val="12"/>
        <color rgb="FF050A0F"/>
        <rFont val="Times New Roman"/>
        <family val="1"/>
      </rPr>
      <t xml:space="preserve">
sensor --sel als1 --init
</t>
    </r>
    <r>
      <rPr>
        <sz val="12"/>
        <rFont val="Times New Roman"/>
        <family val="1"/>
      </rPr>
      <t>i2c -d 5 0x39 0xdf 1</t>
    </r>
    <phoneticPr fontId="28" type="noConversion"/>
  </si>
  <si>
    <t>Version3.11</t>
    <phoneticPr fontId="22" type="noConversion"/>
  </si>
  <si>
    <t>QT0a:</t>
    <phoneticPr fontId="22" type="noConversion"/>
  </si>
  <si>
    <t>1. Follow the logic of CT2 to add "Grape short test"</t>
    <phoneticPr fontId="22" type="noConversion"/>
  </si>
  <si>
    <t>CT1:</t>
    <phoneticPr fontId="22" type="noConversion"/>
  </si>
  <si>
    <t xml:space="preserve">Discharge_Path_DCR </t>
    <phoneticPr fontId="22" type="noConversion"/>
  </si>
  <si>
    <r>
      <rPr>
        <sz val="12"/>
        <color rgb="FF0000FF"/>
        <rFont val="Times New Roman"/>
        <family val="1"/>
      </rPr>
      <t>bl -n /*QN has removed*/</t>
    </r>
    <r>
      <rPr>
        <sz val="12"/>
        <color indexed="8"/>
        <rFont val="Times New Roman"/>
        <family val="1"/>
      </rPr>
      <t xml:space="preserve">
bl -l
nvram --set backlight-level 824
nvram --save</t>
    </r>
    <phoneticPr fontId="22" type="noConversion"/>
  </si>
  <si>
    <t>1. Update the backlight brightness setting of "Battery Discharge_Path_DCR"</t>
    <phoneticPr fontId="22" type="noConversion"/>
  </si>
  <si>
    <r>
      <t xml:space="preserve">i2c -v 7 0x75 0x1932 0x1C -z 2
i2c -d 7 0x75 0x1932 1 -z 2
</t>
    </r>
    <r>
      <rPr>
        <sz val="12"/>
        <color rgb="FF0000FF"/>
        <rFont val="Times New Roman"/>
        <family val="1"/>
      </rPr>
      <t>bl --nits 500 /*For QN*/
bl -p 90 /*For QF*/
wait 3000</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250 /*For QN*/
bl -p 45 /*For QF*/
wait 3000</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</si>
  <si>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Version3.12</t>
    <phoneticPr fontId="22" type="noConversion"/>
  </si>
  <si>
    <t>[0x6,0xE]</t>
    <phoneticPr fontId="22" type="noConversion"/>
  </si>
  <si>
    <t>[0x3]</t>
    <phoneticPr fontId="22" type="noConversion"/>
  </si>
  <si>
    <t>[0x0]</t>
    <phoneticPr fontId="22" type="noConversion"/>
  </si>
  <si>
    <t>[0x2,0x8]</t>
    <phoneticPr fontId="22" type="noConversion"/>
  </si>
  <si>
    <t>[0x2,0x5]</t>
    <phoneticPr fontId="22" type="noConversion"/>
  </si>
  <si>
    <t>[0x8,0xA]</t>
    <phoneticPr fontId="22" type="noConversion"/>
  </si>
  <si>
    <t>Front_Camera_IRCF_Design_Revision</t>
    <phoneticPr fontId="22" type="noConversion"/>
  </si>
  <si>
    <r>
      <rPr>
        <sz val="12"/>
        <rFont val="Times New Roman"/>
        <family val="1"/>
      </rPr>
      <t>[0x40,</t>
    </r>
    <r>
      <rPr>
        <sz val="12"/>
        <color rgb="FF0000FF"/>
        <rFont val="Times New Roman"/>
        <family val="1"/>
      </rPr>
      <t>0x41</t>
    </r>
    <r>
      <rPr>
        <sz val="12"/>
        <rFont val="Times New Roman"/>
        <family val="1"/>
      </rPr>
      <t>]</t>
    </r>
    <phoneticPr fontId="22" type="noConversion"/>
  </si>
  <si>
    <t>Ready</t>
    <phoneticPr fontId="22" type="noConversion"/>
  </si>
  <si>
    <t>[0x10,0x40]</t>
    <phoneticPr fontId="27" type="noConversion"/>
  </si>
  <si>
    <t>Front_Camera_Build</t>
    <phoneticPr fontId="22" type="noConversion"/>
  </si>
  <si>
    <r>
      <rPr>
        <sz val="12"/>
        <rFont val="Times New Roman"/>
        <family val="1"/>
      </rPr>
      <t>[0x40,</t>
    </r>
    <r>
      <rPr>
        <sz val="12"/>
        <color rgb="FF0000FF"/>
        <rFont val="Times New Roman"/>
        <family val="1"/>
      </rPr>
      <t>0x41</t>
    </r>
    <r>
      <rPr>
        <sz val="12"/>
        <rFont val="Times New Roman"/>
        <family val="1"/>
      </rPr>
      <t>]</t>
    </r>
    <phoneticPr fontId="22" type="noConversion"/>
  </si>
  <si>
    <t>1. Follow FCAM ERS "099-21758-08_PA_System_ERS" to update "Front_Camera_Build" limit from [0x40] to [0x40,0x41]</t>
    <phoneticPr fontId="22" type="noConversion"/>
  </si>
  <si>
    <t># Upper 8 bits of the 16th-bit device ID</t>
    <phoneticPr fontId="22" type="noConversion"/>
  </si>
  <si>
    <t># Lower 8 bits of the 16th-bit device ID</t>
    <phoneticPr fontId="22" type="noConversion"/>
  </si>
  <si>
    <t># Byte 0 of trace ID</t>
    <phoneticPr fontId="22" type="noConversion"/>
  </si>
  <si>
    <t># Byte 1 of trace ID</t>
  </si>
  <si>
    <t># Byte 2 of trace ID</t>
  </si>
  <si>
    <t># Byte 3 of trace ID</t>
  </si>
  <si>
    <t>camisp --i2cwrite 9 0x33 0x55 1 1 0x00
pmuadc --sel cpmu2 --read ildo4</t>
    <phoneticPr fontId="22" type="noConversion"/>
  </si>
  <si>
    <t>[NA,NA]</t>
    <phoneticPr fontId="22" type="noConversion"/>
  </si>
  <si>
    <t>[0x88]</t>
    <phoneticPr fontId="22" type="noConversion"/>
  </si>
  <si>
    <t>CT2:</t>
    <phoneticPr fontId="22" type="noConversion"/>
  </si>
  <si>
    <r>
      <t xml:space="preserve">smokeyshell -r
smokey --run TouchShortsTest
</t>
    </r>
    <r>
      <rPr>
        <sz val="12"/>
        <color rgb="FF0000FF"/>
        <rFont val="Times New Roman"/>
        <family val="1"/>
      </rPr>
      <t>touch --off</t>
    </r>
    <phoneticPr fontId="22" type="noConversion"/>
  </si>
  <si>
    <r>
      <t>[0,</t>
    </r>
    <r>
      <rPr>
        <sz val="12"/>
        <color rgb="FF0000FF"/>
        <rFont val="Times New Roman"/>
        <family val="1"/>
      </rPr>
      <t>95</t>
    </r>
    <r>
      <rPr>
        <sz val="12"/>
        <color indexed="8"/>
        <rFont val="Times New Roman"/>
        <family val="1"/>
      </rPr>
      <t>]</t>
    </r>
    <phoneticPr fontId="22" type="noConversion"/>
  </si>
  <si>
    <t>[0,0.3]</t>
    <phoneticPr fontId="28" type="noConversion"/>
  </si>
  <si>
    <t>smc fread BC1I</t>
    <phoneticPr fontId="22" type="noConversion"/>
  </si>
  <si>
    <t xml:space="preserve">#Record test value as B0AC </t>
    <phoneticPr fontId="22" type="noConversion"/>
  </si>
  <si>
    <t>#Calculate BC1I/B0AC. If ratio is &lt; 30% pass, otherwise fail</t>
    <phoneticPr fontId="22" type="noConversion"/>
  </si>
  <si>
    <t>boardid</t>
    <phoneticPr fontId="22" type="noConversion"/>
  </si>
  <si>
    <t>Cell_B0AC_Value</t>
    <phoneticPr fontId="22" type="noConversion"/>
  </si>
  <si>
    <t>Cell_BC1I_Value</t>
    <phoneticPr fontId="22" type="noConversion"/>
  </si>
  <si>
    <t>Cell_BC1I/B0AC_Ratio</t>
    <phoneticPr fontId="22" type="noConversion"/>
  </si>
  <si>
    <t>Version3.13</t>
    <phoneticPr fontId="22" type="noConversion"/>
  </si>
  <si>
    <t>1. Add Battery cell B0AC and BC1I check only for QN</t>
    <phoneticPr fontId="22" type="noConversion"/>
  </si>
  <si>
    <t>CT2:</t>
    <phoneticPr fontId="22" type="noConversion"/>
  </si>
  <si>
    <t>bl -on
display --on</t>
    <phoneticPr fontId="22" type="noConversion"/>
  </si>
  <si>
    <t>[0,101]</t>
    <phoneticPr fontId="22" type="noConversion"/>
  </si>
  <si>
    <t xml:space="preserve">bl -m
device -k gasgauge -p
#Record the battery current IBAT_BL_M, get IBAT_BRIGHTlESS_MID = IBAT_BL_M-IBAT_BL_OFF, TM_POWER_BRIGHTlESS_MID= IBAT_BRIGHTlESS_MID * VBAT
</t>
    <phoneticPr fontId="22" type="noConversion"/>
  </si>
  <si>
    <t xml:space="preserve">bl -o
display --off
wait 5000
smc fread B0AC </t>
    <phoneticPr fontId="22" type="noConversion"/>
  </si>
  <si>
    <t>device -k GasGauge -p
device -k GasGauge -e read_blk 59 0</t>
    <phoneticPr fontId="22" type="noConversion"/>
  </si>
  <si>
    <t>#Record test value as BC1I</t>
    <phoneticPr fontId="22" type="noConversion"/>
  </si>
  <si>
    <t>Catch the temperature output of "device -k GasGauge -p"</t>
    <phoneticPr fontId="22" type="noConversion"/>
  </si>
  <si>
    <t>stockholm --on
stockholm --download_fw mfg
script radios.txt
bblib -e 'BB_SMTQT()'</t>
    <phoneticPr fontId="22" type="noConversion"/>
  </si>
  <si>
    <r>
      <t xml:space="preserve">bl --nits 80
</t>
    </r>
    <r>
      <rPr>
        <sz val="12"/>
        <color rgb="FF0000FF"/>
        <rFont val="Times New Roman"/>
        <family val="1"/>
      </rPr>
      <t>charge --auto</t>
    </r>
    <phoneticPr fontId="22" type="noConversion"/>
  </si>
  <si>
    <r>
      <rPr>
        <sz val="12"/>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2" type="noConversion"/>
  </si>
  <si>
    <t>Version3.14</t>
    <phoneticPr fontId="22" type="noConversion"/>
  </si>
  <si>
    <t>Temperature_Gasgauge</t>
    <phoneticPr fontId="22" type="noConversion"/>
  </si>
  <si>
    <t>1. Move Battery Temperature_Gasgauge check before reading B0AC only for QN</t>
    <phoneticPr fontId="22" type="noConversion"/>
  </si>
  <si>
    <t>VolUp_Button_Test</t>
    <phoneticPr fontId="27" type="noConversion"/>
  </si>
  <si>
    <t>Version3.15</t>
    <phoneticPr fontId="22" type="noConversion"/>
  </si>
  <si>
    <t>CG-QT&amp;FOS:</t>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</si>
  <si>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theme="1"/>
        <rFont val="Times New Roman"/>
        <family val="1"/>
      </rPr>
      <t xml:space="preserve">bl --nits 50 /*For QN*/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</si>
  <si>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t>
    </r>
    <r>
      <rPr>
        <sz val="12"/>
        <color rgb="FF0000FF"/>
        <rFont val="Times New Roman"/>
        <family val="1"/>
      </rPr>
      <t xml:space="preserve">pattern --pick internal
display --pick internal
display --block iomfb --set APTFixedRR 10
</t>
    </r>
    <r>
      <rPr>
        <sz val="12"/>
        <color indexed="8"/>
        <rFont val="Times New Roman"/>
        <family val="1"/>
      </rPr>
      <t>pattern --fatp 1</t>
    </r>
    <phoneticPr fontId="22" type="noConversion"/>
  </si>
  <si>
    <t xml:space="preserve">1.Add related command in "Pattern_YM_Test" test item to change display refresh rate to 24Hz </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</si>
</sst>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2"/>
      <color indexed="8"/>
      <name val="新細明體"/>
    </font>
    <font>
      <sz val="12"/>
      <color theme="1"/>
      <name val="Helvetica Neue"/>
      <family val="2"/>
      <charset val="136"/>
      <scheme val="minor"/>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8"/>
      </left>
      <right style="thin">
        <color indexed="8"/>
      </right>
      <top style="thin">
        <color indexed="8"/>
      </top>
      <bottom style="thin">
        <color indexed="8"/>
      </bottom>
      <diagonal/>
    </border>
  </borders>
  <cellStyleXfs count="82">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5" fillId="0" borderId="17"/>
    <xf numFmtId="0" fontId="25" fillId="0" borderId="17"/>
    <xf numFmtId="0" fontId="33"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41" fillId="0" borderId="17">
      <alignment vertical="center"/>
    </xf>
    <xf numFmtId="0" fontId="41" fillId="0" borderId="17">
      <alignment vertical="center"/>
    </xf>
    <xf numFmtId="0" fontId="2" fillId="0" borderId="17">
      <alignment vertical="center"/>
    </xf>
    <xf numFmtId="0" fontId="2"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3"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2" fillId="0" borderId="17">
      <alignment vertical="center"/>
    </xf>
    <xf numFmtId="0" fontId="2" fillId="0" borderId="17">
      <alignment vertical="center"/>
    </xf>
    <xf numFmtId="0" fontId="2" fillId="0" borderId="17">
      <alignment vertical="center"/>
    </xf>
    <xf numFmtId="0" fontId="25" fillId="0" borderId="17">
      <alignment vertical="center"/>
    </xf>
    <xf numFmtId="0" fontId="25" fillId="0" borderId="17">
      <alignment vertical="center"/>
    </xf>
    <xf numFmtId="0" fontId="2" fillId="0" borderId="17">
      <alignment vertical="center"/>
    </xf>
    <xf numFmtId="0" fontId="2" fillId="0" borderId="17">
      <alignment vertical="center"/>
    </xf>
    <xf numFmtId="0" fontId="41" fillId="0" borderId="17">
      <alignment vertical="center"/>
    </xf>
    <xf numFmtId="0" fontId="25" fillId="0" borderId="17">
      <alignment vertical="center"/>
    </xf>
    <xf numFmtId="0" fontId="48" fillId="0" borderId="0" applyNumberFormat="0" applyFill="0" applyBorder="0" applyAlignment="0" applyProtection="0">
      <alignment vertical="top"/>
      <protection locked="0"/>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xf numFmtId="0" fontId="1" fillId="0" borderId="17">
      <alignment vertical="center"/>
    </xf>
  </cellStyleXfs>
  <cellXfs count="867">
    <xf numFmtId="0" fontId="0" fillId="0" borderId="0" xfId="0" applyFont="1" applyAlignment="1">
      <alignment vertical="center"/>
    </xf>
    <xf numFmtId="0" fontId="0" fillId="0" borderId="0" xfId="0" applyNumberFormat="1" applyFont="1" applyAlignment="1">
      <alignment vertical="center"/>
    </xf>
    <xf numFmtId="49" fontId="3" fillId="0" borderId="1" xfId="0" applyNumberFormat="1" applyFont="1" applyBorder="1" applyAlignment="1">
      <alignment vertical="center"/>
    </xf>
    <xf numFmtId="0" fontId="3" fillId="0" borderId="1" xfId="0" applyFont="1" applyBorder="1" applyAlignment="1">
      <alignment vertical="center"/>
    </xf>
    <xf numFmtId="0" fontId="0" fillId="0" borderId="1" xfId="0" applyFont="1" applyBorder="1" applyAlignment="1">
      <alignment vertical="center"/>
    </xf>
    <xf numFmtId="49" fontId="4" fillId="2" borderId="2" xfId="0" applyNumberFormat="1" applyFont="1" applyFill="1" applyBorder="1" applyAlignment="1">
      <alignment vertical="center"/>
    </xf>
    <xf numFmtId="0" fontId="3"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5" fillId="3" borderId="5" xfId="0" applyNumberFormat="1" applyFont="1" applyFill="1" applyBorder="1" applyAlignment="1">
      <alignment horizontal="center" vertical="center"/>
    </xf>
    <xf numFmtId="0" fontId="5" fillId="3" borderId="6" xfId="0" applyFont="1" applyFill="1" applyBorder="1" applyAlignment="1">
      <alignment horizontal="center" vertical="center"/>
    </xf>
    <xf numFmtId="14" fontId="5" fillId="3" borderId="6" xfId="0" applyNumberFormat="1" applyFont="1" applyFill="1" applyBorder="1" applyAlignment="1">
      <alignment horizontal="center" vertical="center"/>
    </xf>
    <xf numFmtId="49" fontId="5"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6" fillId="4" borderId="14" xfId="0" applyFont="1" applyFill="1" applyBorder="1" applyAlignment="1">
      <alignment horizontal="center" vertical="center" wrapText="1"/>
    </xf>
    <xf numFmtId="49" fontId="9" fillId="11" borderId="19" xfId="0" applyNumberFormat="1" applyFont="1" applyFill="1" applyBorder="1" applyAlignment="1">
      <alignment horizontal="center" vertical="center" wrapText="1"/>
    </xf>
    <xf numFmtId="49" fontId="9" fillId="11" borderId="20" xfId="0" applyNumberFormat="1" applyFont="1" applyFill="1" applyBorder="1" applyAlignment="1">
      <alignment horizontal="center" vertical="center" wrapText="1"/>
    </xf>
    <xf numFmtId="49" fontId="9" fillId="11" borderId="15" xfId="0" applyNumberFormat="1" applyFont="1" applyFill="1" applyBorder="1" applyAlignment="1">
      <alignment horizontal="center" vertical="center" wrapText="1"/>
    </xf>
    <xf numFmtId="0" fontId="8"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8" fillId="4" borderId="15" xfId="0" applyNumberFormat="1" applyFont="1" applyFill="1" applyBorder="1" applyAlignment="1">
      <alignment horizontal="center" vertical="center"/>
    </xf>
    <xf numFmtId="49" fontId="8" fillId="5" borderId="15" xfId="0" applyNumberFormat="1" applyFont="1" applyFill="1" applyBorder="1" applyAlignment="1">
      <alignment horizontal="center" vertical="center" wrapText="1"/>
    </xf>
    <xf numFmtId="0" fontId="8" fillId="4" borderId="15" xfId="0" applyFont="1" applyFill="1" applyBorder="1" applyAlignment="1">
      <alignment horizontal="center" vertical="center"/>
    </xf>
    <xf numFmtId="0" fontId="8"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5" fillId="4" borderId="26" xfId="0" applyNumberFormat="1" applyFont="1" applyFill="1" applyBorder="1" applyAlignment="1">
      <alignment horizontal="center" vertical="center" wrapText="1"/>
    </xf>
    <xf numFmtId="49" fontId="8" fillId="2" borderId="15" xfId="0" applyNumberFormat="1" applyFont="1" applyFill="1" applyBorder="1" applyAlignment="1">
      <alignment horizontal="center" vertical="center"/>
    </xf>
    <xf numFmtId="49" fontId="8" fillId="7" borderId="15" xfId="0" applyNumberFormat="1" applyFont="1" applyFill="1" applyBorder="1" applyAlignment="1">
      <alignment horizontal="center" vertical="center" wrapText="1"/>
    </xf>
    <xf numFmtId="49" fontId="8" fillId="6" borderId="15" xfId="0" applyNumberFormat="1" applyFont="1" applyFill="1" applyBorder="1" applyAlignment="1">
      <alignment horizontal="center" vertical="center" wrapText="1"/>
    </xf>
    <xf numFmtId="0" fontId="8" fillId="4" borderId="29" xfId="0" applyFont="1" applyFill="1" applyBorder="1" applyAlignment="1">
      <alignment horizontal="center" vertical="center"/>
    </xf>
    <xf numFmtId="49" fontId="8" fillId="12" borderId="15" xfId="0" applyNumberFormat="1" applyFont="1" applyFill="1" applyBorder="1" applyAlignment="1">
      <alignment horizontal="center" vertical="center" wrapText="1"/>
    </xf>
    <xf numFmtId="49" fontId="8"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8" fillId="10" borderId="15" xfId="0" applyNumberFormat="1" applyFont="1" applyFill="1" applyBorder="1" applyAlignment="1">
      <alignment horizontal="center" vertical="center" wrapText="1"/>
    </xf>
    <xf numFmtId="49" fontId="8" fillId="4" borderId="15" xfId="0" applyNumberFormat="1" applyFont="1" applyFill="1" applyBorder="1" applyAlignment="1">
      <alignment horizontal="center" vertical="top" wrapText="1"/>
    </xf>
    <xf numFmtId="49" fontId="8" fillId="4" borderId="15" xfId="0" applyNumberFormat="1" applyFont="1" applyFill="1" applyBorder="1" applyAlignment="1">
      <alignment vertical="center"/>
    </xf>
    <xf numFmtId="0" fontId="8" fillId="4" borderId="15" xfId="0" applyFont="1" applyFill="1" applyBorder="1" applyAlignment="1">
      <alignment vertical="center"/>
    </xf>
    <xf numFmtId="0" fontId="8" fillId="4" borderId="9" xfId="0" applyFont="1" applyFill="1" applyBorder="1" applyAlignment="1">
      <alignment vertical="center"/>
    </xf>
    <xf numFmtId="0" fontId="0" fillId="0" borderId="0" xfId="0" applyNumberFormat="1" applyFont="1" applyAlignment="1">
      <alignment vertical="center"/>
    </xf>
    <xf numFmtId="0" fontId="8" fillId="4" borderId="9" xfId="0" applyFont="1" applyFill="1" applyBorder="1" applyAlignment="1">
      <alignment horizontal="center" vertical="center"/>
    </xf>
    <xf numFmtId="1" fontId="5" fillId="4" borderId="15" xfId="0" applyNumberFormat="1" applyFont="1" applyFill="1" applyBorder="1" applyAlignment="1">
      <alignment horizontal="center" vertical="center" wrapText="1"/>
    </xf>
    <xf numFmtId="0" fontId="17" fillId="4" borderId="33" xfId="0" applyFont="1" applyFill="1" applyBorder="1" applyAlignment="1">
      <alignment vertical="center" wrapText="1"/>
    </xf>
    <xf numFmtId="0" fontId="17" fillId="4" borderId="12" xfId="0" applyFont="1" applyFill="1" applyBorder="1" applyAlignment="1">
      <alignment vertical="center" wrapText="1"/>
    </xf>
    <xf numFmtId="0" fontId="17" fillId="4" borderId="3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35" xfId="0" applyFont="1" applyFill="1" applyBorder="1" applyAlignment="1">
      <alignment vertical="top" wrapText="1"/>
    </xf>
    <xf numFmtId="0" fontId="8" fillId="4" borderId="36" xfId="0" applyFont="1" applyFill="1" applyBorder="1" applyAlignment="1">
      <alignment horizontal="center" vertical="center"/>
    </xf>
    <xf numFmtId="0" fontId="8" fillId="4" borderId="37" xfId="0" applyFont="1" applyFill="1" applyBorder="1" applyAlignment="1">
      <alignment horizontal="center" vertical="center"/>
    </xf>
    <xf numFmtId="0" fontId="8" fillId="4" borderId="37" xfId="0" applyFont="1" applyFill="1" applyBorder="1" applyAlignment="1">
      <alignment vertical="center"/>
    </xf>
    <xf numFmtId="0" fontId="8" fillId="4" borderId="18" xfId="0" applyFont="1" applyFill="1" applyBorder="1" applyAlignment="1">
      <alignment horizontal="center" vertical="center"/>
    </xf>
    <xf numFmtId="0" fontId="17" fillId="4" borderId="3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8" fillId="4" borderId="15" xfId="0" applyNumberFormat="1" applyFont="1" applyFill="1" applyBorder="1" applyAlignment="1">
      <alignment vertical="center" wrapText="1"/>
    </xf>
    <xf numFmtId="0" fontId="8" fillId="4" borderId="15" xfId="0" applyFont="1" applyFill="1" applyBorder="1" applyAlignment="1">
      <alignment horizontal="center" vertical="top" wrapText="1"/>
    </xf>
    <xf numFmtId="49" fontId="8" fillId="4" borderId="15" xfId="0" applyNumberFormat="1" applyFont="1" applyFill="1" applyBorder="1" applyAlignment="1">
      <alignment vertical="top" wrapText="1"/>
    </xf>
    <xf numFmtId="0" fontId="8" fillId="4" borderId="15" xfId="0" applyFont="1" applyFill="1" applyBorder="1" applyAlignment="1">
      <alignment vertical="top" wrapText="1"/>
    </xf>
    <xf numFmtId="49" fontId="18" fillId="4" borderId="15" xfId="0" applyNumberFormat="1" applyFont="1" applyFill="1" applyBorder="1" applyAlignment="1">
      <alignment vertical="center"/>
    </xf>
    <xf numFmtId="0" fontId="8" fillId="4" borderId="15" xfId="0" applyFont="1" applyFill="1" applyBorder="1" applyAlignment="1">
      <alignment vertical="top"/>
    </xf>
    <xf numFmtId="0" fontId="8" fillId="9" borderId="15" xfId="0" applyFont="1" applyFill="1" applyBorder="1" applyAlignment="1">
      <alignment horizontal="center" vertical="center" wrapText="1"/>
    </xf>
    <xf numFmtId="0" fontId="8"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5" fillId="4" borderId="39" xfId="0" applyNumberFormat="1" applyFont="1" applyFill="1" applyBorder="1" applyAlignment="1">
      <alignment horizontal="center" vertical="center" wrapText="1"/>
    </xf>
    <xf numFmtId="0" fontId="8" fillId="4" borderId="13" xfId="0" applyFont="1" applyFill="1" applyBorder="1" applyAlignment="1">
      <alignment vertical="top" wrapText="1"/>
    </xf>
    <xf numFmtId="0" fontId="8" fillId="0" borderId="0" xfId="0" applyNumberFormat="1" applyFont="1" applyAlignment="1">
      <alignment vertical="center"/>
    </xf>
    <xf numFmtId="0" fontId="8" fillId="0" borderId="0" xfId="0" applyFont="1" applyAlignment="1">
      <alignment vertical="center"/>
    </xf>
    <xf numFmtId="0" fontId="8" fillId="4" borderId="29" xfId="0" applyFont="1" applyFill="1" applyBorder="1" applyAlignment="1">
      <alignment vertical="center"/>
    </xf>
    <xf numFmtId="0" fontId="8" fillId="4" borderId="29" xfId="0" applyFont="1" applyFill="1" applyBorder="1" applyAlignment="1">
      <alignment vertical="top" wrapText="1"/>
    </xf>
    <xf numFmtId="0" fontId="8" fillId="4" borderId="9" xfId="0" applyFont="1" applyFill="1" applyBorder="1" applyAlignment="1">
      <alignment vertical="top" wrapText="1"/>
    </xf>
    <xf numFmtId="0" fontId="8" fillId="4" borderId="9" xfId="0" applyFont="1" applyFill="1" applyBorder="1" applyAlignment="1">
      <alignment vertical="top"/>
    </xf>
    <xf numFmtId="0" fontId="8" fillId="4" borderId="25" xfId="0" applyFont="1" applyFill="1" applyBorder="1" applyAlignment="1">
      <alignment horizontal="center" vertical="center"/>
    </xf>
    <xf numFmtId="0" fontId="8" fillId="0" borderId="0" xfId="0" applyNumberFormat="1" applyFont="1" applyAlignment="1">
      <alignment horizontal="center" vertical="center"/>
    </xf>
    <xf numFmtId="0" fontId="8" fillId="4" borderId="12" xfId="0" applyFont="1" applyFill="1" applyBorder="1" applyAlignment="1">
      <alignment vertical="center"/>
    </xf>
    <xf numFmtId="0" fontId="8" fillId="4" borderId="13" xfId="0" applyFont="1" applyFill="1" applyBorder="1" applyAlignment="1">
      <alignment vertical="center"/>
    </xf>
    <xf numFmtId="0" fontId="8" fillId="4" borderId="16" xfId="0" applyFont="1" applyFill="1" applyBorder="1" applyAlignment="1">
      <alignment vertical="center"/>
    </xf>
    <xf numFmtId="0" fontId="8" fillId="4" borderId="17" xfId="0" applyFont="1" applyFill="1" applyBorder="1" applyAlignment="1">
      <alignment vertical="center"/>
    </xf>
    <xf numFmtId="0" fontId="8" fillId="4" borderId="10" xfId="0" applyFont="1" applyFill="1" applyBorder="1" applyAlignment="1">
      <alignment horizontal="center" vertical="center"/>
    </xf>
    <xf numFmtId="49" fontId="8" fillId="8" borderId="15" xfId="0" applyNumberFormat="1" applyFont="1" applyFill="1" applyBorder="1" applyAlignment="1">
      <alignment horizontal="center" vertical="center" wrapText="1"/>
    </xf>
    <xf numFmtId="49" fontId="8" fillId="4" borderId="9" xfId="0" applyNumberFormat="1" applyFont="1" applyFill="1" applyBorder="1" applyAlignment="1">
      <alignment vertical="center"/>
    </xf>
    <xf numFmtId="0" fontId="8" fillId="4" borderId="1" xfId="0" applyFont="1" applyFill="1" applyBorder="1" applyAlignment="1">
      <alignment vertical="center"/>
    </xf>
    <xf numFmtId="0" fontId="8" fillId="4" borderId="40" xfId="0" applyFont="1" applyFill="1" applyBorder="1" applyAlignment="1">
      <alignment vertical="center"/>
    </xf>
    <xf numFmtId="0" fontId="8"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49" fontId="8" fillId="4" borderId="27" xfId="0" applyNumberFormat="1" applyFont="1" applyFill="1" applyBorder="1" applyAlignment="1">
      <alignment horizontal="center" vertical="center"/>
    </xf>
    <xf numFmtId="49" fontId="8" fillId="4" borderId="15" xfId="0" applyNumberFormat="1" applyFont="1" applyFill="1" applyBorder="1" applyAlignment="1">
      <alignment horizontal="center" vertical="center"/>
    </xf>
    <xf numFmtId="49" fontId="8" fillId="4" borderId="11" xfId="0" applyNumberFormat="1" applyFont="1" applyFill="1" applyBorder="1" applyAlignment="1">
      <alignment horizontal="center" vertical="center"/>
    </xf>
    <xf numFmtId="49" fontId="8" fillId="4" borderId="1" xfId="0" applyNumberFormat="1" applyFont="1" applyFill="1" applyBorder="1" applyAlignment="1">
      <alignment vertical="center"/>
    </xf>
    <xf numFmtId="0" fontId="8" fillId="4" borderId="1" xfId="0" applyFont="1" applyFill="1" applyBorder="1" applyAlignment="1">
      <alignment horizontal="center" vertical="center"/>
    </xf>
    <xf numFmtId="49" fontId="8" fillId="10" borderId="41" xfId="0" applyNumberFormat="1" applyFont="1" applyFill="1" applyBorder="1" applyAlignment="1">
      <alignment horizontal="center" vertical="center" wrapText="1"/>
    </xf>
    <xf numFmtId="0" fontId="8" fillId="4" borderId="44" xfId="0" applyFont="1" applyFill="1" applyBorder="1" applyAlignment="1">
      <alignment vertical="center"/>
    </xf>
    <xf numFmtId="0" fontId="8" fillId="4" borderId="1" xfId="0" applyFont="1" applyFill="1" applyBorder="1" applyAlignment="1">
      <alignment vertical="top" wrapText="1"/>
    </xf>
    <xf numFmtId="0" fontId="8" fillId="4" borderId="40" xfId="0" applyFont="1" applyFill="1" applyBorder="1" applyAlignment="1">
      <alignment horizontal="center" vertical="center"/>
    </xf>
    <xf numFmtId="0" fontId="8" fillId="4" borderId="40" xfId="0" applyFont="1" applyFill="1" applyBorder="1" applyAlignment="1">
      <alignment vertical="top" wrapText="1"/>
    </xf>
    <xf numFmtId="49" fontId="8" fillId="4" borderId="42" xfId="0" applyNumberFormat="1" applyFont="1" applyFill="1" applyBorder="1" applyAlignment="1">
      <alignment horizontal="center" vertical="center"/>
    </xf>
    <xf numFmtId="49" fontId="8" fillId="9" borderId="42" xfId="0" applyNumberFormat="1" applyFont="1" applyFill="1" applyBorder="1" applyAlignment="1">
      <alignment horizontal="center" vertical="center" wrapText="1"/>
    </xf>
    <xf numFmtId="49" fontId="8" fillId="5" borderId="42" xfId="0" applyNumberFormat="1" applyFont="1" applyFill="1" applyBorder="1" applyAlignment="1">
      <alignment horizontal="center" vertical="center" wrapText="1"/>
    </xf>
    <xf numFmtId="0" fontId="8" fillId="4" borderId="41" xfId="0" applyNumberFormat="1" applyFont="1" applyFill="1" applyBorder="1" applyAlignment="1">
      <alignment horizontal="center" vertical="center"/>
    </xf>
    <xf numFmtId="0" fontId="8" fillId="4" borderId="45" xfId="0" applyFont="1" applyFill="1" applyBorder="1" applyAlignment="1">
      <alignment vertical="center"/>
    </xf>
    <xf numFmtId="0" fontId="8" fillId="4" borderId="1" xfId="0" applyFont="1" applyFill="1" applyBorder="1" applyAlignment="1">
      <alignment vertical="top"/>
    </xf>
    <xf numFmtId="0" fontId="8" fillId="4" borderId="40" xfId="0" applyFont="1" applyFill="1" applyBorder="1" applyAlignment="1">
      <alignment horizontal="center" vertical="center" wrapText="1"/>
    </xf>
    <xf numFmtId="0" fontId="8" fillId="4" borderId="40" xfId="0" applyFont="1" applyFill="1" applyBorder="1" applyAlignment="1">
      <alignment vertical="top"/>
    </xf>
    <xf numFmtId="0" fontId="8" fillId="4" borderId="42" xfId="0" applyNumberFormat="1" applyFont="1" applyFill="1" applyBorder="1" applyAlignment="1">
      <alignment horizontal="center" vertical="center"/>
    </xf>
    <xf numFmtId="0" fontId="26" fillId="0" borderId="17" xfId="1" applyFont="1" applyFill="1">
      <alignment vertical="center"/>
    </xf>
    <xf numFmtId="0" fontId="26" fillId="0" borderId="17" xfId="1" applyFont="1">
      <alignment vertical="center"/>
    </xf>
    <xf numFmtId="0" fontId="21" fillId="4" borderId="42" xfId="0" applyFont="1" applyFill="1" applyBorder="1" applyAlignment="1">
      <alignment vertical="center"/>
    </xf>
    <xf numFmtId="49" fontId="8" fillId="2" borderId="42" xfId="0" applyNumberFormat="1" applyFont="1" applyFill="1" applyBorder="1" applyAlignment="1">
      <alignment horizontal="center" vertical="center"/>
    </xf>
    <xf numFmtId="49" fontId="8" fillId="6" borderId="42" xfId="0" applyNumberFormat="1" applyFont="1" applyFill="1" applyBorder="1" applyAlignment="1">
      <alignment horizontal="center" vertical="center" wrapText="1"/>
    </xf>
    <xf numFmtId="49" fontId="8" fillId="7" borderId="42" xfId="0" applyNumberFormat="1" applyFont="1" applyFill="1" applyBorder="1" applyAlignment="1">
      <alignment horizontal="center" vertical="center" wrapText="1"/>
    </xf>
    <xf numFmtId="49" fontId="8" fillId="12" borderId="42" xfId="0" applyNumberFormat="1" applyFont="1" applyFill="1" applyBorder="1" applyAlignment="1">
      <alignment horizontal="center" vertical="center" wrapText="1"/>
    </xf>
    <xf numFmtId="49" fontId="8" fillId="10" borderId="50" xfId="0" applyNumberFormat="1" applyFont="1" applyFill="1" applyBorder="1" applyAlignment="1">
      <alignment horizontal="center" vertical="center" wrapText="1"/>
    </xf>
    <xf numFmtId="0" fontId="8" fillId="4" borderId="50" xfId="0" applyNumberFormat="1" applyFont="1" applyFill="1" applyBorder="1" applyAlignment="1">
      <alignment horizontal="center" vertical="center"/>
    </xf>
    <xf numFmtId="0" fontId="30" fillId="0" borderId="9" xfId="0" applyFont="1" applyBorder="1" applyAlignment="1">
      <alignment vertical="center"/>
    </xf>
    <xf numFmtId="0" fontId="30" fillId="0" borderId="9" xfId="0" applyFont="1" applyBorder="1" applyAlignment="1">
      <alignment vertical="center" wrapText="1"/>
    </xf>
    <xf numFmtId="0" fontId="30" fillId="0" borderId="0" xfId="0" applyNumberFormat="1" applyFont="1" applyAlignment="1">
      <alignment vertical="center"/>
    </xf>
    <xf numFmtId="0" fontId="30" fillId="0" borderId="52" xfId="0" applyFont="1" applyBorder="1" applyAlignment="1">
      <alignment vertical="center"/>
    </xf>
    <xf numFmtId="0" fontId="0" fillId="0" borderId="52" xfId="0" applyFont="1" applyBorder="1" applyAlignment="1">
      <alignment vertical="center"/>
    </xf>
    <xf numFmtId="0" fontId="26" fillId="0" borderId="17" xfId="1" applyFont="1" applyAlignment="1">
      <alignment vertical="center" wrapText="1"/>
    </xf>
    <xf numFmtId="0" fontId="26" fillId="0" borderId="17" xfId="0" applyFont="1" applyFill="1" applyBorder="1">
      <alignment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5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8" fillId="4" borderId="55" xfId="4" applyFont="1" applyFill="1" applyBorder="1" applyAlignment="1">
      <alignment horizontal="center" vertical="center"/>
    </xf>
    <xf numFmtId="0" fontId="8" fillId="4" borderId="56" xfId="4" applyFont="1" applyFill="1" applyBorder="1" applyAlignment="1">
      <alignment horizontal="center" vertical="center"/>
    </xf>
    <xf numFmtId="0" fontId="17" fillId="4" borderId="3" xfId="4" applyFont="1" applyFill="1" applyBorder="1" applyAlignment="1">
      <alignment vertical="top"/>
    </xf>
    <xf numFmtId="49" fontId="9" fillId="11" borderId="59" xfId="4" applyNumberFormat="1" applyFont="1" applyFill="1" applyBorder="1" applyAlignment="1">
      <alignment horizontal="center" vertical="center" wrapText="1"/>
    </xf>
    <xf numFmtId="49" fontId="9" fillId="11" borderId="60" xfId="4" applyNumberFormat="1" applyFont="1" applyFill="1" applyBorder="1" applyAlignment="1">
      <alignment horizontal="center" vertical="center" wrapText="1"/>
    </xf>
    <xf numFmtId="49" fontId="9" fillId="11" borderId="6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8" fillId="0" borderId="17" xfId="2" applyFont="1" applyAlignment="1">
      <alignment horizontal="center" vertical="center"/>
    </xf>
    <xf numFmtId="0" fontId="26" fillId="0" borderId="17" xfId="6" applyFont="1" applyAlignment="1">
      <alignment vertical="center"/>
    </xf>
    <xf numFmtId="0" fontId="8" fillId="17" borderId="42" xfId="1" applyFont="1" applyFill="1" applyBorder="1" applyAlignment="1">
      <alignment horizontal="center" vertical="center"/>
    </xf>
    <xf numFmtId="0" fontId="8" fillId="17" borderId="62"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8" fillId="18" borderId="53" xfId="7" applyNumberFormat="1" applyFont="1" applyFill="1" applyBorder="1" applyAlignment="1">
      <alignment horizontal="center" vertical="center" wrapText="1"/>
    </xf>
    <xf numFmtId="0" fontId="8" fillId="17" borderId="53" xfId="2" applyNumberFormat="1" applyFont="1" applyFill="1" applyBorder="1" applyAlignment="1">
      <alignment horizontal="center" vertical="center"/>
    </xf>
    <xf numFmtId="0" fontId="8" fillId="17" borderId="63" xfId="6" applyNumberFormat="1" applyFont="1" applyFill="1" applyBorder="1" applyAlignment="1">
      <alignment horizontal="center" vertical="center"/>
    </xf>
    <xf numFmtId="0" fontId="8" fillId="16" borderId="53" xfId="7" applyFont="1" applyFill="1" applyBorder="1" applyAlignment="1">
      <alignment horizontal="center" vertical="center"/>
    </xf>
    <xf numFmtId="0" fontId="8" fillId="19" borderId="53" xfId="7" applyNumberFormat="1" applyFont="1" applyFill="1" applyBorder="1" applyAlignment="1">
      <alignment horizontal="center" vertical="center" wrapText="1"/>
    </xf>
    <xf numFmtId="0" fontId="26" fillId="0" borderId="17" xfId="1" applyFont="1" applyAlignment="1">
      <alignment horizontal="center" vertical="center"/>
    </xf>
    <xf numFmtId="0" fontId="8" fillId="20" borderId="53" xfId="7" applyNumberFormat="1" applyFont="1" applyFill="1" applyBorder="1" applyAlignment="1">
      <alignment horizontal="center" vertical="center" wrapText="1"/>
    </xf>
    <xf numFmtId="0" fontId="26" fillId="17" borderId="17" xfId="5" applyFont="1" applyFill="1">
      <alignment vertical="center"/>
    </xf>
    <xf numFmtId="0" fontId="8" fillId="21" borderId="53" xfId="7" applyNumberFormat="1" applyFont="1" applyFill="1" applyBorder="1" applyAlignment="1">
      <alignment horizontal="center" vertical="center" wrapText="1"/>
    </xf>
    <xf numFmtId="0" fontId="8" fillId="22" borderId="53" xfId="7" applyNumberFormat="1" applyFont="1" applyFill="1" applyBorder="1" applyAlignment="1">
      <alignment horizontal="center" vertical="center" wrapText="1"/>
    </xf>
    <xf numFmtId="0" fontId="8" fillId="17" borderId="64" xfId="2" applyNumberFormat="1" applyFont="1" applyFill="1" applyBorder="1" applyAlignment="1">
      <alignment horizontal="center" vertical="center"/>
    </xf>
    <xf numFmtId="0" fontId="26" fillId="0" borderId="17" xfId="9" applyFont="1">
      <alignment vertical="center"/>
    </xf>
    <xf numFmtId="0" fontId="26" fillId="0" borderId="17" xfId="5" applyFont="1" applyFill="1" applyBorder="1">
      <alignment vertical="center"/>
    </xf>
    <xf numFmtId="0" fontId="2"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7" xfId="5" applyFont="1" applyFill="1" applyBorder="1" applyAlignment="1">
      <alignment vertical="top" wrapText="1"/>
    </xf>
    <xf numFmtId="0" fontId="26" fillId="0" borderId="17" xfId="5" applyFont="1" applyFill="1" applyBorder="1" applyAlignment="1">
      <alignment vertical="center" wrapText="1"/>
    </xf>
    <xf numFmtId="0" fontId="40" fillId="0" borderId="17" xfId="8" applyFont="1" applyBorder="1">
      <alignment vertical="center"/>
    </xf>
    <xf numFmtId="0" fontId="24" fillId="0" borderId="17" xfId="8" applyFont="1" applyBorder="1">
      <alignment vertical="center"/>
    </xf>
    <xf numFmtId="0" fontId="26" fillId="0" borderId="17" xfId="5" applyFont="1" applyBorder="1">
      <alignment vertical="center"/>
    </xf>
    <xf numFmtId="0" fontId="2" fillId="0" borderId="17" xfId="8" applyBorder="1">
      <alignment vertical="center"/>
    </xf>
    <xf numFmtId="0" fontId="26" fillId="0" borderId="17" xfId="9" applyFont="1" applyFill="1" applyBorder="1">
      <alignment vertical="center"/>
    </xf>
    <xf numFmtId="0" fontId="26" fillId="0" borderId="17" xfId="9" applyFont="1" applyFill="1" applyBorder="1" applyAlignment="1">
      <alignment vertical="top" wrapText="1"/>
    </xf>
    <xf numFmtId="0" fontId="26" fillId="17" borderId="17" xfId="1" applyFont="1" applyFill="1" applyBorder="1" applyAlignment="1">
      <alignment vertical="center"/>
    </xf>
    <xf numFmtId="0" fontId="26" fillId="17" borderId="17" xfId="1" applyFont="1" applyFill="1">
      <alignment vertical="center"/>
    </xf>
    <xf numFmtId="0" fontId="26" fillId="0" borderId="17" xfId="5" applyFont="1" applyFill="1" applyBorder="1" applyAlignment="1">
      <alignment horizontal="center"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0" fontId="8" fillId="25" borderId="64" xfId="7" applyNumberFormat="1" applyFont="1" applyFill="1" applyBorder="1" applyAlignment="1">
      <alignment horizontal="center" vertical="center" wrapText="1"/>
    </xf>
    <xf numFmtId="0" fontId="8" fillId="0" borderId="0" xfId="0" applyNumberFormat="1" applyFont="1" applyAlignment="1">
      <alignment horizontal="left" vertical="center"/>
    </xf>
    <xf numFmtId="0" fontId="8" fillId="0" borderId="17" xfId="2" applyFont="1" applyAlignment="1">
      <alignment horizontal="left" vertical="center"/>
    </xf>
    <xf numFmtId="0" fontId="26" fillId="0" borderId="17" xfId="1" applyFont="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0" borderId="73" xfId="1" applyFont="1" applyFill="1" applyBorder="1">
      <alignment vertical="center"/>
    </xf>
    <xf numFmtId="0" fontId="26" fillId="0" borderId="74" xfId="1" applyFont="1" applyBorder="1" applyAlignment="1">
      <alignment horizontal="center" vertical="center"/>
    </xf>
    <xf numFmtId="0" fontId="26" fillId="0" borderId="74" xfId="1" applyFont="1" applyFill="1" applyBorder="1" applyAlignment="1">
      <alignment vertical="top"/>
    </xf>
    <xf numFmtId="0" fontId="26" fillId="0" borderId="74" xfId="1" applyFont="1" applyFill="1" applyBorder="1">
      <alignment vertical="center"/>
    </xf>
    <xf numFmtId="0" fontId="26" fillId="0" borderId="74" xfId="1" applyFont="1" applyFill="1" applyBorder="1" applyAlignment="1">
      <alignment vertical="top" wrapText="1"/>
    </xf>
    <xf numFmtId="0" fontId="26" fillId="0" borderId="73" xfId="1" applyFont="1" applyFill="1" applyBorder="1" applyAlignment="1">
      <alignment horizontal="left" vertical="center"/>
    </xf>
    <xf numFmtId="49" fontId="5" fillId="3" borderId="58" xfId="0" applyNumberFormat="1" applyFont="1" applyFill="1" applyBorder="1" applyAlignment="1">
      <alignment horizontal="center" vertical="center"/>
    </xf>
    <xf numFmtId="0" fontId="5" fillId="3" borderId="61" xfId="0" applyFont="1" applyFill="1" applyBorder="1" applyAlignment="1">
      <alignment horizontal="center" vertical="center"/>
    </xf>
    <xf numFmtId="14" fontId="5" fillId="3" borderId="61" xfId="0" applyNumberFormat="1" applyFont="1" applyFill="1" applyBorder="1" applyAlignment="1">
      <alignment horizontal="center" vertical="center"/>
    </xf>
    <xf numFmtId="49" fontId="5" fillId="3" borderId="76" xfId="0" applyNumberFormat="1" applyFont="1" applyFill="1" applyBorder="1" applyAlignment="1">
      <alignment horizontal="center" vertical="center"/>
    </xf>
    <xf numFmtId="0" fontId="30" fillId="0" borderId="74" xfId="0" applyNumberFormat="1" applyFont="1" applyBorder="1" applyAlignment="1">
      <alignment vertical="center"/>
    </xf>
    <xf numFmtId="0" fontId="0" fillId="0" borderId="74" xfId="0" applyNumberFormat="1" applyFont="1" applyBorder="1" applyAlignment="1">
      <alignment vertical="center"/>
    </xf>
    <xf numFmtId="0" fontId="30" fillId="0" borderId="75" xfId="0" applyNumberFormat="1" applyFont="1" applyBorder="1" applyAlignment="1">
      <alignment vertical="center"/>
    </xf>
    <xf numFmtId="0" fontId="0" fillId="0" borderId="75" xfId="0" applyNumberFormat="1" applyFont="1" applyBorder="1" applyAlignment="1">
      <alignment vertical="center"/>
    </xf>
    <xf numFmtId="49" fontId="5" fillId="3" borderId="74" xfId="0" applyNumberFormat="1" applyFont="1" applyFill="1" applyBorder="1" applyAlignment="1">
      <alignment horizontal="center" vertical="center"/>
    </xf>
    <xf numFmtId="0" fontId="5" fillId="3" borderId="74" xfId="0" applyFont="1" applyFill="1" applyBorder="1" applyAlignment="1">
      <alignment horizontal="center" vertical="center"/>
    </xf>
    <xf numFmtId="14" fontId="5" fillId="3" borderId="74" xfId="0" applyNumberFormat="1" applyFont="1" applyFill="1" applyBorder="1" applyAlignment="1">
      <alignment horizontal="center" vertical="center"/>
    </xf>
    <xf numFmtId="0" fontId="44" fillId="0" borderId="74" xfId="0" applyNumberFormat="1" applyFont="1" applyBorder="1" applyAlignment="1">
      <alignment vertical="center"/>
    </xf>
    <xf numFmtId="0" fontId="8" fillId="4" borderId="70" xfId="0" applyFont="1" applyFill="1" applyBorder="1" applyAlignment="1">
      <alignment horizontal="center" vertical="center" wrapText="1"/>
    </xf>
    <xf numFmtId="0" fontId="26" fillId="0" borderId="66" xfId="0" applyFont="1" applyFill="1" applyBorder="1" applyAlignment="1">
      <alignment horizontal="center" vertical="center"/>
    </xf>
    <xf numFmtId="0" fontId="8" fillId="4" borderId="77" xfId="0" applyFont="1" applyFill="1" applyBorder="1" applyAlignment="1">
      <alignment horizontal="center" vertical="center" wrapText="1"/>
    </xf>
    <xf numFmtId="0" fontId="8" fillId="4" borderId="70" xfId="0" applyFont="1" applyFill="1" applyBorder="1" applyAlignment="1">
      <alignment horizontal="center" vertical="center"/>
    </xf>
    <xf numFmtId="49" fontId="8" fillId="9" borderId="79" xfId="0" applyNumberFormat="1" applyFont="1" applyFill="1" applyBorder="1" applyAlignment="1">
      <alignment horizontal="center" vertical="center" wrapText="1"/>
    </xf>
    <xf numFmtId="49" fontId="8" fillId="9" borderId="74" xfId="0" applyNumberFormat="1" applyFont="1" applyFill="1" applyBorder="1" applyAlignment="1">
      <alignment horizontal="center" vertical="center" wrapText="1"/>
    </xf>
    <xf numFmtId="0" fontId="17" fillId="4" borderId="81" xfId="4" applyFont="1" applyFill="1" applyBorder="1" applyAlignment="1">
      <alignment vertical="top" wrapText="1"/>
    </xf>
    <xf numFmtId="0" fontId="8" fillId="4" borderId="82" xfId="4" applyFont="1" applyFill="1" applyBorder="1" applyAlignment="1">
      <alignment horizontal="center" vertical="center"/>
    </xf>
    <xf numFmtId="0" fontId="8" fillId="4" borderId="78" xfId="0" applyFont="1" applyFill="1" applyBorder="1" applyAlignment="1">
      <alignment horizontal="center" vertical="center"/>
    </xf>
    <xf numFmtId="49" fontId="8" fillId="9" borderId="84" xfId="0" applyNumberFormat="1" applyFont="1" applyFill="1" applyBorder="1" applyAlignment="1">
      <alignment horizontal="center" vertical="center" wrapText="1"/>
    </xf>
    <xf numFmtId="49" fontId="8" fillId="4" borderId="80" xfId="0" applyNumberFormat="1" applyFont="1" applyFill="1" applyBorder="1" applyAlignment="1">
      <alignment vertical="center"/>
    </xf>
    <xf numFmtId="0" fontId="8" fillId="4" borderId="80" xfId="0" applyFont="1" applyFill="1" applyBorder="1" applyAlignment="1">
      <alignment vertical="center"/>
    </xf>
    <xf numFmtId="0" fontId="8" fillId="4" borderId="85" xfId="0" applyFont="1" applyFill="1" applyBorder="1" applyAlignment="1">
      <alignment vertical="center"/>
    </xf>
    <xf numFmtId="49" fontId="8" fillId="4" borderId="74" xfId="0" applyNumberFormat="1" applyFont="1" applyFill="1" applyBorder="1" applyAlignment="1">
      <alignment horizontal="center" vertical="center"/>
    </xf>
    <xf numFmtId="49" fontId="8" fillId="4" borderId="74" xfId="0" applyNumberFormat="1" applyFont="1" applyFill="1" applyBorder="1" applyAlignment="1">
      <alignment vertical="center"/>
    </xf>
    <xf numFmtId="49" fontId="8" fillId="4" borderId="74" xfId="0" applyNumberFormat="1" applyFont="1" applyFill="1" applyBorder="1" applyAlignment="1">
      <alignment horizontal="left" vertical="center"/>
    </xf>
    <xf numFmtId="0" fontId="8" fillId="4" borderId="74" xfId="0" applyFont="1" applyFill="1" applyBorder="1" applyAlignment="1">
      <alignment horizontal="center" vertical="center"/>
    </xf>
    <xf numFmtId="0" fontId="8" fillId="4" borderId="74" xfId="0" applyFont="1" applyFill="1" applyBorder="1" applyAlignment="1">
      <alignment vertical="center"/>
    </xf>
    <xf numFmtId="0" fontId="8" fillId="4" borderId="74" xfId="0" applyFont="1" applyFill="1" applyBorder="1" applyAlignment="1">
      <alignment vertical="top" wrapText="1"/>
    </xf>
    <xf numFmtId="0" fontId="8" fillId="4" borderId="74" xfId="0" applyNumberFormat="1" applyFont="1" applyFill="1" applyBorder="1" applyAlignment="1">
      <alignment vertical="top" wrapText="1"/>
    </xf>
    <xf numFmtId="49" fontId="8" fillId="4" borderId="74" xfId="0" applyNumberFormat="1" applyFont="1" applyFill="1" applyBorder="1" applyAlignment="1">
      <alignment vertical="top" wrapText="1"/>
    </xf>
    <xf numFmtId="49" fontId="8" fillId="17" borderId="74" xfId="0" applyNumberFormat="1" applyFont="1" applyFill="1" applyBorder="1" applyAlignment="1">
      <alignment vertical="center"/>
    </xf>
    <xf numFmtId="0" fontId="8" fillId="4" borderId="74" xfId="0" applyFont="1" applyFill="1" applyBorder="1" applyAlignment="1">
      <alignment vertical="center" wrapText="1"/>
    </xf>
    <xf numFmtId="0" fontId="8" fillId="17" borderId="74" xfId="0" applyNumberFormat="1" applyFont="1" applyFill="1" applyBorder="1" applyAlignment="1">
      <alignment vertical="top" wrapText="1"/>
    </xf>
    <xf numFmtId="49" fontId="23" fillId="17" borderId="74" xfId="0" applyNumberFormat="1" applyFont="1" applyFill="1" applyBorder="1" applyAlignment="1">
      <alignment vertical="center"/>
    </xf>
    <xf numFmtId="49" fontId="5" fillId="4" borderId="74" xfId="0" applyNumberFormat="1" applyFont="1" applyFill="1" applyBorder="1" applyAlignment="1">
      <alignment horizontal="center" vertical="center"/>
    </xf>
    <xf numFmtId="49" fontId="11" fillId="4" borderId="74" xfId="0" applyNumberFormat="1" applyFont="1" applyFill="1" applyBorder="1" applyAlignment="1">
      <alignment horizontal="center" vertical="center"/>
    </xf>
    <xf numFmtId="0" fontId="11" fillId="4" borderId="74" xfId="0" applyFont="1" applyFill="1" applyBorder="1" applyAlignment="1">
      <alignment horizontal="center" vertical="center"/>
    </xf>
    <xf numFmtId="0" fontId="8" fillId="4" borderId="74" xfId="0" applyFont="1" applyFill="1" applyBorder="1" applyAlignment="1">
      <alignment horizontal="center" vertical="top"/>
    </xf>
    <xf numFmtId="0" fontId="8" fillId="4" borderId="74" xfId="0" applyFont="1" applyFill="1" applyBorder="1" applyAlignment="1">
      <alignment vertical="top"/>
    </xf>
    <xf numFmtId="49" fontId="8" fillId="17" borderId="74" xfId="0" applyNumberFormat="1" applyFont="1" applyFill="1" applyBorder="1" applyAlignment="1">
      <alignment horizontal="center" vertical="center"/>
    </xf>
    <xf numFmtId="49" fontId="8" fillId="4" borderId="74" xfId="0" applyNumberFormat="1" applyFont="1" applyFill="1" applyBorder="1" applyAlignment="1">
      <alignment horizontal="center" vertical="top" wrapText="1"/>
    </xf>
    <xf numFmtId="0" fontId="8" fillId="17" borderId="74" xfId="0" applyNumberFormat="1" applyFont="1" applyFill="1" applyBorder="1" applyAlignment="1">
      <alignment vertical="center"/>
    </xf>
    <xf numFmtId="49" fontId="8" fillId="5" borderId="74" xfId="0" applyNumberFormat="1" applyFont="1" applyFill="1" applyBorder="1" applyAlignment="1">
      <alignment horizontal="center" vertical="center" wrapText="1"/>
    </xf>
    <xf numFmtId="49" fontId="8" fillId="4" borderId="74" xfId="0" applyNumberFormat="1" applyFont="1" applyFill="1" applyBorder="1" applyAlignment="1">
      <alignment vertical="center" wrapText="1"/>
    </xf>
    <xf numFmtId="0" fontId="26" fillId="17" borderId="74" xfId="0" applyFont="1" applyFill="1" applyBorder="1">
      <alignment vertical="center"/>
    </xf>
    <xf numFmtId="0" fontId="26" fillId="0" borderId="74" xfId="1" applyFont="1" applyBorder="1" applyAlignment="1">
      <alignment vertical="top" wrapText="1"/>
    </xf>
    <xf numFmtId="0" fontId="8" fillId="4" borderId="74" xfId="0" applyFont="1" applyFill="1" applyBorder="1" applyAlignment="1">
      <alignment horizontal="center" vertical="center" wrapText="1"/>
    </xf>
    <xf numFmtId="49" fontId="8" fillId="4" borderId="74" xfId="0" applyNumberFormat="1" applyFont="1" applyFill="1" applyBorder="1" applyAlignment="1">
      <alignment vertical="top"/>
    </xf>
    <xf numFmtId="0" fontId="16" fillId="4" borderId="74" xfId="0" applyFont="1" applyFill="1" applyBorder="1" applyAlignment="1">
      <alignment horizontal="center" vertical="center"/>
    </xf>
    <xf numFmtId="0" fontId="16" fillId="4" borderId="74" xfId="0" applyFont="1" applyFill="1" applyBorder="1" applyAlignment="1">
      <alignment horizontal="center" vertical="center" wrapText="1"/>
    </xf>
    <xf numFmtId="0" fontId="16" fillId="4" borderId="74" xfId="0" applyNumberFormat="1" applyFont="1" applyFill="1" applyBorder="1" applyAlignment="1">
      <alignment horizontal="left" vertical="top" wrapText="1"/>
    </xf>
    <xf numFmtId="49" fontId="8" fillId="10" borderId="79" xfId="0" applyNumberFormat="1" applyFont="1" applyFill="1" applyBorder="1" applyAlignment="1">
      <alignment horizontal="center" vertical="center" wrapText="1"/>
    </xf>
    <xf numFmtId="0" fontId="8" fillId="4" borderId="79" xfId="0" applyNumberFormat="1" applyFont="1" applyFill="1" applyBorder="1" applyAlignment="1">
      <alignment horizontal="center" vertical="center"/>
    </xf>
    <xf numFmtId="0" fontId="8" fillId="22" borderId="74" xfId="2" applyNumberFormat="1" applyFont="1" applyFill="1" applyBorder="1" applyAlignment="1">
      <alignment horizontal="center" vertical="center" wrapText="1"/>
    </xf>
    <xf numFmtId="49" fontId="8" fillId="4" borderId="74" xfId="0"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vertical="center"/>
    </xf>
    <xf numFmtId="0" fontId="8" fillId="4" borderId="77" xfId="0" applyFont="1" applyFill="1" applyBorder="1" applyAlignment="1">
      <alignment vertical="center"/>
    </xf>
    <xf numFmtId="0" fontId="8" fillId="4" borderId="77" xfId="0" applyFont="1" applyFill="1" applyBorder="1" applyAlignment="1">
      <alignment vertical="top"/>
    </xf>
    <xf numFmtId="0" fontId="8" fillId="4" borderId="77" xfId="0" applyFont="1" applyFill="1" applyBorder="1" applyAlignment="1">
      <alignment horizontal="left" vertical="center" wrapText="1"/>
    </xf>
    <xf numFmtId="0" fontId="26" fillId="0" borderId="74" xfId="5" applyFont="1" applyBorder="1">
      <alignment vertical="center"/>
    </xf>
    <xf numFmtId="0" fontId="26" fillId="0" borderId="74" xfId="5" applyFont="1" applyBorder="1" applyAlignment="1">
      <alignment vertical="top"/>
    </xf>
    <xf numFmtId="0" fontId="23" fillId="0" borderId="74" xfId="5" applyFont="1" applyFill="1" applyBorder="1" applyAlignment="1">
      <alignment horizontal="left" vertical="top" wrapText="1"/>
    </xf>
    <xf numFmtId="0" fontId="23" fillId="0" borderId="74" xfId="1" applyNumberFormat="1" applyFont="1" applyFill="1" applyBorder="1" applyAlignment="1">
      <alignment vertical="top" wrapText="1"/>
    </xf>
    <xf numFmtId="0" fontId="23" fillId="17" borderId="74" xfId="1" applyNumberFormat="1" applyFont="1" applyFill="1" applyBorder="1" applyAlignment="1">
      <alignment vertical="top" wrapText="1"/>
    </xf>
    <xf numFmtId="0" fontId="8" fillId="4" borderId="74" xfId="0" applyNumberFormat="1" applyFont="1" applyFill="1" applyBorder="1" applyAlignment="1">
      <alignment horizontal="left" vertical="top" wrapText="1"/>
    </xf>
    <xf numFmtId="0" fontId="26" fillId="0" borderId="87" xfId="5" applyFont="1" applyBorder="1" applyAlignment="1">
      <alignment horizontal="center" vertical="center"/>
    </xf>
    <xf numFmtId="0" fontId="26" fillId="18" borderId="87" xfId="8" applyFont="1" applyFill="1" applyBorder="1" applyAlignment="1">
      <alignment horizontal="center" vertical="center"/>
    </xf>
    <xf numFmtId="49" fontId="8" fillId="4" borderId="87" xfId="4" applyNumberFormat="1" applyFont="1" applyFill="1" applyBorder="1" applyAlignment="1">
      <alignment horizontal="left" vertical="center"/>
    </xf>
    <xf numFmtId="0" fontId="8" fillId="22" borderId="87" xfId="2" applyNumberFormat="1" applyFont="1" applyFill="1" applyBorder="1" applyAlignment="1">
      <alignment horizontal="center" vertical="center" wrapText="1"/>
    </xf>
    <xf numFmtId="0" fontId="26" fillId="0" borderId="87" xfId="5" applyFont="1" applyBorder="1">
      <alignment vertical="center"/>
    </xf>
    <xf numFmtId="0" fontId="26" fillId="0" borderId="87" xfId="5" applyFont="1" applyBorder="1" applyAlignment="1">
      <alignment vertical="top"/>
    </xf>
    <xf numFmtId="0" fontId="26" fillId="0" borderId="87" xfId="5" applyNumberFormat="1" applyFont="1" applyBorder="1" applyAlignment="1">
      <alignment horizontal="left" vertical="top"/>
    </xf>
    <xf numFmtId="49" fontId="8" fillId="4" borderId="87" xfId="4" applyNumberFormat="1" applyFont="1" applyFill="1" applyBorder="1" applyAlignment="1">
      <alignment vertical="center"/>
    </xf>
    <xf numFmtId="0" fontId="26" fillId="0" borderId="87" xfId="9" applyFont="1" applyBorder="1" applyAlignment="1">
      <alignment horizontal="center" vertical="center"/>
    </xf>
    <xf numFmtId="0" fontId="26" fillId="0" borderId="87" xfId="9" applyFont="1" applyBorder="1">
      <alignment vertical="center"/>
    </xf>
    <xf numFmtId="0" fontId="26" fillId="0" borderId="87" xfId="9" applyFont="1" applyBorder="1" applyAlignment="1">
      <alignment vertical="top" wrapText="1"/>
    </xf>
    <xf numFmtId="0" fontId="26" fillId="0" borderId="87" xfId="9" applyNumberFormat="1" applyFont="1" applyBorder="1" applyAlignment="1">
      <alignment horizontal="left" vertical="top" wrapText="1"/>
    </xf>
    <xf numFmtId="0" fontId="26" fillId="0" borderId="87" xfId="9" applyFont="1" applyBorder="1" applyAlignment="1">
      <alignment vertical="center" wrapText="1"/>
    </xf>
    <xf numFmtId="0" fontId="26" fillId="0" borderId="87" xfId="5" applyFont="1" applyBorder="1" applyAlignment="1">
      <alignment vertical="top" wrapText="1"/>
    </xf>
    <xf numFmtId="0" fontId="26" fillId="0" borderId="87" xfId="5" applyNumberFormat="1" applyFont="1" applyBorder="1" applyAlignment="1">
      <alignment horizontal="left" vertical="top" wrapText="1"/>
    </xf>
    <xf numFmtId="49" fontId="8" fillId="17" borderId="87" xfId="4" applyNumberFormat="1" applyFont="1" applyFill="1" applyBorder="1" applyAlignment="1">
      <alignment vertical="center"/>
    </xf>
    <xf numFmtId="0" fontId="8" fillId="0" borderId="87" xfId="7" applyFont="1" applyBorder="1" applyAlignment="1">
      <alignment horizontal="center" vertical="center"/>
    </xf>
    <xf numFmtId="49" fontId="8" fillId="4" borderId="87" xfId="0" applyNumberFormat="1" applyFont="1" applyFill="1" applyBorder="1" applyAlignment="1">
      <alignment vertical="center"/>
    </xf>
    <xf numFmtId="49" fontId="8" fillId="4" borderId="87" xfId="0" applyNumberFormat="1" applyFont="1" applyFill="1" applyBorder="1" applyAlignment="1">
      <alignment horizontal="center" vertical="center"/>
    </xf>
    <xf numFmtId="0" fontId="8" fillId="18" borderId="87" xfId="7" applyNumberFormat="1" applyFont="1" applyFill="1" applyBorder="1" applyAlignment="1">
      <alignment horizontal="center" vertical="center" wrapText="1"/>
    </xf>
    <xf numFmtId="0" fontId="26" fillId="0" borderId="87" xfId="9" applyFont="1" applyBorder="1" applyAlignment="1">
      <alignment vertical="top"/>
    </xf>
    <xf numFmtId="0" fontId="26" fillId="0" borderId="87" xfId="9" applyNumberFormat="1" applyFont="1" applyBorder="1" applyAlignment="1">
      <alignment vertical="top" wrapText="1"/>
    </xf>
    <xf numFmtId="0" fontId="26" fillId="0" borderId="87" xfId="9" applyNumberFormat="1" applyFont="1" applyBorder="1" applyAlignment="1">
      <alignment vertical="top"/>
    </xf>
    <xf numFmtId="0" fontId="46" fillId="0" borderId="87" xfId="9" applyNumberFormat="1" applyFont="1" applyBorder="1" applyAlignment="1">
      <alignment vertical="top" wrapText="1"/>
    </xf>
    <xf numFmtId="0" fontId="26" fillId="0" borderId="87" xfId="9" applyNumberFormat="1" applyFont="1" applyFill="1" applyBorder="1" applyAlignment="1">
      <alignment vertical="top"/>
    </xf>
    <xf numFmtId="0" fontId="26" fillId="0" borderId="87" xfId="9" applyNumberFormat="1" applyFont="1" applyFill="1" applyBorder="1" applyAlignment="1">
      <alignment vertical="top" wrapText="1"/>
    </xf>
    <xf numFmtId="0" fontId="8" fillId="0" borderId="87" xfId="2" applyNumberFormat="1" applyFont="1" applyFill="1" applyBorder="1" applyAlignment="1">
      <alignment horizontal="left" vertical="top" wrapText="1"/>
    </xf>
    <xf numFmtId="0" fontId="26" fillId="0" borderId="87" xfId="10" applyFont="1" applyBorder="1">
      <alignment vertical="center"/>
    </xf>
    <xf numFmtId="0" fontId="26" fillId="0" borderId="87" xfId="10" applyFont="1" applyBorder="1" applyAlignment="1">
      <alignment vertical="top"/>
    </xf>
    <xf numFmtId="0" fontId="26" fillId="0" borderId="87" xfId="8" applyFont="1" applyBorder="1" applyAlignment="1">
      <alignment horizontal="center" vertical="center"/>
    </xf>
    <xf numFmtId="0" fontId="26" fillId="0" borderId="87" xfId="1" applyFont="1" applyBorder="1" applyAlignment="1">
      <alignment horizontal="center" vertical="center"/>
    </xf>
    <xf numFmtId="0" fontId="39" fillId="0" borderId="87" xfId="1" applyFont="1" applyBorder="1">
      <alignment vertical="center"/>
    </xf>
    <xf numFmtId="0" fontId="26" fillId="0" borderId="87" xfId="1" applyFont="1" applyBorder="1">
      <alignment vertical="center"/>
    </xf>
    <xf numFmtId="0" fontId="26" fillId="0" borderId="87" xfId="1" applyNumberFormat="1" applyFont="1" applyFill="1" applyBorder="1" applyAlignment="1">
      <alignment vertical="top" wrapText="1"/>
    </xf>
    <xf numFmtId="0" fontId="26" fillId="0" borderId="87" xfId="1" applyNumberFormat="1" applyFont="1" applyBorder="1" applyAlignment="1">
      <alignment vertical="top" wrapText="1"/>
    </xf>
    <xf numFmtId="49" fontId="8" fillId="17" borderId="87" xfId="0" applyNumberFormat="1" applyFont="1" applyFill="1" applyBorder="1" applyAlignment="1">
      <alignment horizontal="center" vertical="center"/>
    </xf>
    <xf numFmtId="0" fontId="26" fillId="0" borderId="87" xfId="9" applyNumberFormat="1" applyFont="1" applyBorder="1">
      <alignment vertical="center"/>
    </xf>
    <xf numFmtId="49" fontId="8" fillId="9" borderId="87" xfId="0" applyNumberFormat="1" applyFont="1" applyFill="1" applyBorder="1" applyAlignment="1">
      <alignment horizontal="center" vertical="center" wrapText="1"/>
    </xf>
    <xf numFmtId="0" fontId="26" fillId="17" borderId="87" xfId="9" applyNumberFormat="1" applyFont="1" applyFill="1" applyBorder="1" applyAlignment="1">
      <alignment vertical="top" wrapText="1"/>
    </xf>
    <xf numFmtId="0" fontId="8" fillId="25" borderId="87" xfId="7" applyNumberFormat="1" applyFont="1" applyFill="1" applyBorder="1" applyAlignment="1">
      <alignment horizontal="center" vertical="center" wrapText="1"/>
    </xf>
    <xf numFmtId="49" fontId="8" fillId="17" borderId="87" xfId="4" applyNumberFormat="1" applyFont="1" applyFill="1" applyBorder="1" applyAlignment="1">
      <alignment horizontal="left" vertical="center"/>
    </xf>
    <xf numFmtId="0" fontId="26" fillId="0" borderId="87" xfId="5" applyNumberFormat="1" applyFont="1" applyFill="1" applyBorder="1" applyAlignment="1">
      <alignment horizontal="left" vertical="top" wrapText="1"/>
    </xf>
    <xf numFmtId="0" fontId="26" fillId="17" borderId="87" xfId="0" applyFont="1" applyFill="1" applyBorder="1">
      <alignment vertical="center"/>
    </xf>
    <xf numFmtId="0" fontId="26" fillId="0" borderId="87" xfId="1" applyFont="1" applyFill="1" applyBorder="1">
      <alignment vertical="center"/>
    </xf>
    <xf numFmtId="0" fontId="46" fillId="0" borderId="87" xfId="1" applyNumberFormat="1" applyFont="1" applyFill="1" applyBorder="1" applyAlignment="1">
      <alignment vertical="top" wrapText="1"/>
    </xf>
    <xf numFmtId="0" fontId="46" fillId="0" borderId="87" xfId="5" applyNumberFormat="1" applyFont="1" applyFill="1" applyBorder="1" applyAlignment="1">
      <alignment horizontal="left" vertical="top" wrapText="1"/>
    </xf>
    <xf numFmtId="0" fontId="26" fillId="0" borderId="87" xfId="1" applyFont="1" applyFill="1" applyBorder="1" applyAlignment="1">
      <alignment vertical="top" wrapText="1"/>
    </xf>
    <xf numFmtId="0" fontId="26" fillId="0" borderId="87" xfId="1" applyFont="1" applyFill="1" applyBorder="1" applyAlignment="1">
      <alignment vertical="top"/>
    </xf>
    <xf numFmtId="0" fontId="26" fillId="0" borderId="87" xfId="1" applyFont="1" applyBorder="1" applyAlignment="1">
      <alignment vertical="top" wrapText="1"/>
    </xf>
    <xf numFmtId="0" fontId="26" fillId="17" borderId="87" xfId="1" applyFont="1" applyFill="1" applyBorder="1">
      <alignment vertical="center"/>
    </xf>
    <xf numFmtId="0" fontId="26" fillId="17" borderId="87" xfId="1" applyFont="1" applyFill="1" applyBorder="1" applyAlignment="1">
      <alignment vertical="center" wrapText="1"/>
    </xf>
    <xf numFmtId="49" fontId="8" fillId="4" borderId="87" xfId="0" applyNumberFormat="1" applyFont="1" applyFill="1" applyBorder="1" applyAlignment="1">
      <alignment horizontal="left" vertical="center"/>
    </xf>
    <xf numFmtId="0" fontId="8" fillId="4" borderId="87" xfId="0" applyFont="1" applyFill="1" applyBorder="1" applyAlignment="1">
      <alignment horizontal="center" vertical="center"/>
    </xf>
    <xf numFmtId="0" fontId="23" fillId="4" borderId="87" xfId="0" applyNumberFormat="1" applyFont="1" applyFill="1" applyBorder="1" applyAlignment="1">
      <alignment vertical="top" wrapText="1"/>
    </xf>
    <xf numFmtId="0" fontId="8" fillId="17" borderId="87" xfId="0" applyNumberFormat="1" applyFont="1" applyFill="1" applyBorder="1" applyAlignment="1">
      <alignment vertical="top" wrapText="1"/>
    </xf>
    <xf numFmtId="49" fontId="8" fillId="17" borderId="87" xfId="0" applyNumberFormat="1" applyFont="1" applyFill="1" applyBorder="1" applyAlignment="1">
      <alignment vertical="top" wrapText="1"/>
    </xf>
    <xf numFmtId="0" fontId="26" fillId="17" borderId="87" xfId="4" applyFont="1" applyFill="1" applyBorder="1" applyAlignment="1">
      <alignment horizontal="left" vertical="center"/>
    </xf>
    <xf numFmtId="49" fontId="8" fillId="4" borderId="87" xfId="4" applyNumberFormat="1" applyFont="1" applyFill="1" applyBorder="1" applyAlignment="1">
      <alignment horizontal="center" vertical="center"/>
    </xf>
    <xf numFmtId="49" fontId="8" fillId="9" borderId="87" xfId="4" applyNumberFormat="1" applyFont="1" applyFill="1" applyBorder="1" applyAlignment="1">
      <alignment horizontal="center" vertical="center" wrapText="1"/>
    </xf>
    <xf numFmtId="0" fontId="8" fillId="4" borderId="87" xfId="4" applyFont="1" applyFill="1" applyBorder="1" applyAlignment="1">
      <alignment horizontal="center" vertical="center" wrapText="1"/>
    </xf>
    <xf numFmtId="0" fontId="8" fillId="4" borderId="87" xfId="4" applyFont="1" applyFill="1" applyBorder="1" applyAlignment="1">
      <alignment vertical="center"/>
    </xf>
    <xf numFmtId="49" fontId="8" fillId="4" borderId="87" xfId="4" applyNumberFormat="1" applyFont="1" applyFill="1" applyBorder="1" applyAlignment="1">
      <alignment vertical="top" wrapText="1"/>
    </xf>
    <xf numFmtId="0" fontId="8" fillId="4" borderId="87" xfId="4" applyNumberFormat="1" applyFont="1" applyFill="1" applyBorder="1" applyAlignment="1">
      <alignment horizontal="left" vertical="top" wrapText="1"/>
    </xf>
    <xf numFmtId="0" fontId="8" fillId="4" borderId="87" xfId="4" applyFont="1" applyFill="1" applyBorder="1" applyAlignment="1">
      <alignment horizontal="center" vertical="center"/>
    </xf>
    <xf numFmtId="0" fontId="8" fillId="17" borderId="87" xfId="4" applyNumberFormat="1" applyFont="1" applyFill="1" applyBorder="1" applyAlignment="1">
      <alignment vertical="center"/>
    </xf>
    <xf numFmtId="0" fontId="8" fillId="4" borderId="87" xfId="4" applyFont="1" applyFill="1" applyBorder="1" applyAlignment="1">
      <alignment vertical="top"/>
    </xf>
    <xf numFmtId="49" fontId="8" fillId="4" borderId="87" xfId="4" applyNumberFormat="1" applyFont="1" applyFill="1" applyBorder="1" applyAlignment="1">
      <alignment vertical="top"/>
    </xf>
    <xf numFmtId="0" fontId="8" fillId="4" borderId="87" xfId="4" applyFont="1" applyFill="1" applyBorder="1" applyAlignment="1">
      <alignment vertical="top" wrapText="1"/>
    </xf>
    <xf numFmtId="0" fontId="16" fillId="4" borderId="87" xfId="4" applyFont="1" applyFill="1" applyBorder="1" applyAlignment="1">
      <alignment horizontal="center" vertical="center"/>
    </xf>
    <xf numFmtId="0" fontId="16" fillId="4" borderId="87" xfId="4" applyFont="1" applyFill="1" applyBorder="1" applyAlignment="1">
      <alignment horizontal="center" vertical="center" wrapText="1"/>
    </xf>
    <xf numFmtId="0" fontId="16" fillId="4" borderId="87" xfId="4" applyNumberFormat="1" applyFont="1" applyFill="1" applyBorder="1" applyAlignment="1">
      <alignment horizontal="left" vertical="top" wrapText="1"/>
    </xf>
    <xf numFmtId="0" fontId="26" fillId="17" borderId="87" xfId="1" applyFont="1" applyFill="1" applyBorder="1" applyAlignment="1">
      <alignment horizontal="center" vertical="center"/>
    </xf>
    <xf numFmtId="0" fontId="26" fillId="0" borderId="87" xfId="1" applyFont="1" applyBorder="1" applyAlignment="1">
      <alignment vertical="center" wrapText="1"/>
    </xf>
    <xf numFmtId="0" fontId="8" fillId="17" borderId="87" xfId="3" applyNumberFormat="1" applyFont="1" applyFill="1" applyBorder="1" applyAlignment="1">
      <alignment horizontal="left" vertical="top" wrapText="1"/>
    </xf>
    <xf numFmtId="0" fontId="40" fillId="0" borderId="87" xfId="8" applyFont="1" applyBorder="1">
      <alignment vertical="center"/>
    </xf>
    <xf numFmtId="0" fontId="40" fillId="0" borderId="87" xfId="8" applyFont="1" applyBorder="1" applyAlignment="1">
      <alignment horizontal="center" vertical="center"/>
    </xf>
    <xf numFmtId="0" fontId="40" fillId="0" borderId="87" xfId="8" applyFont="1" applyBorder="1" applyAlignment="1">
      <alignment vertical="top"/>
    </xf>
    <xf numFmtId="0" fontId="36" fillId="24" borderId="88" xfId="8" applyFont="1" applyFill="1" applyBorder="1" applyAlignment="1">
      <alignment horizontal="center" vertical="center" wrapText="1"/>
    </xf>
    <xf numFmtId="0" fontId="36" fillId="24" borderId="89" xfId="8" applyFont="1" applyFill="1" applyBorder="1" applyAlignment="1">
      <alignment horizontal="center" vertical="center" wrapText="1"/>
    </xf>
    <xf numFmtId="0" fontId="35" fillId="23" borderId="89" xfId="6" applyNumberFormat="1" applyFont="1" applyFill="1" applyBorder="1" applyAlignment="1">
      <alignment horizontal="center" vertical="center" wrapText="1"/>
    </xf>
    <xf numFmtId="0" fontId="36" fillId="24" borderId="90" xfId="8" applyFont="1" applyFill="1" applyBorder="1" applyAlignment="1">
      <alignment horizontal="center" vertical="center" wrapText="1"/>
    </xf>
    <xf numFmtId="0" fontId="26" fillId="0" borderId="91" xfId="5" applyFont="1" applyBorder="1" applyAlignment="1">
      <alignment horizontal="center" vertical="center"/>
    </xf>
    <xf numFmtId="0" fontId="26" fillId="0" borderId="92" xfId="5" applyFont="1" applyBorder="1" applyAlignment="1">
      <alignment vertical="center" wrapText="1"/>
    </xf>
    <xf numFmtId="0" fontId="26" fillId="0" borderId="92" xfId="9" applyFont="1" applyBorder="1" applyAlignment="1">
      <alignment vertical="center" wrapText="1"/>
    </xf>
    <xf numFmtId="0" fontId="26" fillId="4" borderId="92" xfId="0" applyFont="1" applyFill="1" applyBorder="1" applyAlignment="1">
      <alignment horizontal="left" vertical="center"/>
    </xf>
    <xf numFmtId="0" fontId="26" fillId="0" borderId="92" xfId="9" applyFont="1" applyBorder="1" applyAlignment="1">
      <alignment vertical="top" wrapText="1"/>
    </xf>
    <xf numFmtId="0" fontId="26" fillId="0" borderId="92" xfId="9" applyFont="1" applyBorder="1">
      <alignment vertical="center"/>
    </xf>
    <xf numFmtId="0" fontId="26" fillId="0" borderId="92" xfId="1" applyFont="1" applyBorder="1">
      <alignment vertical="center"/>
    </xf>
    <xf numFmtId="0" fontId="26" fillId="0" borderId="92" xfId="9" applyFont="1" applyFill="1" applyBorder="1" applyAlignment="1">
      <alignment horizontal="left" vertical="top" wrapText="1"/>
    </xf>
    <xf numFmtId="0" fontId="26" fillId="0" borderId="92" xfId="1" applyFont="1" applyFill="1" applyBorder="1">
      <alignment vertical="center"/>
    </xf>
    <xf numFmtId="0" fontId="26" fillId="0" borderId="92" xfId="1" applyFont="1" applyFill="1" applyBorder="1" applyAlignment="1">
      <alignment horizontal="left" vertical="center"/>
    </xf>
    <xf numFmtId="49" fontId="23" fillId="17" borderId="92" xfId="0" applyNumberFormat="1" applyFont="1" applyFill="1" applyBorder="1" applyAlignment="1">
      <alignment vertical="top" wrapText="1"/>
    </xf>
    <xf numFmtId="49" fontId="8" fillId="17" borderId="92" xfId="0" applyNumberFormat="1" applyFont="1" applyFill="1" applyBorder="1" applyAlignment="1">
      <alignment vertical="top" wrapText="1"/>
    </xf>
    <xf numFmtId="0" fontId="8" fillId="17" borderId="92" xfId="0" applyNumberFormat="1" applyFont="1" applyFill="1" applyBorder="1" applyAlignment="1">
      <alignment vertical="top" wrapText="1"/>
    </xf>
    <xf numFmtId="0" fontId="26" fillId="17" borderId="92" xfId="1" applyFont="1" applyFill="1" applyBorder="1" applyAlignment="1">
      <alignment vertical="center"/>
    </xf>
    <xf numFmtId="0" fontId="26" fillId="0" borderId="92" xfId="9" applyFont="1" applyFill="1" applyBorder="1">
      <alignment vertical="center"/>
    </xf>
    <xf numFmtId="0" fontId="26" fillId="17" borderId="92" xfId="5" applyFont="1" applyFill="1" applyBorder="1" applyAlignment="1">
      <alignment vertical="center" wrapText="1"/>
    </xf>
    <xf numFmtId="0" fontId="40" fillId="17" borderId="92" xfId="8" applyFont="1" applyFill="1" applyBorder="1" applyAlignment="1">
      <alignment vertical="top" wrapText="1"/>
    </xf>
    <xf numFmtId="0" fontId="40" fillId="17" borderId="92" xfId="8" applyFont="1" applyFill="1" applyBorder="1" applyAlignment="1">
      <alignment vertical="top"/>
    </xf>
    <xf numFmtId="0" fontId="26" fillId="18" borderId="93" xfId="8" applyFont="1" applyFill="1" applyBorder="1" applyAlignment="1">
      <alignment horizontal="center" vertical="center"/>
    </xf>
    <xf numFmtId="49" fontId="8" fillId="4" borderId="93" xfId="4" applyNumberFormat="1" applyFont="1" applyFill="1" applyBorder="1" applyAlignment="1">
      <alignment horizontal="left" vertical="center"/>
    </xf>
    <xf numFmtId="49" fontId="8" fillId="4" borderId="93" xfId="4" applyNumberFormat="1" applyFont="1" applyFill="1" applyBorder="1" applyAlignment="1">
      <alignment vertical="center"/>
    </xf>
    <xf numFmtId="0" fontId="26" fillId="0" borderId="93" xfId="5" applyFont="1" applyBorder="1" applyAlignment="1">
      <alignment horizontal="center" vertical="center"/>
    </xf>
    <xf numFmtId="0" fontId="8" fillId="22" borderId="93" xfId="2" applyNumberFormat="1" applyFont="1" applyFill="1" applyBorder="1" applyAlignment="1">
      <alignment horizontal="center" vertical="center" wrapText="1"/>
    </xf>
    <xf numFmtId="0" fontId="26" fillId="0" borderId="93" xfId="5" applyFont="1" applyBorder="1">
      <alignment vertical="center"/>
    </xf>
    <xf numFmtId="0" fontId="26" fillId="0" borderId="93" xfId="5" applyFont="1" applyBorder="1" applyAlignment="1">
      <alignment vertical="top"/>
    </xf>
    <xf numFmtId="0" fontId="26" fillId="0" borderId="93" xfId="5" applyNumberFormat="1" applyFont="1" applyBorder="1" applyAlignment="1">
      <alignment horizontal="left" vertical="top"/>
    </xf>
    <xf numFmtId="0" fontId="26" fillId="0" borderId="94" xfId="5" applyFont="1" applyBorder="1" applyAlignment="1">
      <alignment vertical="center" wrapText="1"/>
    </xf>
    <xf numFmtId="49" fontId="9" fillId="11" borderId="88" xfId="0" applyNumberFormat="1" applyFont="1" applyFill="1" applyBorder="1" applyAlignment="1">
      <alignment horizontal="center" vertical="center" wrapText="1"/>
    </xf>
    <xf numFmtId="49" fontId="9" fillId="11" borderId="89" xfId="0" applyNumberFormat="1" applyFont="1" applyFill="1" applyBorder="1" applyAlignment="1">
      <alignment horizontal="center" vertical="center" wrapText="1"/>
    </xf>
    <xf numFmtId="49" fontId="9" fillId="11" borderId="90" xfId="0" applyNumberFormat="1" applyFont="1" applyFill="1" applyBorder="1" applyAlignment="1">
      <alignment horizontal="center" vertical="center" wrapText="1"/>
    </xf>
    <xf numFmtId="0" fontId="8" fillId="4" borderId="91" xfId="0" applyNumberFormat="1" applyFont="1" applyFill="1" applyBorder="1" applyAlignment="1">
      <alignment horizontal="center" vertical="center"/>
    </xf>
    <xf numFmtId="49" fontId="8" fillId="4" borderId="87" xfId="0" applyNumberFormat="1" applyFont="1" applyFill="1" applyBorder="1" applyAlignment="1">
      <alignment horizontal="center" vertical="center" wrapText="1"/>
    </xf>
    <xf numFmtId="0" fontId="8" fillId="4" borderId="87" xfId="0" applyFont="1" applyFill="1" applyBorder="1" applyAlignment="1">
      <alignment vertical="center"/>
    </xf>
    <xf numFmtId="0" fontId="8" fillId="4" borderId="87" xfId="0" applyFont="1" applyFill="1" applyBorder="1" applyAlignment="1">
      <alignment vertical="top"/>
    </xf>
    <xf numFmtId="0" fontId="8" fillId="4" borderId="87" xfId="0" applyFont="1" applyFill="1" applyBorder="1" applyAlignment="1">
      <alignment vertical="top" wrapText="1"/>
    </xf>
    <xf numFmtId="0" fontId="8" fillId="4" borderId="92" xfId="0" applyFont="1" applyFill="1" applyBorder="1" applyAlignment="1">
      <alignment vertical="center"/>
    </xf>
    <xf numFmtId="49" fontId="8" fillId="17" borderId="87" xfId="0" applyNumberFormat="1" applyFont="1" applyFill="1" applyBorder="1" applyAlignment="1">
      <alignment vertical="center"/>
    </xf>
    <xf numFmtId="49" fontId="8" fillId="4" borderId="87" xfId="0" applyNumberFormat="1" applyFont="1" applyFill="1" applyBorder="1" applyAlignment="1">
      <alignment horizontal="center" vertical="top"/>
    </xf>
    <xf numFmtId="49" fontId="8" fillId="4" borderId="87" xfId="0" applyNumberFormat="1" applyFont="1" applyFill="1" applyBorder="1" applyAlignment="1">
      <alignment vertical="top" wrapText="1"/>
    </xf>
    <xf numFmtId="0" fontId="29" fillId="4" borderId="92" xfId="0" applyFont="1" applyFill="1" applyBorder="1" applyAlignment="1">
      <alignment vertical="center"/>
    </xf>
    <xf numFmtId="0" fontId="8" fillId="17" borderId="87" xfId="0" applyFont="1" applyFill="1" applyBorder="1" applyAlignment="1">
      <alignment vertical="top" wrapText="1"/>
    </xf>
    <xf numFmtId="0" fontId="29" fillId="4" borderId="92" xfId="0" applyFont="1" applyFill="1" applyBorder="1" applyAlignment="1">
      <alignment vertical="center" wrapText="1"/>
    </xf>
    <xf numFmtId="49" fontId="23" fillId="4" borderId="87" xfId="0" applyNumberFormat="1" applyFont="1" applyFill="1" applyBorder="1" applyAlignment="1">
      <alignment vertical="top" wrapText="1"/>
    </xf>
    <xf numFmtId="0" fontId="8" fillId="4" borderId="87" xfId="0" applyFont="1" applyFill="1" applyBorder="1" applyAlignment="1">
      <alignment horizontal="center" vertical="top"/>
    </xf>
    <xf numFmtId="0" fontId="8" fillId="4" borderId="92" xfId="0" applyFont="1" applyFill="1" applyBorder="1" applyAlignment="1">
      <alignment vertical="center" wrapText="1"/>
    </xf>
    <xf numFmtId="0" fontId="8" fillId="4" borderId="87" xfId="0" applyNumberFormat="1" applyFont="1" applyFill="1" applyBorder="1" applyAlignment="1">
      <alignment horizontal="center" vertical="center"/>
    </xf>
    <xf numFmtId="0" fontId="26" fillId="4" borderId="95" xfId="0" applyFont="1" applyFill="1" applyBorder="1" applyAlignment="1">
      <alignment horizontal="left" vertical="center"/>
    </xf>
    <xf numFmtId="49" fontId="8" fillId="17" borderId="74" xfId="0" applyNumberFormat="1" applyFont="1" applyFill="1" applyBorder="1" applyAlignment="1">
      <alignment horizontal="left" vertical="top" wrapText="1"/>
    </xf>
    <xf numFmtId="0" fontId="8" fillId="4" borderId="73" xfId="0" applyFont="1" applyFill="1" applyBorder="1" applyAlignment="1">
      <alignment vertical="center"/>
    </xf>
    <xf numFmtId="49" fontId="8" fillId="4" borderId="74" xfId="0" applyNumberFormat="1" applyFont="1" applyFill="1" applyBorder="1" applyAlignment="1">
      <alignment horizontal="left" vertical="center" wrapText="1"/>
    </xf>
    <xf numFmtId="49" fontId="8" fillId="4" borderId="74" xfId="0" applyNumberFormat="1" applyFont="1" applyFill="1" applyBorder="1" applyAlignment="1">
      <alignment horizontal="left" vertical="top" wrapText="1"/>
    </xf>
    <xf numFmtId="0" fontId="8" fillId="4" borderId="73" xfId="0" applyFont="1" applyFill="1" applyBorder="1" applyAlignment="1">
      <alignment vertical="center" wrapText="1"/>
    </xf>
    <xf numFmtId="49" fontId="8" fillId="4" borderId="68" xfId="0" applyNumberFormat="1" applyFont="1" applyFill="1" applyBorder="1" applyAlignment="1">
      <alignment horizontal="center" vertical="center" wrapText="1"/>
    </xf>
    <xf numFmtId="49" fontId="8" fillId="4" borderId="68" xfId="0" applyNumberFormat="1" applyFont="1" applyFill="1" applyBorder="1" applyAlignment="1">
      <alignment vertical="center"/>
    </xf>
    <xf numFmtId="0" fontId="8" fillId="4" borderId="68" xfId="0" applyFont="1" applyFill="1" applyBorder="1" applyAlignment="1">
      <alignment horizontal="center" vertical="center"/>
    </xf>
    <xf numFmtId="49" fontId="8" fillId="9" borderId="68" xfId="0" applyNumberFormat="1" applyFont="1" applyFill="1" applyBorder="1" applyAlignment="1">
      <alignment horizontal="center" vertical="center" wrapText="1"/>
    </xf>
    <xf numFmtId="0" fontId="8" fillId="4" borderId="68" xfId="0" applyFont="1" applyFill="1" applyBorder="1" applyAlignment="1">
      <alignment vertical="center"/>
    </xf>
    <xf numFmtId="0" fontId="8" fillId="4" borderId="68" xfId="0" applyFont="1" applyFill="1" applyBorder="1" applyAlignment="1">
      <alignment vertical="top"/>
    </xf>
    <xf numFmtId="49" fontId="8" fillId="4" borderId="68" xfId="0" applyNumberFormat="1" applyFont="1" applyFill="1" applyBorder="1" applyAlignment="1">
      <alignment vertical="top" wrapText="1"/>
    </xf>
    <xf numFmtId="0" fontId="8" fillId="4" borderId="69" xfId="0" applyFont="1" applyFill="1" applyBorder="1" applyAlignment="1">
      <alignment vertical="center"/>
    </xf>
    <xf numFmtId="49" fontId="8" fillId="4" borderId="68" xfId="0" applyNumberFormat="1" applyFont="1" applyFill="1" applyBorder="1" applyAlignment="1">
      <alignment horizontal="center" vertical="center"/>
    </xf>
    <xf numFmtId="0" fontId="8" fillId="4" borderId="68" xfId="0" applyNumberFormat="1" applyFont="1" applyFill="1" applyBorder="1" applyAlignment="1">
      <alignment vertical="top" wrapText="1"/>
    </xf>
    <xf numFmtId="49" fontId="8" fillId="4" borderId="65" xfId="0" applyNumberFormat="1" applyFont="1" applyFill="1" applyBorder="1" applyAlignment="1">
      <alignment horizontal="center" vertical="center"/>
    </xf>
    <xf numFmtId="0" fontId="29" fillId="4" borderId="73" xfId="0" applyFont="1" applyFill="1" applyBorder="1" applyAlignment="1">
      <alignment vertical="center"/>
    </xf>
    <xf numFmtId="0" fontId="8" fillId="17" borderId="73" xfId="0" applyFont="1" applyFill="1" applyBorder="1" applyAlignment="1">
      <alignment vertical="center"/>
    </xf>
    <xf numFmtId="0" fontId="8" fillId="4" borderId="86" xfId="0" applyFont="1" applyFill="1" applyBorder="1" applyAlignment="1">
      <alignment horizontal="center" vertical="center"/>
    </xf>
    <xf numFmtId="0" fontId="8" fillId="4" borderId="44" xfId="0" applyFont="1" applyFill="1" applyBorder="1" applyAlignment="1">
      <alignment vertical="top" wrapText="1"/>
    </xf>
    <xf numFmtId="49" fontId="9" fillId="11" borderId="96" xfId="0" applyNumberFormat="1" applyFont="1" applyFill="1" applyBorder="1" applyAlignment="1">
      <alignment horizontal="center" vertical="center" wrapText="1"/>
    </xf>
    <xf numFmtId="49" fontId="9" fillId="11" borderId="97" xfId="0" applyNumberFormat="1" applyFont="1" applyFill="1" applyBorder="1" applyAlignment="1">
      <alignment horizontal="center" vertical="center" wrapText="1"/>
    </xf>
    <xf numFmtId="49" fontId="9" fillId="11" borderId="98" xfId="0" applyNumberFormat="1" applyFont="1" applyFill="1" applyBorder="1" applyAlignment="1">
      <alignment horizontal="center" vertical="center" wrapText="1"/>
    </xf>
    <xf numFmtId="0" fontId="8" fillId="4" borderId="99" xfId="0" applyNumberFormat="1" applyFont="1" applyFill="1" applyBorder="1" applyAlignment="1">
      <alignment horizontal="center" vertical="center"/>
    </xf>
    <xf numFmtId="49" fontId="8" fillId="4" borderId="77" xfId="0" applyNumberFormat="1" applyFont="1" applyFill="1" applyBorder="1" applyAlignment="1">
      <alignment horizontal="left" vertical="center"/>
    </xf>
    <xf numFmtId="0" fontId="8" fillId="4" borderId="77" xfId="0" applyFont="1" applyFill="1" applyBorder="1" applyAlignment="1">
      <alignment horizontal="center" vertical="center"/>
    </xf>
    <xf numFmtId="49" fontId="8" fillId="9" borderId="77" xfId="0" applyNumberFormat="1" applyFont="1" applyFill="1" applyBorder="1" applyAlignment="1">
      <alignment horizontal="center" vertical="center" wrapText="1"/>
    </xf>
    <xf numFmtId="0" fontId="8" fillId="4" borderId="77" xfId="0" applyFont="1" applyFill="1" applyBorder="1" applyAlignment="1">
      <alignment horizontal="left" vertical="top" wrapText="1"/>
    </xf>
    <xf numFmtId="0" fontId="8" fillId="4" borderId="95" xfId="0" applyFont="1" applyFill="1" applyBorder="1" applyAlignment="1">
      <alignment vertical="center"/>
    </xf>
    <xf numFmtId="0" fontId="8" fillId="4" borderId="77" xfId="0" applyFont="1" applyFill="1" applyBorder="1" applyAlignment="1">
      <alignment vertical="top" wrapText="1"/>
    </xf>
    <xf numFmtId="49" fontId="8" fillId="4" borderId="77" xfId="0" applyNumberFormat="1" applyFont="1" applyFill="1" applyBorder="1" applyAlignment="1">
      <alignment vertical="top" wrapText="1"/>
    </xf>
    <xf numFmtId="0" fontId="8" fillId="4" borderId="95" xfId="0" applyFont="1" applyFill="1" applyBorder="1" applyAlignment="1">
      <alignment vertical="center" wrapText="1"/>
    </xf>
    <xf numFmtId="49" fontId="8" fillId="17" borderId="77" xfId="0" applyNumberFormat="1" applyFont="1" applyFill="1" applyBorder="1" applyAlignment="1">
      <alignment vertical="center"/>
    </xf>
    <xf numFmtId="49" fontId="24" fillId="4" borderId="95" xfId="0" applyNumberFormat="1" applyFont="1" applyFill="1" applyBorder="1" applyAlignment="1">
      <alignment vertical="center" wrapText="1"/>
    </xf>
    <xf numFmtId="49" fontId="8" fillId="4" borderId="77" xfId="0" applyNumberFormat="1" applyFont="1" applyFill="1" applyBorder="1" applyAlignment="1">
      <alignment horizontal="left" vertical="top" wrapText="1"/>
    </xf>
    <xf numFmtId="49" fontId="29" fillId="4" borderId="95" xfId="0" applyNumberFormat="1" applyFont="1" applyFill="1" applyBorder="1" applyAlignment="1">
      <alignment vertical="center"/>
    </xf>
    <xf numFmtId="49" fontId="5"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wrapText="1"/>
    </xf>
    <xf numFmtId="49" fontId="8" fillId="17" borderId="95" xfId="0" applyNumberFormat="1" applyFont="1" applyFill="1" applyBorder="1" applyAlignment="1">
      <alignment vertical="center" wrapText="1"/>
    </xf>
    <xf numFmtId="49" fontId="8" fillId="4" borderId="77" xfId="0" applyNumberFormat="1" applyFont="1" applyFill="1" applyBorder="1" applyAlignment="1">
      <alignment horizontal="center" vertical="top"/>
    </xf>
    <xf numFmtId="49" fontId="8" fillId="4" borderId="77" xfId="0" applyNumberFormat="1" applyFont="1" applyFill="1" applyBorder="1" applyAlignment="1">
      <alignment vertical="top"/>
    </xf>
    <xf numFmtId="0" fontId="24" fillId="4" borderId="95" xfId="0" applyFont="1" applyFill="1" applyBorder="1" applyAlignment="1">
      <alignment vertical="center"/>
    </xf>
    <xf numFmtId="49" fontId="8" fillId="5" borderId="77" xfId="0" applyNumberFormat="1" applyFont="1" applyFill="1" applyBorder="1" applyAlignment="1">
      <alignment horizontal="center" vertical="center" wrapText="1"/>
    </xf>
    <xf numFmtId="0" fontId="11" fillId="4" borderId="77" xfId="0" applyFont="1" applyFill="1" applyBorder="1" applyAlignment="1">
      <alignment horizontal="center" vertical="center" wrapText="1"/>
    </xf>
    <xf numFmtId="49" fontId="24" fillId="4" borderId="95" xfId="0" applyNumberFormat="1" applyFont="1" applyFill="1" applyBorder="1" applyAlignment="1">
      <alignment horizontal="left" vertical="center"/>
    </xf>
    <xf numFmtId="49" fontId="8" fillId="17" borderId="77" xfId="0" applyNumberFormat="1" applyFont="1" applyFill="1" applyBorder="1" applyAlignment="1">
      <alignment horizontal="left" vertical="top" wrapText="1"/>
    </xf>
    <xf numFmtId="0" fontId="24" fillId="4" borderId="95" xfId="0" applyFont="1" applyFill="1" applyBorder="1" applyAlignment="1">
      <alignment vertical="center" wrapText="1"/>
    </xf>
    <xf numFmtId="0" fontId="23" fillId="17" borderId="95" xfId="0" applyFont="1" applyFill="1" applyBorder="1" applyAlignment="1">
      <alignment vertical="center" wrapText="1"/>
    </xf>
    <xf numFmtId="0" fontId="12" fillId="4" borderId="77"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13" fillId="4" borderId="77" xfId="0" applyNumberFormat="1" applyFont="1" applyFill="1" applyBorder="1" applyAlignment="1">
      <alignment horizontal="center" wrapText="1"/>
    </xf>
    <xf numFmtId="0" fontId="8" fillId="4" borderId="77" xfId="0" applyFont="1" applyFill="1" applyBorder="1" applyAlignment="1">
      <alignment horizontal="center" vertical="center"/>
    </xf>
    <xf numFmtId="49" fontId="11" fillId="4" borderId="77" xfId="0" applyNumberFormat="1" applyFont="1" applyFill="1" applyBorder="1" applyAlignment="1">
      <alignment horizontal="center" vertical="center" wrapText="1"/>
    </xf>
    <xf numFmtId="49" fontId="8" fillId="4" borderId="95" xfId="0" applyNumberFormat="1" applyFont="1" applyFill="1" applyBorder="1" applyAlignment="1">
      <alignment vertical="center"/>
    </xf>
    <xf numFmtId="49" fontId="8" fillId="4" borderId="77" xfId="0" applyNumberFormat="1" applyFont="1" applyFill="1" applyBorder="1" applyAlignment="1">
      <alignment horizontal="center" vertical="center" wrapText="1"/>
    </xf>
    <xf numFmtId="0" fontId="8" fillId="4" borderId="95" xfId="0" applyFont="1" applyFill="1" applyBorder="1" applyAlignment="1">
      <alignment horizontal="left" vertical="center"/>
    </xf>
    <xf numFmtId="49" fontId="8" fillId="17" borderId="95" xfId="0" applyNumberFormat="1" applyFont="1" applyFill="1" applyBorder="1" applyAlignment="1">
      <alignment horizontal="left" vertical="center" wrapText="1"/>
    </xf>
    <xf numFmtId="0" fontId="29" fillId="4" borderId="95" xfId="0" applyFont="1" applyFill="1" applyBorder="1" applyAlignment="1">
      <alignment horizontal="left" vertical="center" wrapText="1"/>
    </xf>
    <xf numFmtId="49" fontId="8" fillId="4" borderId="95" xfId="0" applyNumberFormat="1" applyFont="1" applyFill="1" applyBorder="1" applyAlignment="1">
      <alignment horizontal="left" vertical="center"/>
    </xf>
    <xf numFmtId="49" fontId="8" fillId="4" borderId="95" xfId="0" applyNumberFormat="1" applyFont="1" applyFill="1" applyBorder="1" applyAlignment="1">
      <alignment horizontal="left" vertical="center" wrapText="1"/>
    </xf>
    <xf numFmtId="49" fontId="8" fillId="4" borderId="78" xfId="0" applyNumberFormat="1" applyFont="1" applyFill="1" applyBorder="1" applyAlignment="1">
      <alignment horizontal="center" vertical="center"/>
    </xf>
    <xf numFmtId="49" fontId="8" fillId="4" borderId="77" xfId="0" applyNumberFormat="1" applyFont="1" applyFill="1" applyBorder="1" applyAlignment="1">
      <alignment vertical="center" wrapText="1"/>
    </xf>
    <xf numFmtId="49" fontId="23" fillId="17" borderId="95" xfId="0" applyNumberFormat="1" applyFont="1" applyFill="1" applyBorder="1" applyAlignment="1">
      <alignment vertical="center"/>
    </xf>
    <xf numFmtId="49" fontId="8" fillId="4" borderId="77" xfId="0" applyNumberFormat="1" applyFont="1" applyFill="1" applyBorder="1" applyAlignment="1">
      <alignment horizontal="center" vertical="top" wrapText="1"/>
    </xf>
    <xf numFmtId="49" fontId="23" fillId="4" borderId="77" xfId="0" applyNumberFormat="1" applyFont="1" applyFill="1" applyBorder="1" applyAlignment="1">
      <alignment vertical="top" wrapText="1"/>
    </xf>
    <xf numFmtId="49" fontId="8" fillId="17" borderId="77" xfId="0" applyNumberFormat="1" applyFont="1" applyFill="1" applyBorder="1" applyAlignment="1">
      <alignment vertical="top" wrapText="1"/>
    </xf>
    <xf numFmtId="0" fontId="16" fillId="4" borderId="77" xfId="0" applyFont="1" applyFill="1" applyBorder="1" applyAlignment="1">
      <alignment horizontal="center" vertical="center"/>
    </xf>
    <xf numFmtId="0" fontId="16" fillId="4" borderId="77" xfId="0" applyFont="1" applyFill="1" applyBorder="1" applyAlignment="1">
      <alignment horizontal="center" vertical="center" wrapText="1"/>
    </xf>
    <xf numFmtId="0" fontId="26" fillId="17" borderId="74" xfId="3" applyFont="1" applyFill="1" applyBorder="1">
      <alignment vertical="center"/>
    </xf>
    <xf numFmtId="0" fontId="26" fillId="0" borderId="74" xfId="0" applyFont="1" applyFill="1" applyBorder="1">
      <alignment vertical="center"/>
    </xf>
    <xf numFmtId="0" fontId="26" fillId="0" borderId="74" xfId="0" applyFont="1" applyFill="1" applyBorder="1" applyAlignment="1">
      <alignment horizontal="center" vertical="center"/>
    </xf>
    <xf numFmtId="0" fontId="26" fillId="0" borderId="74" xfId="0" applyFont="1" applyFill="1" applyBorder="1" applyAlignment="1">
      <alignment vertical="top"/>
    </xf>
    <xf numFmtId="0" fontId="23" fillId="0" borderId="74" xfId="3" applyNumberFormat="1" applyFont="1" applyFill="1" applyBorder="1" applyAlignment="1">
      <alignment horizontal="left" vertical="top" wrapText="1"/>
    </xf>
    <xf numFmtId="0" fontId="29" fillId="0" borderId="73" xfId="0" applyFont="1" applyFill="1" applyBorder="1" applyAlignment="1">
      <alignment vertical="center" wrapText="1"/>
    </xf>
    <xf numFmtId="0" fontId="23" fillId="0" borderId="75" xfId="3" applyNumberFormat="1" applyFont="1" applyFill="1" applyBorder="1" applyAlignment="1">
      <alignment horizontal="left" vertical="top" wrapText="1"/>
    </xf>
    <xf numFmtId="0" fontId="26" fillId="0" borderId="73" xfId="0" applyFont="1" applyFill="1" applyBorder="1" applyAlignment="1">
      <alignment vertical="center" wrapText="1"/>
    </xf>
    <xf numFmtId="0" fontId="26" fillId="0" borderId="74" xfId="3" applyFont="1" applyFill="1" applyBorder="1">
      <alignment vertical="center"/>
    </xf>
    <xf numFmtId="0" fontId="26" fillId="0" borderId="73" xfId="0" applyFont="1" applyFill="1" applyBorder="1" applyAlignment="1">
      <alignment vertical="top" wrapText="1"/>
    </xf>
    <xf numFmtId="0" fontId="26" fillId="0" borderId="73" xfId="0" applyFont="1" applyFill="1" applyBorder="1">
      <alignment vertical="center"/>
    </xf>
    <xf numFmtId="49" fontId="8" fillId="4" borderId="77" xfId="0" applyNumberFormat="1" applyFont="1" applyFill="1" applyBorder="1" applyAlignment="1">
      <alignment horizontal="left" vertical="center" wrapText="1"/>
    </xf>
    <xf numFmtId="0" fontId="8" fillId="4" borderId="77" xfId="0" applyNumberFormat="1" applyFont="1" applyFill="1" applyBorder="1" applyAlignment="1">
      <alignment horizontal="left" vertical="top" wrapText="1"/>
    </xf>
    <xf numFmtId="0" fontId="8" fillId="4" borderId="102" xfId="0" applyNumberFormat="1" applyFont="1" applyFill="1" applyBorder="1" applyAlignment="1">
      <alignment horizontal="center" vertical="center"/>
    </xf>
    <xf numFmtId="49" fontId="8" fillId="4" borderId="103" xfId="0" applyNumberFormat="1" applyFont="1" applyFill="1" applyBorder="1" applyAlignment="1">
      <alignment horizontal="center" vertical="center"/>
    </xf>
    <xf numFmtId="49" fontId="8" fillId="4" borderId="103" xfId="0" applyNumberFormat="1" applyFont="1" applyFill="1" applyBorder="1" applyAlignment="1">
      <alignment horizontal="left" vertical="center" wrapText="1"/>
    </xf>
    <xf numFmtId="49" fontId="8" fillId="4" borderId="103" xfId="0" applyNumberFormat="1" applyFont="1" applyFill="1" applyBorder="1" applyAlignment="1">
      <alignment vertical="center"/>
    </xf>
    <xf numFmtId="0" fontId="8" fillId="4" borderId="103" xfId="0" applyFont="1" applyFill="1" applyBorder="1" applyAlignment="1">
      <alignment horizontal="center" vertical="center"/>
    </xf>
    <xf numFmtId="49" fontId="8" fillId="9" borderId="103" xfId="0" applyNumberFormat="1" applyFont="1" applyFill="1" applyBorder="1" applyAlignment="1">
      <alignment horizontal="center" vertical="center" wrapText="1"/>
    </xf>
    <xf numFmtId="0" fontId="8" fillId="4" borderId="103" xfId="0" applyFont="1" applyFill="1" applyBorder="1" applyAlignment="1">
      <alignment horizontal="center" vertical="center" wrapText="1"/>
    </xf>
    <xf numFmtId="0" fontId="8" fillId="4" borderId="103" xfId="0" applyFont="1" applyFill="1" applyBorder="1" applyAlignment="1">
      <alignment vertical="center"/>
    </xf>
    <xf numFmtId="49" fontId="8" fillId="4" borderId="103" xfId="0" applyNumberFormat="1" applyFont="1" applyFill="1" applyBorder="1" applyAlignment="1">
      <alignment vertical="top" wrapText="1"/>
    </xf>
    <xf numFmtId="0" fontId="8" fillId="4" borderId="103" xfId="0" applyFont="1" applyFill="1" applyBorder="1" applyAlignment="1">
      <alignment horizontal="left" vertical="top" wrapText="1"/>
    </xf>
    <xf numFmtId="0" fontId="8" fillId="4" borderId="104" xfId="0" applyFont="1" applyFill="1" applyBorder="1" applyAlignment="1">
      <alignment vertical="center"/>
    </xf>
    <xf numFmtId="0" fontId="6" fillId="4" borderId="1" xfId="0" applyFont="1" applyFill="1" applyBorder="1" applyAlignment="1">
      <alignment horizontal="center" vertical="center" wrapText="1"/>
    </xf>
    <xf numFmtId="0" fontId="6" fillId="4" borderId="43" xfId="0" applyFont="1" applyFill="1" applyBorder="1" applyAlignment="1">
      <alignment horizontal="center" vertical="center" wrapText="1"/>
    </xf>
    <xf numFmtId="0" fontId="8" fillId="4" borderId="54" xfId="0" applyFont="1" applyFill="1" applyBorder="1" applyAlignment="1">
      <alignment vertical="center"/>
    </xf>
    <xf numFmtId="0" fontId="8" fillId="4" borderId="77" xfId="0" applyFont="1" applyFill="1" applyBorder="1" applyAlignment="1">
      <alignment horizontal="left" vertical="top"/>
    </xf>
    <xf numFmtId="0" fontId="8" fillId="4" borderId="95" xfId="0" applyFont="1" applyFill="1" applyBorder="1" applyAlignment="1">
      <alignment vertical="top"/>
    </xf>
    <xf numFmtId="0" fontId="8" fillId="4" borderId="95" xfId="0" applyFont="1" applyFill="1" applyBorder="1" applyAlignment="1">
      <alignment vertical="top" wrapText="1"/>
    </xf>
    <xf numFmtId="49" fontId="8" fillId="4" borderId="77" xfId="0" applyNumberFormat="1" applyFont="1" applyFill="1" applyBorder="1" applyAlignment="1">
      <alignment horizontal="left" vertical="top"/>
    </xf>
    <xf numFmtId="49" fontId="8" fillId="10" borderId="77" xfId="0" applyNumberFormat="1" applyFont="1" applyFill="1" applyBorder="1" applyAlignment="1">
      <alignment horizontal="center" vertical="center" wrapText="1"/>
    </xf>
    <xf numFmtId="0" fontId="8" fillId="4" borderId="77" xfId="0" applyFont="1" applyFill="1" applyBorder="1" applyAlignment="1">
      <alignment horizontal="center" vertical="top"/>
    </xf>
    <xf numFmtId="0" fontId="26" fillId="0" borderId="71" xfId="1" applyFont="1" applyFill="1" applyBorder="1">
      <alignment vertical="center"/>
    </xf>
    <xf numFmtId="49" fontId="8" fillId="4" borderId="77" xfId="4" applyNumberFormat="1" applyFont="1" applyFill="1" applyBorder="1" applyAlignment="1">
      <alignment horizontal="left" vertical="center"/>
    </xf>
    <xf numFmtId="0" fontId="26" fillId="0" borderId="73" xfId="5" applyFont="1" applyBorder="1" applyAlignment="1">
      <alignment vertical="center" wrapText="1"/>
    </xf>
    <xf numFmtId="0" fontId="26" fillId="0" borderId="71" xfId="1" applyFont="1" applyFill="1" applyBorder="1" applyAlignment="1">
      <alignment vertical="top"/>
    </xf>
    <xf numFmtId="0" fontId="8" fillId="4" borderId="84" xfId="0" applyFont="1" applyFill="1" applyBorder="1" applyAlignment="1">
      <alignment horizontal="center" vertical="center"/>
    </xf>
    <xf numFmtId="0" fontId="8" fillId="4" borderId="84" xfId="0" applyFont="1" applyFill="1" applyBorder="1" applyAlignment="1">
      <alignment horizontal="center" vertical="top"/>
    </xf>
    <xf numFmtId="0" fontId="8" fillId="4" borderId="84" xfId="0" applyFont="1" applyFill="1" applyBorder="1" applyAlignment="1">
      <alignment vertical="top"/>
    </xf>
    <xf numFmtId="0" fontId="8" fillId="4" borderId="84" xfId="0" applyFont="1" applyFill="1" applyBorder="1" applyAlignment="1">
      <alignment horizontal="left" vertical="top" wrapText="1"/>
    </xf>
    <xf numFmtId="49" fontId="8" fillId="4" borderId="84" xfId="0" applyNumberFormat="1" applyFont="1" applyFill="1" applyBorder="1" applyAlignment="1">
      <alignment horizontal="left" vertical="top" wrapText="1"/>
    </xf>
    <xf numFmtId="0" fontId="8" fillId="4" borderId="67" xfId="0" applyFont="1" applyFill="1" applyBorder="1" applyAlignment="1">
      <alignment vertical="center" wrapText="1"/>
    </xf>
    <xf numFmtId="0" fontId="8" fillId="4" borderId="103" xfId="0" applyFont="1" applyFill="1" applyBorder="1" applyAlignment="1">
      <alignment vertical="top"/>
    </xf>
    <xf numFmtId="0" fontId="8" fillId="4" borderId="103" xfId="0" applyFont="1" applyFill="1" applyBorder="1" applyAlignment="1">
      <alignment horizontal="left" vertical="top"/>
    </xf>
    <xf numFmtId="0" fontId="8" fillId="4" borderId="104" xfId="0" applyFont="1" applyFill="1" applyBorder="1" applyAlignment="1">
      <alignment vertical="center" wrapText="1"/>
    </xf>
    <xf numFmtId="49" fontId="8" fillId="4" borderId="77" xfId="0" applyNumberFormat="1" applyFont="1" applyFill="1" applyBorder="1" applyAlignment="1">
      <alignment horizontal="center" vertical="center"/>
    </xf>
    <xf numFmtId="0" fontId="8" fillId="4" borderId="95" xfId="0" applyFont="1" applyFill="1" applyBorder="1" applyAlignment="1">
      <alignment horizontal="left" vertical="center"/>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left" vertical="center" wrapText="1"/>
    </xf>
    <xf numFmtId="0" fontId="26" fillId="0" borderId="87" xfId="0" applyFont="1" applyFill="1" applyBorder="1">
      <alignment vertical="center"/>
    </xf>
    <xf numFmtId="0" fontId="26" fillId="0" borderId="87" xfId="0" applyFont="1" applyFill="1" applyBorder="1" applyAlignment="1">
      <alignment vertical="top"/>
    </xf>
    <xf numFmtId="0" fontId="29" fillId="0" borderId="92" xfId="0" applyFont="1" applyFill="1" applyBorder="1" applyAlignment="1">
      <alignment vertical="center" wrapText="1"/>
    </xf>
    <xf numFmtId="0" fontId="23" fillId="0" borderId="75" xfId="0" applyFont="1" applyFill="1" applyBorder="1" applyAlignment="1">
      <alignment vertical="center" wrapText="1"/>
    </xf>
    <xf numFmtId="0" fontId="23" fillId="0" borderId="87" xfId="0" applyFont="1" applyFill="1" applyBorder="1" applyAlignment="1">
      <alignment vertical="center" wrapText="1"/>
    </xf>
    <xf numFmtId="49" fontId="23" fillId="4" borderId="77" xfId="0" applyNumberFormat="1" applyFont="1" applyFill="1" applyBorder="1" applyAlignment="1">
      <alignment horizontal="left" vertical="top" wrapText="1"/>
    </xf>
    <xf numFmtId="0" fontId="8" fillId="4" borderId="74" xfId="0"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0" xfId="0" applyNumberFormat="1" applyFont="1" applyFill="1" applyBorder="1" applyAlignment="1">
      <alignment horizontal="center" vertical="center"/>
    </xf>
    <xf numFmtId="0" fontId="16" fillId="4" borderId="77" xfId="0" applyNumberFormat="1" applyFont="1" applyFill="1" applyBorder="1" applyAlignment="1">
      <alignment horizontal="left" vertical="top" wrapText="1"/>
    </xf>
    <xf numFmtId="0" fontId="8" fillId="17" borderId="77" xfId="0" applyNumberFormat="1" applyFont="1" applyFill="1" applyBorder="1" applyAlignment="1">
      <alignment vertical="center"/>
    </xf>
    <xf numFmtId="49" fontId="8" fillId="4" borderId="77" xfId="0"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26" fillId="0" borderId="74" xfId="3" applyFont="1" applyFill="1" applyBorder="1" applyAlignment="1">
      <alignment vertical="center" wrapText="1"/>
    </xf>
    <xf numFmtId="0" fontId="26" fillId="0" borderId="17" xfId="0" applyFont="1" applyFill="1" applyBorder="1" applyAlignment="1">
      <alignment horizontal="center" vertical="center"/>
    </xf>
    <xf numFmtId="49" fontId="8" fillId="4" borderId="84" xfId="0" applyNumberFormat="1" applyFont="1" applyFill="1" applyBorder="1" applyAlignment="1">
      <alignment vertical="center"/>
    </xf>
    <xf numFmtId="0" fontId="26" fillId="0" borderId="108" xfId="3" applyFont="1" applyFill="1" applyBorder="1">
      <alignment vertical="center"/>
    </xf>
    <xf numFmtId="0" fontId="26" fillId="0" borderId="74" xfId="0" applyFont="1" applyFill="1" applyBorder="1" applyAlignment="1">
      <alignment horizontal="left" vertical="center"/>
    </xf>
    <xf numFmtId="0" fontId="26" fillId="0" borderId="87" xfId="0" applyFont="1" applyFill="1" applyBorder="1" applyAlignment="1">
      <alignment horizontal="left" vertical="center"/>
    </xf>
    <xf numFmtId="0" fontId="26" fillId="0" borderId="74" xfId="0" applyFont="1" applyFill="1" applyBorder="1" applyAlignment="1">
      <alignment horizontal="left" vertical="center" wrapText="1"/>
    </xf>
    <xf numFmtId="0" fontId="23" fillId="0" borderId="75" xfId="3" applyNumberFormat="1" applyFont="1" applyFill="1" applyBorder="1" applyAlignment="1">
      <alignment horizontal="left" vertical="top" wrapText="1"/>
    </xf>
    <xf numFmtId="0" fontId="26" fillId="0" borderId="108" xfId="0" applyFont="1" applyBorder="1" applyAlignment="1">
      <alignment horizontal="center" vertical="center" wrapText="1"/>
    </xf>
    <xf numFmtId="0" fontId="49" fillId="0" borderId="108" xfId="0" applyFont="1" applyBorder="1" applyAlignment="1">
      <alignment horizontal="center" vertical="center" wrapText="1"/>
    </xf>
    <xf numFmtId="0" fontId="23" fillId="0" borderId="75" xfId="3" applyNumberFormat="1" applyFont="1" applyFill="1" applyBorder="1" applyAlignment="1">
      <alignment horizontal="left" vertical="top" wrapText="1"/>
    </xf>
    <xf numFmtId="49" fontId="8" fillId="4" borderId="108" xfId="0" applyNumberFormat="1" applyFont="1" applyFill="1" applyBorder="1" applyAlignment="1">
      <alignment horizontal="left" vertical="center"/>
    </xf>
    <xf numFmtId="0" fontId="8" fillId="4" borderId="108" xfId="0" applyFont="1" applyFill="1" applyBorder="1" applyAlignment="1">
      <alignment horizontal="center" vertical="center"/>
    </xf>
    <xf numFmtId="0" fontId="8" fillId="4" borderId="108" xfId="0" applyFont="1" applyFill="1" applyBorder="1" applyAlignment="1">
      <alignment vertical="center"/>
    </xf>
    <xf numFmtId="0" fontId="8" fillId="4" borderId="108" xfId="0" applyNumberFormat="1" applyFont="1" applyFill="1" applyBorder="1" applyAlignment="1">
      <alignment vertical="top" wrapText="1"/>
    </xf>
    <xf numFmtId="0" fontId="8" fillId="17" borderId="110" xfId="0" applyFont="1" applyFill="1" applyBorder="1" applyAlignment="1">
      <alignment vertical="top" wrapText="1"/>
    </xf>
    <xf numFmtId="0" fontId="26" fillId="0" borderId="87" xfId="9" applyNumberFormat="1" applyFont="1" applyBorder="1" applyAlignment="1">
      <alignment horizontal="left" vertical="top" wrapText="1"/>
    </xf>
    <xf numFmtId="0" fontId="23" fillId="0" borderId="71" xfId="1" applyNumberFormat="1" applyFont="1" applyFill="1" applyBorder="1" applyAlignment="1">
      <alignment vertical="top" wrapText="1"/>
    </xf>
    <xf numFmtId="0" fontId="23" fillId="17" borderId="87" xfId="0" applyNumberFormat="1" applyFont="1" applyFill="1" applyBorder="1" applyAlignment="1">
      <alignment vertical="top" wrapText="1"/>
    </xf>
    <xf numFmtId="0" fontId="23" fillId="0" borderId="87" xfId="9" applyNumberFormat="1" applyFont="1" applyBorder="1" applyAlignment="1">
      <alignment vertical="top" wrapText="1"/>
    </xf>
    <xf numFmtId="0" fontId="30" fillId="0" borderId="108" xfId="0" applyNumberFormat="1" applyFont="1" applyBorder="1" applyAlignment="1">
      <alignment vertical="center"/>
    </xf>
    <xf numFmtId="0" fontId="0" fillId="0" borderId="108" xfId="0" applyNumberFormat="1" applyFont="1" applyBorder="1" applyAlignment="1">
      <alignment vertical="center"/>
    </xf>
    <xf numFmtId="49" fontId="8" fillId="4" borderId="77" xfId="0" applyNumberFormat="1" applyFont="1" applyFill="1" applyBorder="1" applyAlignment="1">
      <alignment horizontal="center" vertical="center"/>
    </xf>
    <xf numFmtId="0" fontId="8" fillId="0" borderId="108" xfId="4" applyFont="1" applyBorder="1" applyAlignment="1">
      <alignment vertical="center"/>
    </xf>
    <xf numFmtId="49" fontId="8" fillId="9" borderId="108" xfId="4" applyNumberFormat="1" applyFont="1" applyFill="1" applyBorder="1" applyAlignment="1">
      <alignment horizontal="center" vertical="center" wrapText="1"/>
    </xf>
    <xf numFmtId="0" fontId="8" fillId="0" borderId="108" xfId="4" applyFont="1" applyBorder="1">
      <alignment vertical="center"/>
    </xf>
    <xf numFmtId="49" fontId="8" fillId="4" borderId="108" xfId="4" applyNumberFormat="1" applyFont="1" applyFill="1" applyBorder="1" applyAlignment="1">
      <alignment horizontal="center" vertical="center"/>
    </xf>
    <xf numFmtId="0" fontId="5" fillId="0" borderId="108" xfId="4" applyFont="1" applyBorder="1">
      <alignment vertical="center"/>
    </xf>
    <xf numFmtId="0" fontId="8" fillId="0" borderId="108" xfId="4" applyFont="1" applyBorder="1" applyAlignment="1">
      <alignment vertical="center" wrapText="1"/>
    </xf>
    <xf numFmtId="0" fontId="8" fillId="0" borderId="108" xfId="4" applyFont="1" applyBorder="1" applyAlignment="1">
      <alignment horizontal="left" vertical="center"/>
    </xf>
    <xf numFmtId="49" fontId="9" fillId="11" borderId="108" xfId="4" applyNumberFormat="1" applyFont="1" applyFill="1" applyBorder="1" applyAlignment="1">
      <alignment horizontal="center" vertical="center" wrapText="1"/>
    </xf>
    <xf numFmtId="0" fontId="17" fillId="4" borderId="17" xfId="4" applyFont="1" applyFill="1" applyBorder="1" applyAlignment="1">
      <alignment vertical="center"/>
    </xf>
    <xf numFmtId="0" fontId="17" fillId="4" borderId="54" xfId="4" applyFont="1" applyFill="1" applyBorder="1" applyAlignment="1">
      <alignment vertical="center"/>
    </xf>
    <xf numFmtId="0" fontId="8" fillId="4" borderId="113" xfId="4" applyNumberFormat="1" applyFont="1" applyFill="1" applyBorder="1" applyAlignment="1">
      <alignment horizontal="center" vertical="center"/>
    </xf>
    <xf numFmtId="49" fontId="8" fillId="10" borderId="113" xfId="4" applyNumberFormat="1" applyFont="1" applyFill="1" applyBorder="1" applyAlignment="1">
      <alignment horizontal="center" vertical="center" wrapText="1"/>
    </xf>
    <xf numFmtId="0" fontId="30" fillId="4" borderId="114" xfId="4" applyFont="1" applyFill="1" applyBorder="1" applyAlignment="1">
      <alignment vertical="center"/>
    </xf>
    <xf numFmtId="0" fontId="8" fillId="4" borderId="115" xfId="4" applyFont="1" applyFill="1" applyBorder="1" applyAlignment="1">
      <alignment horizontal="center" vertical="center"/>
    </xf>
    <xf numFmtId="0" fontId="8" fillId="4" borderId="116" xfId="4" applyNumberFormat="1" applyFont="1" applyFill="1" applyBorder="1" applyAlignment="1">
      <alignment horizontal="center" vertical="center"/>
    </xf>
    <xf numFmtId="49" fontId="8" fillId="9" borderId="116" xfId="4" applyNumberFormat="1" applyFont="1" applyFill="1" applyBorder="1" applyAlignment="1">
      <alignment horizontal="center" vertical="center" wrapText="1"/>
    </xf>
    <xf numFmtId="0" fontId="30" fillId="4" borderId="117" xfId="4" applyFont="1" applyFill="1" applyBorder="1" applyAlignment="1">
      <alignment vertical="center"/>
    </xf>
    <xf numFmtId="0" fontId="8" fillId="4" borderId="118" xfId="4" applyFont="1" applyFill="1" applyBorder="1" applyAlignment="1">
      <alignment horizontal="center" vertical="center"/>
    </xf>
    <xf numFmtId="49" fontId="8" fillId="12" borderId="116" xfId="4" applyNumberFormat="1" applyFont="1" applyFill="1" applyBorder="1" applyAlignment="1">
      <alignment horizontal="center" vertical="center" wrapText="1"/>
    </xf>
    <xf numFmtId="0" fontId="8" fillId="4" borderId="57" xfId="4" applyFont="1" applyFill="1" applyBorder="1" applyAlignment="1">
      <alignment vertical="center" wrapText="1"/>
    </xf>
    <xf numFmtId="49" fontId="8" fillId="6" borderId="116" xfId="4" applyNumberFormat="1" applyFont="1" applyFill="1" applyBorder="1" applyAlignment="1">
      <alignment horizontal="center" vertical="center" wrapText="1"/>
    </xf>
    <xf numFmtId="0" fontId="8" fillId="4" borderId="118" xfId="4" applyFont="1" applyFill="1" applyBorder="1" applyAlignment="1">
      <alignment vertical="center"/>
    </xf>
    <xf numFmtId="49" fontId="8" fillId="7" borderId="116" xfId="4" applyNumberFormat="1" applyFont="1" applyFill="1" applyBorder="1" applyAlignment="1">
      <alignment horizontal="center" vertical="center" wrapText="1"/>
    </xf>
    <xf numFmtId="49" fontId="8" fillId="2" borderId="116" xfId="4" applyNumberFormat="1" applyFont="1" applyFill="1" applyBorder="1" applyAlignment="1">
      <alignment horizontal="center" vertical="center"/>
    </xf>
    <xf numFmtId="49" fontId="8" fillId="5" borderId="116" xfId="4" applyNumberFormat="1" applyFont="1" applyFill="1" applyBorder="1" applyAlignment="1">
      <alignment horizontal="center" vertical="center" wrapText="1"/>
    </xf>
    <xf numFmtId="0" fontId="17" fillId="4" borderId="119" xfId="4" applyFont="1" applyFill="1" applyBorder="1" applyAlignment="1">
      <alignment vertical="top" wrapText="1"/>
    </xf>
    <xf numFmtId="0" fontId="17" fillId="4" borderId="120" xfId="4" applyFont="1" applyFill="1" applyBorder="1" applyAlignment="1">
      <alignment vertical="center" wrapText="1"/>
    </xf>
    <xf numFmtId="0" fontId="17" fillId="4" borderId="121" xfId="4" applyFont="1" applyFill="1" applyBorder="1" applyAlignment="1">
      <alignment vertical="center" wrapText="1"/>
    </xf>
    <xf numFmtId="49" fontId="8" fillId="4" borderId="116" xfId="4" applyNumberFormat="1" applyFont="1" applyFill="1" applyBorder="1" applyAlignment="1">
      <alignment horizontal="center" vertical="center"/>
    </xf>
    <xf numFmtId="1" fontId="5" fillId="4" borderId="116" xfId="4" applyNumberFormat="1" applyFont="1" applyFill="1" applyBorder="1" applyAlignment="1">
      <alignment horizontal="center" vertical="center" wrapText="1"/>
    </xf>
    <xf numFmtId="0" fontId="8" fillId="4" borderId="108" xfId="4" applyFont="1" applyFill="1" applyBorder="1" applyAlignment="1">
      <alignment vertical="top" wrapText="1"/>
    </xf>
    <xf numFmtId="0" fontId="8" fillId="0" borderId="108" xfId="4" applyNumberFormat="1" applyFont="1" applyBorder="1" applyAlignment="1">
      <alignment vertical="center"/>
    </xf>
    <xf numFmtId="0" fontId="8" fillId="4" borderId="108" xfId="4" applyFont="1" applyFill="1" applyBorder="1" applyAlignment="1">
      <alignment horizontal="center" vertical="top" wrapText="1"/>
    </xf>
    <xf numFmtId="49" fontId="26" fillId="4" borderId="108" xfId="4" applyNumberFormat="1" applyFont="1" applyFill="1" applyBorder="1" applyAlignment="1">
      <alignment horizontal="center" vertical="center"/>
    </xf>
    <xf numFmtId="0" fontId="8" fillId="0" borderId="17" xfId="4" applyNumberFormat="1" applyFont="1" applyAlignment="1">
      <alignment vertical="center"/>
    </xf>
    <xf numFmtId="0" fontId="26" fillId="0" borderId="108" xfId="4" applyNumberFormat="1" applyFont="1" applyBorder="1" applyAlignment="1">
      <alignment vertical="center"/>
    </xf>
    <xf numFmtId="49" fontId="5" fillId="4" borderId="108" xfId="4" applyNumberFormat="1" applyFont="1" applyFill="1" applyBorder="1" applyAlignment="1">
      <alignment vertical="center"/>
    </xf>
    <xf numFmtId="0" fontId="26" fillId="0" borderId="17" xfId="4" applyNumberFormat="1" applyFont="1" applyAlignment="1">
      <alignment vertical="center"/>
    </xf>
    <xf numFmtId="0" fontId="8" fillId="4" borderId="108" xfId="4" applyFont="1" applyFill="1" applyBorder="1" applyAlignment="1">
      <alignment vertical="center" wrapText="1"/>
    </xf>
    <xf numFmtId="0" fontId="8" fillId="0" borderId="71" xfId="4" applyNumberFormat="1" applyFont="1" applyBorder="1" applyAlignment="1">
      <alignment horizontal="center" vertical="center"/>
    </xf>
    <xf numFmtId="0" fontId="8" fillId="0" borderId="127" xfId="4" applyNumberFormat="1" applyFont="1" applyBorder="1" applyAlignment="1">
      <alignment vertical="center"/>
    </xf>
    <xf numFmtId="49" fontId="8" fillId="4" borderId="108" xfId="4" applyNumberFormat="1" applyFont="1" applyFill="1" applyBorder="1" applyAlignment="1">
      <alignment vertical="top" wrapText="1"/>
    </xf>
    <xf numFmtId="0" fontId="8" fillId="4" borderId="108" xfId="4" applyNumberFormat="1" applyFont="1" applyFill="1" applyBorder="1" applyAlignment="1">
      <alignment vertical="top" wrapText="1"/>
    </xf>
    <xf numFmtId="0" fontId="8" fillId="4" borderId="108" xfId="4" applyFont="1" applyFill="1" applyBorder="1" applyAlignment="1">
      <alignment horizontal="center" vertical="top"/>
    </xf>
    <xf numFmtId="0" fontId="8" fillId="4" borderId="108" xfId="4" applyFont="1" applyFill="1" applyBorder="1" applyAlignment="1">
      <alignment vertical="center"/>
    </xf>
    <xf numFmtId="49" fontId="8" fillId="4" borderId="108" xfId="4" applyNumberFormat="1" applyFont="1" applyFill="1" applyBorder="1" applyAlignment="1">
      <alignment vertical="center" wrapText="1"/>
    </xf>
    <xf numFmtId="49" fontId="8" fillId="4" borderId="108" xfId="4" applyNumberFormat="1" applyFont="1" applyFill="1" applyBorder="1" applyAlignment="1">
      <alignment horizontal="center" vertical="top" wrapText="1"/>
    </xf>
    <xf numFmtId="49" fontId="8" fillId="4" borderId="123" xfId="4" applyNumberFormat="1" applyFont="1" applyFill="1" applyBorder="1" applyAlignment="1">
      <alignment vertical="center" wrapText="1"/>
    </xf>
    <xf numFmtId="49" fontId="8" fillId="4" borderId="129" xfId="4" applyNumberFormat="1" applyFont="1" applyFill="1" applyBorder="1" applyAlignment="1">
      <alignment horizontal="center" vertical="center"/>
    </xf>
    <xf numFmtId="49" fontId="9" fillId="11" borderId="72" xfId="4" applyNumberFormat="1" applyFont="1" applyFill="1" applyBorder="1" applyAlignment="1">
      <alignment horizontal="center" vertical="center" wrapText="1"/>
    </xf>
    <xf numFmtId="49" fontId="9" fillId="11" borderId="130" xfId="4" applyNumberFormat="1" applyFont="1" applyFill="1" applyBorder="1" applyAlignment="1">
      <alignment horizontal="center" vertical="center" wrapText="1"/>
    </xf>
    <xf numFmtId="0" fontId="8" fillId="0" borderId="17" xfId="4" applyNumberFormat="1" applyFont="1" applyFill="1" applyBorder="1" applyAlignment="1">
      <alignment horizontal="center" vertical="center"/>
    </xf>
    <xf numFmtId="49" fontId="8" fillId="0" borderId="17" xfId="4" applyNumberFormat="1" applyFont="1" applyFill="1" applyBorder="1" applyAlignment="1">
      <alignment horizontal="center" vertical="center" wrapText="1"/>
    </xf>
    <xf numFmtId="0" fontId="8" fillId="4" borderId="108" xfId="4" applyNumberFormat="1" applyFont="1" applyFill="1" applyBorder="1" applyAlignment="1">
      <alignment horizontal="center" vertical="center"/>
    </xf>
    <xf numFmtId="49" fontId="8" fillId="10" borderId="108" xfId="4" applyNumberFormat="1" applyFont="1" applyFill="1" applyBorder="1" applyAlignment="1">
      <alignment horizontal="center" vertical="center" wrapText="1"/>
    </xf>
    <xf numFmtId="49" fontId="8" fillId="12" borderId="108" xfId="4" applyNumberFormat="1" applyFont="1" applyFill="1" applyBorder="1" applyAlignment="1">
      <alignment horizontal="center" vertical="center" wrapText="1"/>
    </xf>
    <xf numFmtId="0" fontId="8" fillId="4" borderId="17" xfId="4" applyFont="1" applyFill="1" applyBorder="1" applyAlignment="1">
      <alignment vertical="center"/>
    </xf>
    <xf numFmtId="49" fontId="8" fillId="6" borderId="108" xfId="4" applyNumberFormat="1" applyFont="1" applyFill="1" applyBorder="1" applyAlignment="1">
      <alignment horizontal="center" vertical="center" wrapText="1"/>
    </xf>
    <xf numFmtId="49" fontId="8" fillId="7" borderId="108" xfId="4" applyNumberFormat="1" applyFont="1" applyFill="1" applyBorder="1" applyAlignment="1">
      <alignment horizontal="center" vertical="center" wrapText="1"/>
    </xf>
    <xf numFmtId="49" fontId="8" fillId="0" borderId="17" xfId="4" applyNumberFormat="1" applyFont="1" applyFill="1" applyBorder="1" applyAlignment="1">
      <alignment horizontal="center" vertical="center"/>
    </xf>
    <xf numFmtId="49" fontId="8" fillId="2" borderId="108" xfId="4" applyNumberFormat="1" applyFont="1" applyFill="1" applyBorder="1" applyAlignment="1">
      <alignment horizontal="center" vertical="center"/>
    </xf>
    <xf numFmtId="49" fontId="8" fillId="5" borderId="108" xfId="4" applyNumberFormat="1" applyFont="1" applyFill="1" applyBorder="1" applyAlignment="1">
      <alignment horizontal="center" vertical="center" wrapText="1"/>
    </xf>
    <xf numFmtId="1" fontId="5" fillId="0" borderId="17" xfId="4" applyNumberFormat="1" applyFont="1" applyFill="1" applyBorder="1" applyAlignment="1">
      <alignment horizontal="center" vertical="center" wrapText="1"/>
    </xf>
    <xf numFmtId="1" fontId="5" fillId="4" borderId="108" xfId="4" applyNumberFormat="1"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49" fontId="8" fillId="4" borderId="77" xfId="0" applyNumberFormat="1" applyFont="1" applyFill="1" applyBorder="1" applyAlignment="1">
      <alignment horizontal="center" vertical="center" wrapText="1"/>
    </xf>
    <xf numFmtId="0" fontId="8" fillId="4" borderId="131" xfId="0" applyFont="1" applyFill="1" applyBorder="1" applyAlignment="1">
      <alignment horizontal="center" vertical="center"/>
    </xf>
    <xf numFmtId="0" fontId="8" fillId="4" borderId="131" xfId="0" applyFont="1" applyFill="1" applyBorder="1" applyAlignment="1">
      <alignment horizontal="center" vertical="center" wrapText="1"/>
    </xf>
    <xf numFmtId="0" fontId="8" fillId="4" borderId="131" xfId="0" applyFont="1" applyFill="1" applyBorder="1" applyAlignment="1">
      <alignment vertical="top"/>
    </xf>
    <xf numFmtId="49" fontId="8" fillId="17" borderId="132" xfId="0" applyNumberFormat="1" applyFont="1" applyFill="1" applyBorder="1" applyAlignment="1">
      <alignment horizontal="left" vertical="center" wrapText="1"/>
    </xf>
    <xf numFmtId="0" fontId="26" fillId="0" borderId="108" xfId="0" applyFont="1" applyFill="1" applyBorder="1">
      <alignment vertical="center"/>
    </xf>
    <xf numFmtId="49" fontId="8" fillId="4" borderId="77"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xf>
    <xf numFmtId="0" fontId="23" fillId="0" borderId="66" xfId="0" applyFont="1" applyFill="1" applyBorder="1" applyAlignment="1">
      <alignment horizontal="center" vertical="center"/>
    </xf>
    <xf numFmtId="0" fontId="8" fillId="4" borderId="131" xfId="0" applyFont="1" applyFill="1" applyBorder="1" applyAlignment="1">
      <alignment vertical="top" wrapText="1"/>
    </xf>
    <xf numFmtId="0" fontId="23" fillId="4" borderId="77" xfId="0" applyFont="1" applyFill="1" applyBorder="1" applyAlignment="1">
      <alignment horizontal="center" vertical="center"/>
    </xf>
    <xf numFmtId="0" fontId="23" fillId="4" borderId="131" xfId="0" applyFont="1" applyFill="1" applyBorder="1" applyAlignment="1">
      <alignment horizontal="center" vertical="center"/>
    </xf>
    <xf numFmtId="49" fontId="23" fillId="4" borderId="77" xfId="0" applyNumberFormat="1" applyFont="1" applyFill="1" applyBorder="1" applyAlignment="1">
      <alignment horizontal="center" vertical="center"/>
    </xf>
    <xf numFmtId="0" fontId="8" fillId="4" borderId="133" xfId="4" applyFont="1" applyFill="1" applyBorder="1" applyAlignment="1">
      <alignment vertical="center"/>
    </xf>
    <xf numFmtId="0" fontId="8" fillId="4" borderId="133" xfId="4" applyFont="1" applyFill="1" applyBorder="1" applyAlignment="1">
      <alignment horizontal="center" vertical="center"/>
    </xf>
    <xf numFmtId="0" fontId="6" fillId="4" borderId="134" xfId="4" applyFont="1" applyFill="1" applyBorder="1" applyAlignment="1">
      <alignment horizontal="center" vertical="center"/>
    </xf>
    <xf numFmtId="1" fontId="5" fillId="4" borderId="135" xfId="4" applyNumberFormat="1" applyFont="1" applyFill="1" applyBorder="1" applyAlignment="1">
      <alignment horizontal="center" vertical="center" wrapText="1"/>
    </xf>
    <xf numFmtId="49" fontId="8" fillId="4" borderId="136" xfId="4" applyNumberFormat="1" applyFont="1" applyFill="1" applyBorder="1" applyAlignment="1">
      <alignment horizontal="center" vertical="center"/>
    </xf>
    <xf numFmtId="0" fontId="8" fillId="4" borderId="137" xfId="4" applyFont="1" applyFill="1" applyBorder="1" applyAlignment="1">
      <alignment vertical="center"/>
    </xf>
    <xf numFmtId="0" fontId="8" fillId="4" borderId="133" xfId="4" applyNumberFormat="1" applyFont="1" applyFill="1" applyBorder="1" applyAlignment="1">
      <alignment vertical="center"/>
    </xf>
    <xf numFmtId="0" fontId="8" fillId="0" borderId="17" xfId="4" applyFont="1" applyAlignment="1">
      <alignment vertical="center"/>
    </xf>
    <xf numFmtId="49" fontId="8" fillId="13" borderId="136" xfId="4" applyNumberFormat="1" applyFont="1" applyFill="1" applyBorder="1" applyAlignment="1">
      <alignment horizontal="center" vertical="center" wrapText="1"/>
    </xf>
    <xf numFmtId="0" fontId="8" fillId="4" borderId="136" xfId="4" applyNumberFormat="1" applyFont="1" applyFill="1" applyBorder="1" applyAlignment="1">
      <alignment horizontal="center" vertical="center"/>
    </xf>
    <xf numFmtId="49" fontId="8" fillId="2" borderId="136" xfId="4" applyNumberFormat="1" applyFont="1" applyFill="1" applyBorder="1" applyAlignment="1">
      <alignment horizontal="center" vertical="center"/>
    </xf>
    <xf numFmtId="49" fontId="8" fillId="7" borderId="136" xfId="4" applyNumberFormat="1" applyFont="1" applyFill="1" applyBorder="1" applyAlignment="1">
      <alignment horizontal="center" vertical="center" wrapText="1"/>
    </xf>
    <xf numFmtId="49" fontId="8" fillId="6" borderId="136" xfId="4" applyNumberFormat="1" applyFont="1" applyFill="1" applyBorder="1" applyAlignment="1">
      <alignment horizontal="center" vertical="center" wrapText="1"/>
    </xf>
    <xf numFmtId="49" fontId="8" fillId="14" borderId="136" xfId="4" applyNumberFormat="1" applyFont="1" applyFill="1" applyBorder="1" applyAlignment="1">
      <alignment horizontal="center" vertical="center" wrapText="1"/>
    </xf>
    <xf numFmtId="49" fontId="8" fillId="15" borderId="136" xfId="4" applyNumberFormat="1" applyFont="1" applyFill="1" applyBorder="1" applyAlignment="1">
      <alignment horizontal="center" vertical="center" wrapText="1"/>
    </xf>
    <xf numFmtId="0" fontId="8" fillId="4" borderId="139" xfId="4" applyFont="1" applyFill="1" applyBorder="1" applyAlignment="1">
      <alignment vertical="center"/>
    </xf>
    <xf numFmtId="0" fontId="8" fillId="4" borderId="139" xfId="4" applyFont="1" applyFill="1" applyBorder="1" applyAlignment="1">
      <alignment horizontal="center" vertical="center"/>
    </xf>
    <xf numFmtId="0" fontId="6" fillId="4" borderId="140" xfId="4" applyFont="1" applyFill="1" applyBorder="1" applyAlignment="1">
      <alignment horizontal="center" vertical="center"/>
    </xf>
    <xf numFmtId="49" fontId="8" fillId="10" borderId="142" xfId="4" applyNumberFormat="1" applyFont="1" applyFill="1" applyBorder="1" applyAlignment="1">
      <alignment horizontal="center" vertical="center" wrapText="1"/>
    </xf>
    <xf numFmtId="0" fontId="8" fillId="4" borderId="142" xfId="4" applyNumberFormat="1" applyFont="1" applyFill="1" applyBorder="1" applyAlignment="1">
      <alignment horizontal="center" vertical="center"/>
    </xf>
    <xf numFmtId="0" fontId="8" fillId="4" borderId="143" xfId="4" applyFont="1" applyFill="1" applyBorder="1" applyAlignment="1">
      <alignment vertical="center"/>
    </xf>
    <xf numFmtId="0" fontId="8" fillId="4" borderId="139" xfId="4" applyNumberFormat="1" applyFont="1" applyFill="1" applyBorder="1" applyAlignment="1">
      <alignment vertical="center"/>
    </xf>
    <xf numFmtId="0" fontId="8" fillId="4" borderId="87" xfId="4" applyNumberFormat="1" applyFont="1" applyFill="1" applyBorder="1" applyAlignment="1">
      <alignment vertical="top"/>
    </xf>
    <xf numFmtId="0" fontId="8" fillId="4" borderId="110" xfId="4" applyFont="1" applyFill="1" applyBorder="1" applyAlignment="1">
      <alignment vertical="top"/>
    </xf>
    <xf numFmtId="0" fontId="8" fillId="4" borderId="87" xfId="4" applyNumberFormat="1" applyFont="1" applyFill="1" applyBorder="1" applyAlignment="1">
      <alignment vertical="top" wrapText="1"/>
    </xf>
    <xf numFmtId="49" fontId="24" fillId="4" borderId="110" xfId="4" applyNumberFormat="1" applyFont="1" applyFill="1" applyBorder="1" applyAlignment="1">
      <alignment vertical="center"/>
    </xf>
    <xf numFmtId="0" fontId="8" fillId="17" borderId="87" xfId="4" applyNumberFormat="1" applyFont="1" applyFill="1" applyBorder="1" applyAlignment="1">
      <alignment vertical="top" wrapText="1"/>
    </xf>
    <xf numFmtId="0" fontId="8" fillId="17" borderId="110" xfId="4" applyFont="1" applyFill="1" applyBorder="1" applyAlignment="1">
      <alignment vertical="top"/>
    </xf>
    <xf numFmtId="0" fontId="8" fillId="17" borderId="110" xfId="4" applyFont="1" applyFill="1" applyBorder="1" applyAlignment="1">
      <alignment vertical="top" wrapText="1"/>
    </xf>
    <xf numFmtId="0" fontId="8" fillId="4" borderId="110" xfId="4" applyFont="1" applyFill="1" applyBorder="1" applyAlignment="1">
      <alignment vertical="top" wrapText="1"/>
    </xf>
    <xf numFmtId="49" fontId="8" fillId="16" borderId="110" xfId="4" applyNumberFormat="1" applyFont="1" applyFill="1" applyBorder="1" applyAlignment="1">
      <alignment vertical="center" wrapText="1"/>
    </xf>
    <xf numFmtId="0" fontId="8" fillId="4" borderId="110" xfId="4" applyFont="1" applyFill="1" applyBorder="1" applyAlignment="1">
      <alignment vertical="center" wrapText="1"/>
    </xf>
    <xf numFmtId="49" fontId="19" fillId="4" borderId="87" xfId="4" applyNumberFormat="1" applyFont="1" applyFill="1" applyBorder="1" applyAlignment="1">
      <alignment horizontal="center" vertical="center"/>
    </xf>
    <xf numFmtId="49" fontId="24" fillId="4" borderId="110" xfId="4" applyNumberFormat="1" applyFont="1" applyFill="1" applyBorder="1" applyAlignment="1">
      <alignment horizontal="left" vertical="center"/>
    </xf>
    <xf numFmtId="0" fontId="23" fillId="17" borderId="87" xfId="4" applyNumberFormat="1" applyFont="1" applyFill="1" applyBorder="1" applyAlignment="1">
      <alignment vertical="top" wrapText="1"/>
    </xf>
    <xf numFmtId="0" fontId="24" fillId="4" borderId="110" xfId="4" applyFont="1" applyFill="1" applyBorder="1" applyAlignment="1">
      <alignment vertical="center" wrapText="1"/>
    </xf>
    <xf numFmtId="49" fontId="23" fillId="17" borderId="87" xfId="4" applyNumberFormat="1" applyFont="1" applyFill="1" applyBorder="1" applyAlignment="1">
      <alignment horizontal="center" vertical="center"/>
    </xf>
    <xf numFmtId="0" fontId="40" fillId="0" borderId="87" xfId="4" applyFont="1" applyBorder="1" applyAlignment="1">
      <alignment horizontal="center" vertical="center"/>
    </xf>
    <xf numFmtId="0" fontId="23" fillId="0" borderId="87" xfId="4" applyFont="1" applyBorder="1" applyAlignment="1">
      <alignment horizontal="center" vertical="center"/>
    </xf>
    <xf numFmtId="0" fontId="23" fillId="17" borderId="87" xfId="4" applyFont="1" applyFill="1" applyBorder="1" applyAlignment="1">
      <alignment horizontal="center" vertical="center"/>
    </xf>
    <xf numFmtId="0" fontId="26" fillId="0" borderId="87" xfId="4" applyFont="1" applyBorder="1" applyAlignment="1">
      <alignment horizontal="center" vertical="center"/>
    </xf>
    <xf numFmtId="0" fontId="8" fillId="0" borderId="87" xfId="4" applyFont="1" applyBorder="1" applyAlignment="1">
      <alignment horizontal="center" vertical="center"/>
    </xf>
    <xf numFmtId="0" fontId="23" fillId="4" borderId="87" xfId="4" applyNumberFormat="1" applyFont="1" applyFill="1" applyBorder="1" applyAlignment="1">
      <alignment vertical="top" wrapText="1"/>
    </xf>
    <xf numFmtId="49" fontId="8" fillId="17" borderId="87" xfId="4" applyNumberFormat="1" applyFont="1" applyFill="1" applyBorder="1" applyAlignment="1">
      <alignment horizontal="center" vertical="center"/>
    </xf>
    <xf numFmtId="0" fontId="30" fillId="0" borderId="87" xfId="4" applyFont="1" applyBorder="1" applyAlignment="1">
      <alignment vertical="center"/>
    </xf>
    <xf numFmtId="49" fontId="8" fillId="4" borderId="87" xfId="4" applyNumberFormat="1" applyFont="1" applyFill="1" applyBorder="1" applyAlignment="1">
      <alignment horizontal="center" vertical="center" wrapText="1"/>
    </xf>
    <xf numFmtId="0" fontId="20" fillId="4" borderId="110" xfId="4" applyFont="1" applyFill="1" applyBorder="1" applyAlignment="1">
      <alignment horizontal="left" vertical="top" wrapText="1"/>
    </xf>
    <xf numFmtId="0" fontId="8" fillId="4" borderId="110" xfId="4" applyFont="1" applyFill="1" applyBorder="1" applyAlignment="1">
      <alignment horizontal="left" vertical="top" wrapText="1"/>
    </xf>
    <xf numFmtId="0" fontId="40" fillId="0" borderId="87" xfId="4" applyFont="1" applyFill="1" applyBorder="1" applyAlignment="1">
      <alignment horizontal="center" vertical="center"/>
    </xf>
    <xf numFmtId="0" fontId="26" fillId="17" borderId="87" xfId="4" applyFont="1" applyFill="1" applyBorder="1" applyAlignment="1">
      <alignment horizontal="center" vertical="center"/>
    </xf>
    <xf numFmtId="0" fontId="8" fillId="4" borderId="87" xfId="4" applyNumberFormat="1" applyFont="1" applyFill="1" applyBorder="1" applyAlignment="1">
      <alignment vertical="center" wrapText="1"/>
    </xf>
    <xf numFmtId="49" fontId="8" fillId="4" borderId="110" xfId="4" applyNumberFormat="1" applyFont="1" applyFill="1" applyBorder="1" applyAlignment="1">
      <alignment horizontal="left" vertical="top" wrapText="1"/>
    </xf>
    <xf numFmtId="0" fontId="40" fillId="0" borderId="87" xfId="4" applyFont="1" applyBorder="1">
      <alignment vertical="center"/>
    </xf>
    <xf numFmtId="0" fontId="40" fillId="0" borderId="87" xfId="4" applyFont="1" applyBorder="1" applyAlignment="1">
      <alignment vertical="top"/>
    </xf>
    <xf numFmtId="0" fontId="40" fillId="0" borderId="110" xfId="4" applyFont="1" applyFill="1" applyBorder="1" applyAlignment="1">
      <alignment horizontal="left" vertical="top" wrapText="1"/>
    </xf>
    <xf numFmtId="0" fontId="40" fillId="0" borderId="17" xfId="4" applyFont="1" applyBorder="1">
      <alignment vertical="center"/>
    </xf>
    <xf numFmtId="0" fontId="40" fillId="0" borderId="87" xfId="4" applyFont="1" applyBorder="1" applyAlignment="1">
      <alignment vertical="center" wrapText="1"/>
    </xf>
    <xf numFmtId="49" fontId="8" fillId="13" borderId="87" xfId="4" applyNumberFormat="1" applyFont="1" applyFill="1" applyBorder="1" applyAlignment="1">
      <alignment horizontal="center" vertical="center" wrapText="1"/>
    </xf>
    <xf numFmtId="0" fontId="26" fillId="4" borderId="87" xfId="4" applyNumberFormat="1" applyFont="1" applyFill="1" applyBorder="1" applyAlignment="1">
      <alignment vertical="top" wrapText="1"/>
    </xf>
    <xf numFmtId="49" fontId="5" fillId="4" borderId="87" xfId="4" applyNumberFormat="1" applyFont="1" applyFill="1" applyBorder="1" applyAlignment="1">
      <alignment horizontal="center" vertical="top"/>
    </xf>
    <xf numFmtId="49" fontId="8" fillId="4" borderId="87" xfId="4" applyNumberFormat="1" applyFont="1" applyFill="1" applyBorder="1" applyAlignment="1">
      <alignment horizontal="center" vertical="top" wrapText="1"/>
    </xf>
    <xf numFmtId="49" fontId="8" fillId="10" borderId="87" xfId="4" applyNumberFormat="1" applyFont="1" applyFill="1" applyBorder="1" applyAlignment="1">
      <alignment horizontal="center" vertical="center" wrapText="1"/>
    </xf>
    <xf numFmtId="0" fontId="23" fillId="0" borderId="87" xfId="5" applyFont="1" applyFill="1" applyBorder="1" applyAlignment="1">
      <alignment horizontal="left" vertical="top" wrapText="1"/>
    </xf>
    <xf numFmtId="49" fontId="23" fillId="17" borderId="110" xfId="4" applyNumberFormat="1" applyFont="1" applyFill="1" applyBorder="1" applyAlignment="1">
      <alignment vertical="top" wrapText="1"/>
    </xf>
    <xf numFmtId="49" fontId="8" fillId="17" borderId="110" xfId="4" applyNumberFormat="1" applyFont="1" applyFill="1" applyBorder="1" applyAlignment="1">
      <alignment vertical="top" wrapText="1"/>
    </xf>
    <xf numFmtId="0" fontId="8" fillId="17" borderId="110" xfId="4" applyNumberFormat="1" applyFont="1" applyFill="1" applyBorder="1" applyAlignment="1">
      <alignment vertical="top" wrapText="1"/>
    </xf>
    <xf numFmtId="0" fontId="8" fillId="0" borderId="17" xfId="4" applyNumberFormat="1" applyFont="1" applyAlignment="1">
      <alignment horizontal="center" vertical="center"/>
    </xf>
    <xf numFmtId="0" fontId="8" fillId="4" borderId="74" xfId="0" applyNumberFormat="1" applyFont="1" applyFill="1" applyBorder="1" applyAlignment="1">
      <alignment horizontal="left" vertical="top" wrapText="1"/>
    </xf>
    <xf numFmtId="0" fontId="8" fillId="4" borderId="87" xfId="4" applyNumberFormat="1" applyFont="1" applyFill="1" applyBorder="1" applyAlignment="1">
      <alignment horizontal="left" vertical="top" wrapText="1"/>
    </xf>
    <xf numFmtId="0" fontId="8" fillId="4" borderId="110" xfId="4" applyFont="1" applyFill="1" applyBorder="1" applyAlignment="1">
      <alignment horizontal="center" vertical="center" wrapText="1"/>
    </xf>
    <xf numFmtId="0" fontId="26" fillId="0" borderId="87" xfId="10" applyFont="1" applyBorder="1" applyAlignment="1">
      <alignment vertical="top" wrapText="1"/>
    </xf>
    <xf numFmtId="49" fontId="9" fillId="11" borderId="145" xfId="4" applyNumberFormat="1" applyFont="1" applyFill="1" applyBorder="1" applyAlignment="1">
      <alignment horizontal="center" vertical="center" wrapText="1"/>
    </xf>
    <xf numFmtId="49" fontId="9" fillId="11" borderId="146" xfId="4" applyNumberFormat="1" applyFont="1" applyFill="1" applyBorder="1" applyAlignment="1">
      <alignment horizontal="center" vertical="center" wrapText="1"/>
    </xf>
    <xf numFmtId="0" fontId="9" fillId="11" borderId="146" xfId="4" applyNumberFormat="1" applyFont="1" applyFill="1" applyBorder="1" applyAlignment="1">
      <alignment horizontal="center" vertical="center" wrapText="1"/>
    </xf>
    <xf numFmtId="49" fontId="9" fillId="11" borderId="147" xfId="4" applyNumberFormat="1" applyFont="1" applyFill="1" applyBorder="1" applyAlignment="1">
      <alignment horizontal="center" vertical="center" wrapText="1"/>
    </xf>
    <xf numFmtId="0" fontId="8" fillId="4" borderId="144" xfId="4" applyNumberFormat="1" applyFont="1" applyFill="1" applyBorder="1" applyAlignment="1">
      <alignment horizontal="center" vertical="center"/>
    </xf>
    <xf numFmtId="49" fontId="8" fillId="4" borderId="148" xfId="4" applyNumberFormat="1" applyFont="1" applyFill="1" applyBorder="1" applyAlignment="1">
      <alignment horizontal="center" vertical="center"/>
    </xf>
    <xf numFmtId="49" fontId="8" fillId="4" borderId="148" xfId="4" applyNumberFormat="1" applyFont="1" applyFill="1" applyBorder="1" applyAlignment="1">
      <alignment vertical="center"/>
    </xf>
    <xf numFmtId="49" fontId="8" fillId="4" borderId="148" xfId="4" applyNumberFormat="1" applyFont="1" applyFill="1" applyBorder="1" applyAlignment="1">
      <alignment horizontal="left" vertical="center"/>
    </xf>
    <xf numFmtId="0" fontId="8" fillId="4" borderId="148" xfId="4" applyFont="1" applyFill="1" applyBorder="1" applyAlignment="1">
      <alignment horizontal="center" vertical="center"/>
    </xf>
    <xf numFmtId="49" fontId="8" fillId="9" borderId="148" xfId="4" applyNumberFormat="1" applyFont="1" applyFill="1" applyBorder="1" applyAlignment="1">
      <alignment horizontal="center" vertical="center" wrapText="1"/>
    </xf>
    <xf numFmtId="0" fontId="8" fillId="4" borderId="148" xfId="4" applyFont="1" applyFill="1" applyBorder="1" applyAlignment="1">
      <alignment vertical="center"/>
    </xf>
    <xf numFmtId="0" fontId="8" fillId="4" borderId="148" xfId="4" applyNumberFormat="1" applyFont="1" applyFill="1" applyBorder="1" applyAlignment="1">
      <alignment vertical="top" wrapText="1"/>
    </xf>
    <xf numFmtId="0" fontId="8" fillId="4" borderId="149" xfId="4" applyFont="1" applyFill="1" applyBorder="1" applyAlignment="1">
      <alignment vertical="top" wrapText="1"/>
    </xf>
    <xf numFmtId="0" fontId="30" fillId="0" borderId="87" xfId="0" applyNumberFormat="1" applyFont="1" applyBorder="1" applyAlignment="1">
      <alignment vertical="center"/>
    </xf>
    <xf numFmtId="0" fontId="0" fillId="0" borderId="87" xfId="0" applyNumberFormat="1" applyFont="1" applyBorder="1" applyAlignment="1">
      <alignment vertical="center"/>
    </xf>
    <xf numFmtId="0" fontId="23" fillId="0" borderId="75" xfId="3" applyNumberFormat="1" applyFont="1" applyFill="1" applyBorder="1" applyAlignment="1">
      <alignment horizontal="left" vertical="top" wrapText="1"/>
    </xf>
    <xf numFmtId="49" fontId="8" fillId="4" borderId="77" xfId="0" applyNumberFormat="1" applyFont="1" applyFill="1" applyBorder="1" applyAlignment="1">
      <alignment horizontal="center" vertical="center"/>
    </xf>
    <xf numFmtId="0" fontId="8" fillId="4" borderId="150" xfId="0" applyFont="1" applyFill="1" applyBorder="1" applyAlignment="1">
      <alignment horizontal="center" vertical="center" wrapText="1"/>
    </xf>
    <xf numFmtId="0" fontId="8" fillId="4" borderId="150" xfId="0" applyFont="1" applyFill="1" applyBorder="1" applyAlignment="1">
      <alignment vertical="top"/>
    </xf>
    <xf numFmtId="0" fontId="29" fillId="0" borderId="74" xfId="1" applyFont="1" applyBorder="1" applyAlignment="1">
      <alignment horizontal="center" vertical="center"/>
    </xf>
    <xf numFmtId="0" fontId="29" fillId="0" borderId="87" xfId="1" applyFont="1" applyBorder="1" applyAlignment="1">
      <alignment horizontal="center" vertical="center"/>
    </xf>
    <xf numFmtId="49" fontId="29" fillId="17" borderId="87" xfId="4" applyNumberFormat="1" applyFont="1" applyFill="1" applyBorder="1" applyAlignment="1">
      <alignment horizontal="center" vertical="center"/>
    </xf>
    <xf numFmtId="0" fontId="23" fillId="0" borderId="75" xfId="3" applyNumberFormat="1" applyFont="1" applyFill="1" applyBorder="1" applyAlignment="1">
      <alignment horizontal="left" vertical="top" wrapText="1"/>
    </xf>
    <xf numFmtId="0" fontId="23" fillId="4" borderId="77" xfId="0" applyFont="1" applyFill="1" applyBorder="1" applyAlignment="1">
      <alignment horizontal="center" vertical="center" wrapText="1"/>
    </xf>
    <xf numFmtId="49" fontId="23" fillId="4" borderId="150" xfId="0" applyNumberFormat="1" applyFont="1" applyFill="1" applyBorder="1" applyAlignment="1">
      <alignment horizontal="center" vertical="center"/>
    </xf>
    <xf numFmtId="49" fontId="23" fillId="4" borderId="95" xfId="0" applyNumberFormat="1" applyFont="1" applyFill="1" applyBorder="1" applyAlignment="1">
      <alignment horizontal="left" vertical="center" wrapText="1"/>
    </xf>
    <xf numFmtId="49" fontId="23" fillId="4" borderId="151" xfId="0" applyNumberFormat="1" applyFont="1" applyFill="1" applyBorder="1" applyAlignment="1">
      <alignment horizontal="left" vertical="center" wrapText="1"/>
    </xf>
    <xf numFmtId="0" fontId="26" fillId="0" borderId="74" xfId="1" applyNumberFormat="1" applyFont="1" applyFill="1" applyBorder="1" applyAlignment="1">
      <alignment vertical="top" wrapText="1"/>
    </xf>
    <xf numFmtId="0" fontId="23" fillId="17" borderId="87" xfId="1" applyNumberFormat="1" applyFont="1" applyFill="1" applyBorder="1" applyAlignment="1">
      <alignment vertical="top" wrapText="1"/>
    </xf>
    <xf numFmtId="0" fontId="8" fillId="4" borderId="95" xfId="0" applyFont="1" applyFill="1" applyBorder="1" applyAlignment="1">
      <alignment horizontal="left" vertical="center"/>
    </xf>
    <xf numFmtId="0" fontId="23" fillId="0" borderId="74" xfId="1" applyFont="1" applyBorder="1" applyAlignment="1">
      <alignment horizontal="center" vertical="center"/>
    </xf>
    <xf numFmtId="49" fontId="23" fillId="17" borderId="87" xfId="4" applyNumberFormat="1" applyFont="1" applyFill="1" applyBorder="1" applyAlignment="1">
      <alignment horizontal="left" vertical="center"/>
    </xf>
    <xf numFmtId="0" fontId="23" fillId="4" borderId="150" xfId="0" applyFont="1" applyFill="1" applyBorder="1" applyAlignment="1">
      <alignment horizontal="center" vertical="center"/>
    </xf>
    <xf numFmtId="0" fontId="29" fillId="4" borderId="110" xfId="4" applyFont="1" applyFill="1" applyBorder="1" applyAlignment="1">
      <alignment vertical="top" wrapText="1"/>
    </xf>
    <xf numFmtId="0" fontId="23" fillId="4" borderId="110" xfId="4" applyFont="1" applyFill="1" applyBorder="1" applyAlignment="1">
      <alignment vertical="top" wrapText="1"/>
    </xf>
    <xf numFmtId="0" fontId="24" fillId="4" borderId="73" xfId="0" applyFont="1" applyFill="1" applyBorder="1" applyAlignment="1">
      <alignment horizontal="left" vertical="center" wrapText="1"/>
    </xf>
    <xf numFmtId="49" fontId="6" fillId="4" borderId="9" xfId="0" applyNumberFormat="1"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49" fontId="8" fillId="4" borderId="21" xfId="0" applyNumberFormat="1" applyFont="1" applyFill="1" applyBorder="1" applyAlignment="1">
      <alignment horizontal="left" vertical="top" wrapText="1"/>
    </xf>
    <xf numFmtId="0" fontId="8" fillId="4" borderId="23" xfId="0" applyFont="1" applyFill="1" applyBorder="1" applyAlignment="1">
      <alignment horizontal="left" vertical="top" wrapText="1"/>
    </xf>
    <xf numFmtId="0" fontId="8" fillId="4" borderId="22" xfId="0" applyFont="1" applyFill="1" applyBorder="1" applyAlignment="1">
      <alignment horizontal="left" vertical="top" wrapText="1"/>
    </xf>
    <xf numFmtId="49" fontId="8" fillId="4" borderId="21" xfId="0" applyNumberFormat="1" applyFont="1" applyFill="1" applyBorder="1" applyAlignment="1">
      <alignment horizontal="left" vertical="center" wrapText="1"/>
    </xf>
    <xf numFmtId="0" fontId="8" fillId="4" borderId="23" xfId="0" applyFont="1" applyFill="1" applyBorder="1" applyAlignment="1">
      <alignment horizontal="left" vertical="center" wrapText="1"/>
    </xf>
    <xf numFmtId="0" fontId="8" fillId="4" borderId="22" xfId="0" applyFont="1" applyFill="1" applyBorder="1" applyAlignment="1">
      <alignment horizontal="left" vertical="center" wrapText="1"/>
    </xf>
    <xf numFmtId="0" fontId="23" fillId="17" borderId="75" xfId="1" applyNumberFormat="1" applyFont="1" applyFill="1" applyBorder="1" applyAlignment="1">
      <alignment horizontal="left" vertical="center" wrapText="1"/>
    </xf>
    <xf numFmtId="0" fontId="23" fillId="17" borderId="83" xfId="1" applyNumberFormat="1" applyFont="1" applyFill="1" applyBorder="1" applyAlignment="1">
      <alignment horizontal="left" vertical="center" wrapText="1"/>
    </xf>
    <xf numFmtId="0" fontId="23" fillId="17" borderId="71" xfId="1" applyNumberFormat="1" applyFont="1" applyFill="1" applyBorder="1" applyAlignment="1">
      <alignment horizontal="left" vertical="center" wrapText="1"/>
    </xf>
    <xf numFmtId="0" fontId="8" fillId="4" borderId="101" xfId="0" applyFont="1" applyFill="1" applyBorder="1" applyAlignment="1">
      <alignment vertical="center" wrapText="1"/>
    </xf>
    <xf numFmtId="0" fontId="8" fillId="4" borderId="67" xfId="0" applyFont="1" applyFill="1" applyBorder="1" applyAlignment="1">
      <alignment vertical="center" wrapText="1"/>
    </xf>
    <xf numFmtId="0" fontId="29" fillId="4" borderId="100" xfId="0" applyFont="1" applyFill="1" applyBorder="1" applyAlignment="1">
      <alignment horizontal="left" vertical="center" wrapText="1"/>
    </xf>
    <xf numFmtId="0" fontId="29" fillId="4" borderId="101" xfId="0" applyFont="1" applyFill="1" applyBorder="1" applyAlignment="1">
      <alignment horizontal="left" vertical="center" wrapText="1"/>
    </xf>
    <xf numFmtId="0" fontId="29" fillId="4" borderId="67" xfId="0" applyFont="1" applyFill="1" applyBorder="1" applyAlignment="1">
      <alignment horizontal="left" vertical="center" wrapText="1"/>
    </xf>
    <xf numFmtId="49" fontId="6" fillId="4" borderId="12" xfId="0" applyNumberFormat="1"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28" xfId="0" applyFont="1" applyFill="1" applyBorder="1" applyAlignment="1">
      <alignment horizontal="center" vertical="center" wrapText="1"/>
    </xf>
    <xf numFmtId="49" fontId="8" fillId="4" borderId="77" xfId="0" applyNumberFormat="1" applyFont="1" applyFill="1" applyBorder="1" applyAlignment="1">
      <alignment horizontal="center" vertical="center"/>
    </xf>
    <xf numFmtId="0" fontId="8" fillId="4" borderId="77" xfId="0" applyFont="1" applyFill="1" applyBorder="1" applyAlignment="1">
      <alignment horizontal="center" vertical="center"/>
    </xf>
    <xf numFmtId="49" fontId="8" fillId="4" borderId="77" xfId="0" applyNumberFormat="1" applyFont="1" applyFill="1" applyBorder="1" applyAlignment="1">
      <alignment horizontal="left" vertical="center" wrapText="1"/>
    </xf>
    <xf numFmtId="0" fontId="8" fillId="4" borderId="77" xfId="0" applyFont="1" applyFill="1" applyBorder="1" applyAlignment="1">
      <alignment horizontal="left" vertical="center" wrapText="1"/>
    </xf>
    <xf numFmtId="0" fontId="8" fillId="4" borderId="95" xfId="0" applyFont="1" applyFill="1" applyBorder="1" applyAlignment="1">
      <alignment horizontal="left" vertical="center"/>
    </xf>
    <xf numFmtId="0" fontId="24" fillId="4" borderId="95" xfId="0" applyFont="1" applyFill="1" applyBorder="1" applyAlignment="1">
      <alignment horizontal="left" vertical="center"/>
    </xf>
    <xf numFmtId="49" fontId="8" fillId="4" borderId="77" xfId="0" applyNumberFormat="1" applyFont="1" applyFill="1" applyBorder="1" applyAlignment="1">
      <alignment horizontal="center" vertical="center" wrapText="1"/>
    </xf>
    <xf numFmtId="49" fontId="29" fillId="4" borderId="95" xfId="0" applyNumberFormat="1" applyFont="1" applyFill="1" applyBorder="1" applyAlignment="1">
      <alignment horizontal="left" vertical="center"/>
    </xf>
    <xf numFmtId="0" fontId="29" fillId="4" borderId="95" xfId="0" applyFont="1" applyFill="1" applyBorder="1" applyAlignment="1">
      <alignment horizontal="left" vertical="center"/>
    </xf>
    <xf numFmtId="0" fontId="23" fillId="0" borderId="75" xfId="3" applyNumberFormat="1" applyFont="1" applyFill="1" applyBorder="1" applyAlignment="1">
      <alignment horizontal="left" vertical="top" wrapText="1"/>
    </xf>
    <xf numFmtId="0" fontId="23" fillId="0" borderId="71" xfId="3" applyNumberFormat="1" applyFont="1" applyFill="1" applyBorder="1" applyAlignment="1">
      <alignment horizontal="left" vertical="top" wrapText="1"/>
    </xf>
    <xf numFmtId="0" fontId="24" fillId="4" borderId="100" xfId="0" applyFont="1" applyFill="1" applyBorder="1" applyAlignment="1">
      <alignment horizontal="left" vertical="center" wrapText="1"/>
    </xf>
    <xf numFmtId="0" fontId="24" fillId="4" borderId="101" xfId="0" applyFont="1" applyFill="1" applyBorder="1" applyAlignment="1">
      <alignment horizontal="left" vertical="center" wrapText="1"/>
    </xf>
    <xf numFmtId="0" fontId="24" fillId="4" borderId="67" xfId="0" applyFont="1" applyFill="1" applyBorder="1" applyAlignment="1">
      <alignment horizontal="left" vertical="center" wrapText="1"/>
    </xf>
    <xf numFmtId="0" fontId="23" fillId="0" borderId="83" xfId="3" applyNumberFormat="1" applyFont="1" applyFill="1" applyBorder="1" applyAlignment="1">
      <alignment horizontal="left" vertical="top" wrapText="1"/>
    </xf>
    <xf numFmtId="0" fontId="23" fillId="0" borderId="109" xfId="3" applyNumberFormat="1" applyFont="1" applyFill="1" applyBorder="1" applyAlignment="1">
      <alignment horizontal="left" vertical="top" wrapText="1"/>
    </xf>
    <xf numFmtId="0" fontId="8" fillId="4" borderId="21" xfId="0" applyNumberFormat="1" applyFont="1" applyFill="1" applyBorder="1" applyAlignment="1">
      <alignment horizontal="center" vertical="center"/>
    </xf>
    <xf numFmtId="0" fontId="8" fillId="4" borderId="23" xfId="0" applyFont="1" applyFill="1" applyBorder="1" applyAlignment="1">
      <alignment horizontal="center" vertical="center"/>
    </xf>
    <xf numFmtId="0" fontId="8" fillId="4" borderId="22" xfId="0" applyFont="1" applyFill="1" applyBorder="1" applyAlignment="1">
      <alignment horizontal="center" vertical="center"/>
    </xf>
    <xf numFmtId="0" fontId="6" fillId="4" borderId="3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8" fillId="0" borderId="112" xfId="4" applyFont="1" applyBorder="1" applyAlignment="1">
      <alignment horizontal="center" vertical="center"/>
    </xf>
    <xf numFmtId="0" fontId="8" fillId="0" borderId="83" xfId="4" applyFont="1" applyBorder="1" applyAlignment="1">
      <alignment horizontal="center" vertical="center"/>
    </xf>
    <xf numFmtId="0" fontId="8" fillId="0" borderId="111" xfId="4" applyFont="1" applyBorder="1" applyAlignment="1">
      <alignment horizontal="center" vertical="center"/>
    </xf>
    <xf numFmtId="0" fontId="8" fillId="0" borderId="108" xfId="4" applyFont="1" applyBorder="1" applyAlignment="1">
      <alignment horizontal="center" vertical="center"/>
    </xf>
    <xf numFmtId="0" fontId="50" fillId="0" borderId="108" xfId="4" applyFont="1" applyBorder="1" applyAlignment="1">
      <alignment horizontal="center" vertical="center"/>
    </xf>
    <xf numFmtId="49" fontId="6" fillId="4" borderId="120" xfId="4" applyNumberFormat="1" applyFont="1" applyFill="1" applyBorder="1" applyAlignment="1">
      <alignment horizontal="center" vertical="center" wrapText="1"/>
    </xf>
    <xf numFmtId="49" fontId="6" fillId="4" borderId="122" xfId="4" applyNumberFormat="1" applyFont="1" applyFill="1" applyBorder="1" applyAlignment="1">
      <alignment horizontal="center" vertical="center" wrapText="1"/>
    </xf>
    <xf numFmtId="49" fontId="6" fillId="4" borderId="17" xfId="4" applyNumberFormat="1" applyFont="1" applyFill="1" applyBorder="1" applyAlignment="1">
      <alignment horizontal="center" vertical="center" wrapText="1"/>
    </xf>
    <xf numFmtId="49" fontId="6" fillId="4" borderId="28" xfId="4" applyNumberFormat="1" applyFont="1" applyFill="1" applyBorder="1" applyAlignment="1">
      <alignment horizontal="center" vertical="center" wrapText="1"/>
    </xf>
    <xf numFmtId="0" fontId="8" fillId="4" borderId="123" xfId="4" applyNumberFormat="1" applyFont="1" applyFill="1" applyBorder="1" applyAlignment="1">
      <alignment horizontal="center" vertical="center"/>
    </xf>
    <xf numFmtId="0" fontId="8" fillId="4" borderId="126" xfId="4" applyNumberFormat="1" applyFont="1" applyFill="1" applyBorder="1" applyAlignment="1">
      <alignment horizontal="center" vertical="center"/>
    </xf>
    <xf numFmtId="0" fontId="8" fillId="4" borderId="125" xfId="4" applyNumberFormat="1" applyFont="1" applyFill="1" applyBorder="1" applyAlignment="1">
      <alignment horizontal="center" vertical="center"/>
    </xf>
    <xf numFmtId="0" fontId="8" fillId="4" borderId="128" xfId="4" applyNumberFormat="1" applyFont="1" applyFill="1" applyBorder="1" applyAlignment="1">
      <alignment horizontal="center" vertical="center"/>
    </xf>
    <xf numFmtId="0" fontId="8" fillId="0" borderId="127" xfId="4" applyNumberFormat="1" applyFont="1" applyBorder="1" applyAlignment="1">
      <alignment horizontal="center" vertical="center" wrapText="1"/>
    </xf>
    <xf numFmtId="0" fontId="8" fillId="0" borderId="124" xfId="4" applyNumberFormat="1" applyFont="1" applyBorder="1" applyAlignment="1">
      <alignment horizontal="center" vertical="center" wrapText="1"/>
    </xf>
    <xf numFmtId="0" fontId="8" fillId="0" borderId="71" xfId="4" applyNumberFormat="1" applyFont="1" applyBorder="1" applyAlignment="1">
      <alignment horizontal="center" vertical="center" wrapText="1"/>
    </xf>
    <xf numFmtId="0" fontId="8" fillId="0" borderId="127" xfId="4" applyNumberFormat="1" applyFont="1" applyBorder="1" applyAlignment="1">
      <alignment horizontal="center" vertical="center"/>
    </xf>
    <xf numFmtId="0" fontId="8" fillId="0" borderId="124" xfId="4" applyNumberFormat="1" applyFont="1" applyBorder="1" applyAlignment="1">
      <alignment horizontal="center" vertical="center"/>
    </xf>
    <xf numFmtId="0" fontId="8" fillId="0" borderId="71" xfId="4" applyNumberFormat="1" applyFont="1" applyBorder="1" applyAlignment="1">
      <alignment horizontal="center" vertical="center"/>
    </xf>
    <xf numFmtId="0" fontId="8" fillId="4" borderId="127" xfId="4" applyNumberFormat="1" applyFont="1" applyFill="1" applyBorder="1" applyAlignment="1">
      <alignment horizontal="center" vertical="center"/>
    </xf>
    <xf numFmtId="0" fontId="8" fillId="4" borderId="124" xfId="4" applyNumberFormat="1" applyFont="1" applyFill="1" applyBorder="1" applyAlignment="1">
      <alignment horizontal="center" vertical="center"/>
    </xf>
    <xf numFmtId="0" fontId="8" fillId="4" borderId="71" xfId="4" applyNumberFormat="1" applyFont="1" applyFill="1" applyBorder="1" applyAlignment="1">
      <alignment horizontal="center" vertical="center"/>
    </xf>
    <xf numFmtId="0" fontId="6" fillId="4" borderId="120" xfId="4" applyFont="1" applyFill="1" applyBorder="1" applyAlignment="1">
      <alignment horizontal="center" vertical="center" wrapText="1"/>
    </xf>
    <xf numFmtId="0" fontId="6" fillId="4" borderId="17" xfId="4" applyFont="1" applyFill="1" applyBorder="1" applyAlignment="1">
      <alignment horizontal="center" vertical="center" wrapText="1"/>
    </xf>
    <xf numFmtId="0" fontId="6" fillId="4" borderId="3" xfId="4" applyFont="1" applyFill="1" applyBorder="1" applyAlignment="1">
      <alignment horizontal="center" vertical="center" wrapText="1"/>
    </xf>
    <xf numFmtId="0" fontId="24" fillId="4" borderId="73" xfId="0" applyFont="1" applyFill="1" applyBorder="1" applyAlignment="1">
      <alignment horizontal="left" vertical="center"/>
    </xf>
    <xf numFmtId="0" fontId="8" fillId="4" borderId="73" xfId="0" applyFont="1" applyFill="1" applyBorder="1" applyAlignment="1">
      <alignment horizontal="left" vertical="center"/>
    </xf>
    <xf numFmtId="0" fontId="8" fillId="4" borderId="74" xfId="0" applyNumberFormat="1" applyFont="1" applyFill="1" applyBorder="1" applyAlignment="1">
      <alignment horizontal="left" vertical="top" wrapText="1"/>
    </xf>
    <xf numFmtId="49" fontId="24" fillId="4" borderId="73" xfId="0" applyNumberFormat="1" applyFont="1" applyFill="1" applyBorder="1" applyAlignment="1">
      <alignment horizontal="left" vertical="center" wrapText="1"/>
    </xf>
    <xf numFmtId="49" fontId="24" fillId="4" borderId="73" xfId="0" applyNumberFormat="1" applyFont="1" applyFill="1" applyBorder="1" applyAlignment="1">
      <alignment horizontal="left" vertical="center"/>
    </xf>
    <xf numFmtId="0" fontId="8" fillId="4" borderId="73" xfId="0" applyFont="1" applyFill="1" applyBorder="1" applyAlignment="1">
      <alignment horizontal="left" vertical="center" wrapText="1"/>
    </xf>
    <xf numFmtId="0" fontId="8" fillId="4" borderId="79" xfId="0" applyNumberFormat="1" applyFont="1" applyFill="1" applyBorder="1" applyAlignment="1">
      <alignment horizontal="left" vertical="top" wrapText="1"/>
    </xf>
    <xf numFmtId="0" fontId="8" fillId="4" borderId="72" xfId="0" applyNumberFormat="1" applyFont="1" applyFill="1" applyBorder="1" applyAlignment="1">
      <alignment horizontal="left" vertical="top" wrapText="1"/>
    </xf>
    <xf numFmtId="0" fontId="8" fillId="4" borderId="84" xfId="0" applyNumberFormat="1" applyFont="1" applyFill="1" applyBorder="1" applyAlignment="1">
      <alignment horizontal="left" vertical="top" wrapText="1"/>
    </xf>
    <xf numFmtId="49" fontId="8" fillId="4" borderId="105" xfId="0" applyNumberFormat="1" applyFont="1" applyFill="1" applyBorder="1" applyAlignment="1">
      <alignment horizontal="left" vertical="center" wrapText="1"/>
    </xf>
    <xf numFmtId="49" fontId="8" fillId="4" borderId="106" xfId="0" applyNumberFormat="1" applyFont="1" applyFill="1" applyBorder="1" applyAlignment="1">
      <alignment horizontal="left" vertical="center"/>
    </xf>
    <xf numFmtId="49" fontId="8" fillId="4" borderId="107" xfId="0" applyNumberFormat="1" applyFont="1" applyFill="1" applyBorder="1" applyAlignment="1">
      <alignment horizontal="left" vertical="center"/>
    </xf>
    <xf numFmtId="0" fontId="6" fillId="4" borderId="25"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4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 xfId="0" applyFont="1" applyFill="1" applyBorder="1" applyAlignment="1">
      <alignment horizontal="center" vertical="center"/>
    </xf>
    <xf numFmtId="0" fontId="8" fillId="4" borderId="74" xfId="0" applyNumberFormat="1" applyFont="1" applyFill="1" applyBorder="1" applyAlignment="1">
      <alignment horizontal="left" vertical="center" wrapText="1"/>
    </xf>
    <xf numFmtId="0" fontId="23" fillId="17" borderId="74" xfId="1" applyNumberFormat="1" applyFont="1" applyFill="1" applyBorder="1" applyAlignment="1">
      <alignment horizontal="left" vertical="center" wrapText="1"/>
    </xf>
    <xf numFmtId="0" fontId="8" fillId="4" borderId="87" xfId="4" applyNumberFormat="1" applyFont="1" applyFill="1" applyBorder="1" applyAlignment="1">
      <alignment horizontal="left" vertical="top" wrapText="1"/>
    </xf>
    <xf numFmtId="0" fontId="8" fillId="4" borderId="75" xfId="4" applyNumberFormat="1" applyFont="1" applyFill="1" applyBorder="1" applyAlignment="1">
      <alignment horizontal="left" vertical="center" wrapText="1"/>
    </xf>
    <xf numFmtId="0" fontId="8" fillId="4" borderId="124" xfId="4" applyNumberFormat="1" applyFont="1" applyFill="1" applyBorder="1" applyAlignment="1">
      <alignment horizontal="left" vertical="center" wrapText="1"/>
    </xf>
    <xf numFmtId="0" fontId="8" fillId="4" borderId="111" xfId="4" applyNumberFormat="1" applyFont="1" applyFill="1" applyBorder="1" applyAlignment="1">
      <alignment horizontal="left" vertical="center" wrapText="1"/>
    </xf>
    <xf numFmtId="49" fontId="6" fillId="4" borderId="133" xfId="4" applyNumberFormat="1" applyFont="1" applyFill="1" applyBorder="1" applyAlignment="1">
      <alignment horizontal="center" vertical="center" wrapText="1"/>
    </xf>
    <xf numFmtId="0" fontId="6" fillId="4" borderId="133" xfId="4" applyFont="1" applyFill="1" applyBorder="1" applyAlignment="1">
      <alignment horizontal="center" vertical="center"/>
    </xf>
    <xf numFmtId="0" fontId="6" fillId="4" borderId="139" xfId="4" applyFont="1" applyFill="1" applyBorder="1" applyAlignment="1">
      <alignment horizontal="center" vertical="center"/>
    </xf>
    <xf numFmtId="0" fontId="6" fillId="4" borderId="134" xfId="4" applyFont="1" applyFill="1" applyBorder="1" applyAlignment="1">
      <alignment horizontal="center" vertical="center"/>
    </xf>
    <xf numFmtId="0" fontId="6" fillId="4" borderId="138" xfId="4" applyFont="1" applyFill="1" applyBorder="1" applyAlignment="1">
      <alignment horizontal="center" vertical="center"/>
    </xf>
    <xf numFmtId="0" fontId="6" fillId="4" borderId="141" xfId="4" applyFont="1" applyFill="1" applyBorder="1" applyAlignment="1">
      <alignment horizontal="center" vertical="center"/>
    </xf>
    <xf numFmtId="0" fontId="23" fillId="4" borderId="87" xfId="4" applyNumberFormat="1" applyFont="1" applyFill="1" applyBorder="1" applyAlignment="1">
      <alignment horizontal="left" vertical="top" wrapText="1"/>
    </xf>
    <xf numFmtId="0" fontId="8" fillId="4" borderId="87" xfId="4" applyNumberFormat="1" applyFont="1" applyFill="1" applyBorder="1" applyAlignment="1">
      <alignment horizontal="left" vertical="center" wrapText="1"/>
    </xf>
    <xf numFmtId="0" fontId="8" fillId="4" borderId="110" xfId="4" applyFont="1" applyFill="1" applyBorder="1" applyAlignment="1">
      <alignment horizontal="left" vertical="center" wrapText="1"/>
    </xf>
    <xf numFmtId="0" fontId="23" fillId="4" borderId="87" xfId="4" applyNumberFormat="1" applyFont="1" applyFill="1" applyBorder="1" applyAlignment="1">
      <alignment horizontal="left" vertical="center" wrapText="1"/>
    </xf>
    <xf numFmtId="0" fontId="40" fillId="0" borderId="87" xfId="4" applyFont="1" applyBorder="1" applyAlignment="1">
      <alignment horizontal="left" vertical="center" wrapText="1"/>
    </xf>
    <xf numFmtId="0" fontId="8" fillId="4" borderId="87" xfId="4" applyNumberFormat="1" applyFont="1" applyFill="1" applyBorder="1" applyAlignment="1">
      <alignment horizontal="left" vertical="center"/>
    </xf>
    <xf numFmtId="0" fontId="24" fillId="4" borderId="110" xfId="4" applyFont="1" applyFill="1" applyBorder="1" applyAlignment="1">
      <alignment horizontal="left" vertical="center" wrapText="1"/>
    </xf>
    <xf numFmtId="0" fontId="8" fillId="4" borderId="110" xfId="4" applyFont="1" applyFill="1" applyBorder="1" applyAlignment="1">
      <alignment horizontal="center" vertical="center" wrapText="1"/>
    </xf>
    <xf numFmtId="0" fontId="8" fillId="4" borderId="110" xfId="4" applyFont="1" applyFill="1" applyBorder="1" applyAlignment="1">
      <alignment horizontal="left" vertical="center"/>
    </xf>
    <xf numFmtId="0" fontId="17" fillId="4" borderId="50" xfId="0" applyFont="1" applyFill="1" applyBorder="1" applyAlignment="1">
      <alignment horizontal="center" vertical="center" wrapText="1"/>
    </xf>
    <xf numFmtId="0" fontId="17" fillId="4" borderId="51" xfId="0" applyFont="1" applyFill="1" applyBorder="1" applyAlignment="1">
      <alignment horizontal="center" vertical="center" wrapText="1"/>
    </xf>
    <xf numFmtId="49" fontId="6" fillId="4" borderId="46" xfId="0" applyNumberFormat="1" applyFont="1" applyFill="1" applyBorder="1" applyAlignment="1">
      <alignment horizontal="center" vertical="center" wrapText="1"/>
    </xf>
    <xf numFmtId="49" fontId="6" fillId="4" borderId="47" xfId="0" applyNumberFormat="1" applyFont="1" applyFill="1" applyBorder="1" applyAlignment="1">
      <alignment horizontal="center" vertical="center" wrapText="1"/>
    </xf>
    <xf numFmtId="49" fontId="6" fillId="4" borderId="48" xfId="0" applyNumberFormat="1" applyFont="1" applyFill="1" applyBorder="1" applyAlignment="1">
      <alignment horizontal="center" vertical="center" wrapText="1"/>
    </xf>
    <xf numFmtId="49" fontId="6" fillId="4" borderId="49" xfId="0" applyNumberFormat="1" applyFont="1" applyFill="1" applyBorder="1" applyAlignment="1">
      <alignment horizontal="center" vertical="center" wrapText="1"/>
    </xf>
    <xf numFmtId="49" fontId="8" fillId="4" borderId="87" xfId="0" applyNumberFormat="1" applyFont="1" applyFill="1" applyBorder="1" applyAlignment="1">
      <alignment vertical="center" wrapText="1"/>
    </xf>
    <xf numFmtId="0" fontId="46" fillId="4" borderId="73" xfId="0" applyFont="1" applyFill="1" applyBorder="1" applyAlignment="1">
      <alignment horizontal="left" vertical="center" wrapText="1"/>
    </xf>
    <xf numFmtId="0" fontId="24" fillId="4" borderId="92" xfId="0" applyFont="1" applyFill="1" applyBorder="1" applyAlignment="1">
      <alignment horizontal="left" vertical="center" wrapText="1"/>
    </xf>
    <xf numFmtId="0" fontId="8" fillId="4" borderId="87" xfId="0" applyNumberFormat="1" applyFont="1" applyFill="1" applyBorder="1" applyAlignment="1">
      <alignment horizontal="left" vertical="center" wrapText="1"/>
    </xf>
    <xf numFmtId="0" fontId="8" fillId="4" borderId="92" xfId="0" applyFont="1" applyFill="1" applyBorder="1" applyAlignment="1">
      <alignment horizontal="left" vertical="center"/>
    </xf>
    <xf numFmtId="0" fontId="26" fillId="0" borderId="87" xfId="1" applyNumberFormat="1" applyFont="1" applyFill="1" applyBorder="1" applyAlignment="1">
      <alignment horizontal="left" vertical="center" wrapText="1"/>
    </xf>
    <xf numFmtId="0" fontId="26" fillId="0" borderId="87" xfId="5" applyNumberFormat="1" applyFont="1" applyBorder="1" applyAlignment="1">
      <alignment horizontal="left" vertical="center" wrapText="1"/>
    </xf>
    <xf numFmtId="0" fontId="46" fillId="0" borderId="75" xfId="10" applyNumberFormat="1" applyFont="1" applyBorder="1" applyAlignment="1">
      <alignment horizontal="left" vertical="center" wrapText="1"/>
    </xf>
    <xf numFmtId="0" fontId="46" fillId="0" borderId="124" xfId="10" applyNumberFormat="1" applyFont="1" applyBorder="1" applyAlignment="1">
      <alignment horizontal="left" vertical="center" wrapText="1"/>
    </xf>
    <xf numFmtId="0" fontId="26" fillId="0" borderId="87" xfId="9" applyNumberFormat="1" applyFont="1" applyBorder="1" applyAlignment="1">
      <alignment horizontal="left" vertical="top" wrapText="1"/>
    </xf>
    <xf numFmtId="0" fontId="26" fillId="0" borderId="87" xfId="1" applyNumberFormat="1" applyFont="1" applyBorder="1" applyAlignment="1">
      <alignment horizontal="left" vertical="center" wrapText="1"/>
    </xf>
    <xf numFmtId="49" fontId="24" fillId="4" borderId="92" xfId="4" applyNumberFormat="1" applyFont="1" applyFill="1" applyBorder="1" applyAlignment="1">
      <alignment horizontal="left" vertical="center" wrapText="1"/>
    </xf>
    <xf numFmtId="49" fontId="24" fillId="4" borderId="92" xfId="4" applyNumberFormat="1" applyFont="1" applyFill="1" applyBorder="1" applyAlignment="1">
      <alignment horizontal="left" vertical="center"/>
    </xf>
    <xf numFmtId="0" fontId="46" fillId="17" borderId="87" xfId="1" applyNumberFormat="1" applyFont="1" applyFill="1" applyBorder="1" applyAlignment="1">
      <alignment horizontal="left" vertical="center" wrapText="1"/>
    </xf>
    <xf numFmtId="0" fontId="23" fillId="17" borderId="87" xfId="1" applyNumberFormat="1" applyFont="1" applyFill="1" applyBorder="1" applyAlignment="1">
      <alignment horizontal="left" vertical="center" wrapText="1"/>
    </xf>
    <xf numFmtId="0" fontId="8" fillId="4" borderId="112" xfId="0" applyNumberFormat="1" applyFont="1" applyFill="1" applyBorder="1" applyAlignment="1">
      <alignment horizontal="left" vertical="top" wrapText="1"/>
    </xf>
    <xf numFmtId="0" fontId="8" fillId="4" borderId="83" xfId="0" applyNumberFormat="1" applyFont="1" applyFill="1" applyBorder="1" applyAlignment="1">
      <alignment horizontal="left" vertical="top" wrapText="1"/>
    </xf>
    <xf numFmtId="0" fontId="8" fillId="4" borderId="111" xfId="0" applyNumberFormat="1" applyFont="1" applyFill="1" applyBorder="1" applyAlignment="1">
      <alignment horizontal="left" vertical="top" wrapText="1"/>
    </xf>
    <xf numFmtId="0" fontId="17" fillId="0" borderId="17" xfId="6" quotePrefix="1" applyNumberFormat="1" applyFont="1" applyFill="1" applyBorder="1" applyAlignment="1">
      <alignment horizontal="center" vertical="center" wrapText="1"/>
    </xf>
    <xf numFmtId="0" fontId="26" fillId="0" borderId="92" xfId="9" applyFont="1" applyBorder="1" applyAlignment="1">
      <alignment horizontal="left" vertical="top" wrapText="1"/>
    </xf>
    <xf numFmtId="0" fontId="26" fillId="0" borderId="87" xfId="9" applyNumberFormat="1" applyFont="1" applyFill="1" applyBorder="1" applyAlignment="1">
      <alignment horizontal="left" vertical="center"/>
    </xf>
    <xf numFmtId="0" fontId="26" fillId="0" borderId="92" xfId="9" applyFont="1" applyBorder="1" applyAlignment="1">
      <alignment horizontal="left" vertical="center" wrapText="1"/>
    </xf>
    <xf numFmtId="49" fontId="8" fillId="8" borderId="152" xfId="4" applyNumberFormat="1" applyFont="1" applyFill="1" applyBorder="1" applyAlignment="1">
      <alignment horizontal="center" vertical="center" wrapText="1"/>
    </xf>
    <xf numFmtId="49" fontId="8" fillId="8" borderId="152" xfId="4" applyNumberFormat="1" applyFont="1" applyFill="1" applyBorder="1" applyAlignment="1">
      <alignment horizontal="center" vertical="center" wrapText="1"/>
    </xf>
  </cellXfs>
  <cellStyles count="82">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2 2 2" xfId="78" xr:uid="{FBCE92B8-439E-4487-AFF1-63F9C916DCD6}"/>
    <cellStyle name="常规 2 2 2 2 3" xfId="77" xr:uid="{8A7A6A43-3CBF-466F-96A4-672AF3A126ED}"/>
    <cellStyle name="常规 2 2 2 3" xfId="60" xr:uid="{00000000-0005-0000-0000-00003B000000}"/>
    <cellStyle name="常规 2 2 2 3 2" xfId="79" xr:uid="{F6FA7C88-0528-4DEC-86FD-FF447A918CB4}"/>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2 2 4 2 2" xfId="81" xr:uid="{D57BC7AC-F01B-43FF-AAB9-14F1A8081314}"/>
    <cellStyle name="常规 2 2 4 3" xfId="80" xr:uid="{E79AA1A8-A7C9-4234-8B61-87C44CA45C94}"/>
    <cellStyle name="常规 3" xfId="65" xr:uid="{00000000-0005-0000-0000-000041000000}"/>
    <cellStyle name="常规 4" xfId="66" xr:uid="{00000000-0005-0000-0000-000042000000}"/>
    <cellStyle name="超連結" xfId="67" builtinId="8" hidden="1"/>
    <cellStyle name="一般"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1 3 2 2" xfId="71" xr:uid="{657D2C75-61F3-4690-8D81-B7885F46116F}"/>
    <cellStyle name="一般 11 3 3" xfId="70" xr:uid="{1028FE5B-8258-4018-9D05-DC3D0A524D69}"/>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2 2 2 2" xfId="73" xr:uid="{245D4993-F192-474B-8DE7-33D68739CF33}"/>
    <cellStyle name="一般 2 2 2 3" xfId="72" xr:uid="{FB49EF27-2899-476F-A6EA-EEDE06601D82}"/>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3 4" xfId="68" xr:uid="{C81A26A2-C9B6-4CA0-8B33-EA4BEE8E776E}"/>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2 2" xfId="75" xr:uid="{E5DBA2D7-151C-459A-AFDD-ABC1CA1644C7}"/>
    <cellStyle name="一般 9 3" xfId="55" xr:uid="{00000000-0005-0000-0000-000034000000}"/>
    <cellStyle name="一般 9 3 2" xfId="11" xr:uid="{00000000-0005-0000-0000-000035000000}"/>
    <cellStyle name="一般 9 3 2 2" xfId="69" xr:uid="{E2E5A79C-DD68-4AD3-BCB1-164B0FED4F72}"/>
    <cellStyle name="一般 9 3 3" xfId="76" xr:uid="{C4587BFF-8F1C-406B-836F-4AFBFD667459}"/>
    <cellStyle name="一般 9 4" xfId="74" xr:uid="{6667DFC8-7444-4B2D-92B0-494502888894}"/>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7.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13" Type="http://schemas.openxmlformats.org/officeDocument/2006/relationships/printerSettings" Target="../printerSettings/printerSettings2.bin"/><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Green_FREQ@TONE6" TargetMode="External"/><Relationship Id="rId13" Type="http://schemas.openxmlformats.org/officeDocument/2006/relationships/hyperlink" Target="mailto:Green_PEAK_MAG@TONE4" TargetMode="External"/><Relationship Id="rId18" Type="http://schemas.openxmlformats.org/officeDocument/2006/relationships/hyperlink" Target="mailto:DC_Voltage@Ch0-3.4Klux" TargetMode="External"/><Relationship Id="rId26" Type="http://schemas.openxmlformats.org/officeDocument/2006/relationships/hyperlink" Target="mailto:Flash_Mode@4x_Strobe" TargetMode="External"/><Relationship Id="rId39" Type="http://schemas.openxmlformats.org/officeDocument/2006/relationships/hyperlink" Target="mailto:Riker_Trace_ID@0x04" TargetMode="External"/><Relationship Id="rId3" Type="http://schemas.openxmlformats.org/officeDocument/2006/relationships/hyperlink" Target="mailto:Green_FREQ@TONE1" TargetMode="External"/><Relationship Id="rId21" Type="http://schemas.openxmlformats.org/officeDocument/2006/relationships/hyperlink" Target="mailto:Green_DC_Voltage@Ch0-13.6Klux" TargetMode="External"/><Relationship Id="rId34" Type="http://schemas.openxmlformats.org/officeDocument/2006/relationships/hyperlink" Target="mailto:Penrose_Green_AC_Voltage@Ch1-3.4Klux" TargetMode="External"/><Relationship Id="rId42" Type="http://schemas.openxmlformats.org/officeDocument/2006/relationships/hyperlink" Target="mailto:Riker_Trace_ID@0x04" TargetMode="External"/><Relationship Id="rId7" Type="http://schemas.openxmlformats.org/officeDocument/2006/relationships/hyperlink" Target="mailto:Green_FREQ@TONE5" TargetMode="External"/><Relationship Id="rId12" Type="http://schemas.openxmlformats.org/officeDocument/2006/relationships/hyperlink" Target="mailto:Green_PEAK_MAG@TONE3" TargetMode="External"/><Relationship Id="rId17" Type="http://schemas.openxmlformats.org/officeDocument/2006/relationships/hyperlink" Target="mailto:DC_FREQ@TONE1-3.4Klux" TargetMode="External"/><Relationship Id="rId25" Type="http://schemas.openxmlformats.org/officeDocument/2006/relationships/hyperlink" Target="mailto:Torch_Mode@2x_Cool_Strobe" TargetMode="External"/><Relationship Id="rId33" Type="http://schemas.openxmlformats.org/officeDocument/2006/relationships/hyperlink" Target="mailto:Penrose_IR_AC_Voltage@Ch1-4W/m%5E2" TargetMode="External"/><Relationship Id="rId38" Type="http://schemas.openxmlformats.org/officeDocument/2006/relationships/hyperlink" Target="mailto:Riker_Trace_ID@0x04" TargetMode="External"/><Relationship Id="rId46" Type="http://schemas.openxmlformats.org/officeDocument/2006/relationships/printerSettings" Target="../printerSettings/printerSettings3.bin"/><Relationship Id="rId2" Type="http://schemas.openxmlformats.org/officeDocument/2006/relationships/hyperlink" Target="mailto:Riker_VDD_Idle@Adams_LDO4" TargetMode="External"/><Relationship Id="rId16" Type="http://schemas.openxmlformats.org/officeDocument/2006/relationships/hyperlink" Target="mailto:Green_PEAK_MAG@TONE7" TargetMode="External"/><Relationship Id="rId20" Type="http://schemas.openxmlformats.org/officeDocument/2006/relationships/hyperlink" Target="mailto:Green_DC_FREQ@TONE1-13.6Klux" TargetMode="External"/><Relationship Id="rId29" Type="http://schemas.openxmlformats.org/officeDocument/2006/relationships/hyperlink" Target="mailto:Flash_Mode@Neon2%20_Cool_Strobe" TargetMode="External"/><Relationship Id="rId41" Type="http://schemas.openxmlformats.org/officeDocument/2006/relationships/hyperlink" Target="mailto:Riker_Trim@0x09" TargetMode="External"/><Relationship Id="rId1" Type="http://schemas.openxmlformats.org/officeDocument/2006/relationships/hyperlink" Target="mailto:Periscope_VDD_Idle@Adams_LDO2" TargetMode="External"/><Relationship Id="rId6" Type="http://schemas.openxmlformats.org/officeDocument/2006/relationships/hyperlink" Target="mailto:Green_FREQ@TONE4" TargetMode="External"/><Relationship Id="rId11" Type="http://schemas.openxmlformats.org/officeDocument/2006/relationships/hyperlink" Target="mailto:Green_PEAK_MAG@TONE2" TargetMode="External"/><Relationship Id="rId24" Type="http://schemas.openxmlformats.org/officeDocument/2006/relationships/hyperlink" Target="mailto:Flash_Mode@Neon2%20_Amber_Strobe" TargetMode="External"/><Relationship Id="rId32" Type="http://schemas.openxmlformats.org/officeDocument/2006/relationships/hyperlink" Target="mailto:Penrose_IR_AC_Voltage@Ch0-4W/m%5E2" TargetMode="External"/><Relationship Id="rId37" Type="http://schemas.openxmlformats.org/officeDocument/2006/relationships/hyperlink" Target="mailto:Riker_ID@0x01" TargetMode="External"/><Relationship Id="rId40" Type="http://schemas.openxmlformats.org/officeDocument/2006/relationships/hyperlink" Target="mailto:Riker_Trim@0x08" TargetMode="External"/><Relationship Id="rId45" Type="http://schemas.openxmlformats.org/officeDocument/2006/relationships/hyperlink" Target="mailto:Riker_ID@0x01" TargetMode="External"/><Relationship Id="rId5" Type="http://schemas.openxmlformats.org/officeDocument/2006/relationships/hyperlink" Target="mailto:Green_FREQ@TONE3" TargetMode="External"/><Relationship Id="rId15" Type="http://schemas.openxmlformats.org/officeDocument/2006/relationships/hyperlink" Target="mailto:Green_PEAK_MAG@TONE6" TargetMode="External"/><Relationship Id="rId23" Type="http://schemas.openxmlformats.org/officeDocument/2006/relationships/hyperlink" Target="mailto:Green_DC_Ratio@Green-13.6Klux" TargetMode="External"/><Relationship Id="rId28" Type="http://schemas.openxmlformats.org/officeDocument/2006/relationships/hyperlink" Target="mailto:Flash_Mode@Neon1%20_Amber_Strobe" TargetMode="External"/><Relationship Id="rId36" Type="http://schemas.openxmlformats.org/officeDocument/2006/relationships/hyperlink" Target="mailto:Riker_ID@0x00" TargetMode="External"/><Relationship Id="rId10" Type="http://schemas.openxmlformats.org/officeDocument/2006/relationships/hyperlink" Target="mailto:Green_PEAK_MAG@TONE1" TargetMode="External"/><Relationship Id="rId19" Type="http://schemas.openxmlformats.org/officeDocument/2006/relationships/hyperlink" Target="mailto:DC_Voltage@Ch1-3.4Klux" TargetMode="External"/><Relationship Id="rId31" Type="http://schemas.openxmlformats.org/officeDocument/2006/relationships/hyperlink" Target="mailto:Green_DC_Ratio@Green-13.6Klux" TargetMode="External"/><Relationship Id="rId44" Type="http://schemas.openxmlformats.org/officeDocument/2006/relationships/hyperlink" Target="mailto:Riker_ID@0x00" TargetMode="External"/><Relationship Id="rId4" Type="http://schemas.openxmlformats.org/officeDocument/2006/relationships/hyperlink" Target="mailto:Green_FREQ@TONE2" TargetMode="External"/><Relationship Id="rId9" Type="http://schemas.openxmlformats.org/officeDocument/2006/relationships/hyperlink" Target="mailto:Green_FREQ@TONE7" TargetMode="External"/><Relationship Id="rId14" Type="http://schemas.openxmlformats.org/officeDocument/2006/relationships/hyperlink" Target="mailto:Green_PEAK_MAG@TONE5" TargetMode="External"/><Relationship Id="rId22" Type="http://schemas.openxmlformats.org/officeDocument/2006/relationships/hyperlink" Target="mailto:Green_DC_Voltage@Ch1-13.6Klux" TargetMode="External"/><Relationship Id="rId27" Type="http://schemas.openxmlformats.org/officeDocument/2006/relationships/hyperlink" Target="mailto:Flash_Mode@Neon1%20_Cool_Strobe" TargetMode="External"/><Relationship Id="rId30" Type="http://schemas.openxmlformats.org/officeDocument/2006/relationships/hyperlink" Target="mailto:Torch_Mode@2x_Amber_Strobe" TargetMode="External"/><Relationship Id="rId35" Type="http://schemas.openxmlformats.org/officeDocument/2006/relationships/hyperlink" Target="mailto:Penrose_Green_AC_Voltage@Ch0-3.4Klux" TargetMode="External"/><Relationship Id="rId43"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Ohio_Camera-Plant_Code" TargetMode="External"/><Relationship Id="rId18" Type="http://schemas.openxmlformats.org/officeDocument/2006/relationships/hyperlink" Target="mailto:Check@Ohio_Camera-IRCF_Revision" TargetMode="External"/><Relationship Id="rId26" Type="http://schemas.openxmlformats.org/officeDocument/2006/relationships/hyperlink" Target="mailto:Check@Ohio_Camera-Lens_Holder_Variant" TargetMode="External"/><Relationship Id="rId39" Type="http://schemas.openxmlformats.org/officeDocument/2006/relationships/hyperlink" Target="mailto:Temperature_RCAM_TCAL@ADAMS" TargetMode="External"/><Relationship Id="rId21" Type="http://schemas.openxmlformats.org/officeDocument/2006/relationships/hyperlink" Target="mailto:Check@Ohio_Camera-Substrate_Revision" TargetMode="External"/><Relationship Id="rId34" Type="http://schemas.openxmlformats.org/officeDocument/2006/relationships/hyperlink" Target="mailto:Interrupt_Test@FH_RIGHT" TargetMode="External"/><Relationship Id="rId42" Type="http://schemas.openxmlformats.org/officeDocument/2006/relationships/hyperlink" Target="mailto:Temperature_TCAL@Sera" TargetMode="External"/><Relationship Id="rId47" Type="http://schemas.openxmlformats.org/officeDocument/2006/relationships/hyperlink" Target="mailto:Check@Juliet_Camera-Project" TargetMode="External"/><Relationship Id="rId50" Type="http://schemas.openxmlformats.org/officeDocument/2006/relationships/hyperlink" Target="mailto:Check@Front_Camera-Project" TargetMode="External"/><Relationship Id="rId55" Type="http://schemas.openxmlformats.org/officeDocument/2006/relationships/hyperlink" Target="mailto:Check@Front_Camera-Lens_Variant" TargetMode="External"/><Relationship Id="rId63" Type="http://schemas.openxmlformats.org/officeDocument/2006/relationships/hyperlink" Target="mailto:Check@Front_Camera-Sensor_Revision" TargetMode="External"/><Relationship Id="rId68" Type="http://schemas.openxmlformats.org/officeDocument/2006/relationships/hyperlink" Target="mailto:Check@Front_Camera-Stiffener_Revision" TargetMode="External"/><Relationship Id="rId7" Type="http://schemas.openxmlformats.org/officeDocument/2006/relationships/hyperlink" Target="mailto:Read@Juliet_ID" TargetMode="External"/><Relationship Id="rId71" Type="http://schemas.openxmlformats.org/officeDocument/2006/relationships/hyperlink" Target="mailto:Check@Front_Camera-Process_DOE_Code" TargetMode="External"/><Relationship Id="rId2" Type="http://schemas.openxmlformats.org/officeDocument/2006/relationships/hyperlink" Target="mailto:Find@Juliet_Camera" TargetMode="External"/><Relationship Id="rId16" Type="http://schemas.openxmlformats.org/officeDocument/2006/relationships/hyperlink" Target="mailto:Check@Ohio_Camera-IRCF_Revision_Vendor" TargetMode="External"/><Relationship Id="rId29" Type="http://schemas.openxmlformats.org/officeDocument/2006/relationships/hyperlink" Target="mailto:Check@Ohio_Camera-Flex_Variant" TargetMode="External"/><Relationship Id="rId11" Type="http://schemas.openxmlformats.org/officeDocument/2006/relationships/hyperlink" Target="mailto:Check@Ohio_Camera-Project_Version" TargetMode="External"/><Relationship Id="rId24" Type="http://schemas.openxmlformats.org/officeDocument/2006/relationships/hyperlink" Target="mailto:Check@Ohio_Camera-Sensor_Revision" TargetMode="External"/><Relationship Id="rId32" Type="http://schemas.openxmlformats.org/officeDocument/2006/relationships/hyperlink" Target="mailto:Check@Ohio_Camera-Stiffener_Variant" TargetMode="External"/><Relationship Id="rId37" Type="http://schemas.openxmlformats.org/officeDocument/2006/relationships/hyperlink" Target="mailto:Temperature_TDEV1@SIMETRA" TargetMode="External"/><Relationship Id="rId40" Type="http://schemas.openxmlformats.org/officeDocument/2006/relationships/hyperlink" Target="mailto:Temperature_TDEV1@Sera" TargetMode="External"/><Relationship Id="rId45" Type="http://schemas.openxmlformats.org/officeDocument/2006/relationships/hyperlink" Target="mailto:Temperature_FCAM_TCAL@ADAMS" TargetMode="External"/><Relationship Id="rId53" Type="http://schemas.openxmlformats.org/officeDocument/2006/relationships/hyperlink" Target="mailto:Check@Front_Camera-Lens_Vendor" TargetMode="External"/><Relationship Id="rId58" Type="http://schemas.openxmlformats.org/officeDocument/2006/relationships/hyperlink" Target="mailto:Check@Front_Camera-IRCF_Variant" TargetMode="External"/><Relationship Id="rId66" Type="http://schemas.openxmlformats.org/officeDocument/2006/relationships/hyperlink" Target="mailto:Check@Front_Camera-Flex_Revision" TargetMode="External"/><Relationship Id="rId5" Type="http://schemas.openxmlformats.org/officeDocument/2006/relationships/hyperlink" Target="mailto:Check@Front_Camera-X_Code" TargetMode="External"/><Relationship Id="rId15" Type="http://schemas.openxmlformats.org/officeDocument/2006/relationships/hyperlink" Target="mailto:Check@Ohio_Camera-Config_Number" TargetMode="External"/><Relationship Id="rId23" Type="http://schemas.openxmlformats.org/officeDocument/2006/relationships/hyperlink" Target="mailto:Check@Ohio_Camera-Sensor_Variant" TargetMode="External"/><Relationship Id="rId28" Type="http://schemas.openxmlformats.org/officeDocument/2006/relationships/hyperlink" Target="mailto:Check@Ohio_Camera-Flex_Vendor" TargetMode="External"/><Relationship Id="rId36" Type="http://schemas.openxmlformats.org/officeDocument/2006/relationships/hyperlink" Target="mailto:Temperature_TDEV1@Sera" TargetMode="External"/><Relationship Id="rId49" Type="http://schemas.openxmlformats.org/officeDocument/2006/relationships/hyperlink" Target="mailto:Check@Juliet_Camera-Plant" TargetMode="External"/><Relationship Id="rId57" Type="http://schemas.openxmlformats.org/officeDocument/2006/relationships/hyperlink" Target="mailto:Check@Front_Camera-IRCF_Revision" TargetMode="External"/><Relationship Id="rId61" Type="http://schemas.openxmlformats.org/officeDocument/2006/relationships/hyperlink" Target="mailto:Check@Front_Camera-Substrate_Variant" TargetMode="External"/><Relationship Id="rId10" Type="http://schemas.openxmlformats.org/officeDocument/2006/relationships/hyperlink" Target="mailto:Check@Ohio_Camera-Project" TargetMode="External"/><Relationship Id="rId19" Type="http://schemas.openxmlformats.org/officeDocument/2006/relationships/hyperlink" Target="mailto:Check@Ohio_Camera-Substrate_Vendor" TargetMode="External"/><Relationship Id="rId31" Type="http://schemas.openxmlformats.org/officeDocument/2006/relationships/hyperlink" Target="mailto:Check@Ohio_Camera-Stiffener_Vendor" TargetMode="External"/><Relationship Id="rId44" Type="http://schemas.openxmlformats.org/officeDocument/2006/relationships/hyperlink" Target="mailto:Temperature_FCAM_C4@ADAMS" TargetMode="External"/><Relationship Id="rId52" Type="http://schemas.openxmlformats.org/officeDocument/2006/relationships/hyperlink" Target="mailto:Check@Front_Camera-Integrator" TargetMode="External"/><Relationship Id="rId60" Type="http://schemas.openxmlformats.org/officeDocument/2006/relationships/hyperlink" Target="mailto:Check@Front_Camera-Substrate_Revision" TargetMode="External"/><Relationship Id="rId65" Type="http://schemas.openxmlformats.org/officeDocument/2006/relationships/hyperlink" Target="mailto:Check@Front_Camera-Flex_Vendor" TargetMode="External"/><Relationship Id="rId73" Type="http://schemas.openxmlformats.org/officeDocument/2006/relationships/hyperlink" Target="mailto:Check@Front_Camera-NVM_Revision" TargetMode="External"/><Relationship Id="rId4" Type="http://schemas.openxmlformats.org/officeDocument/2006/relationships/hyperlink" Target="mailto:Find@Jasper_Camera" TargetMode="External"/><Relationship Id="rId9" Type="http://schemas.openxmlformats.org/officeDocument/2006/relationships/hyperlink" Target="mailto:Check@Ohio_Camera-Nvm_Map_Revision" TargetMode="External"/><Relationship Id="rId14" Type="http://schemas.openxmlformats.org/officeDocument/2006/relationships/hyperlink" Target="mailto:Check@Ohio_Camera-Build" TargetMode="External"/><Relationship Id="rId22" Type="http://schemas.openxmlformats.org/officeDocument/2006/relationships/hyperlink" Target="mailto:Check@Ohio_Camera-Sensor_Vendor" TargetMode="External"/><Relationship Id="rId27" Type="http://schemas.openxmlformats.org/officeDocument/2006/relationships/hyperlink" Target="mailto:Check@Ohio_Camera-Lens_Holder_Revision" TargetMode="External"/><Relationship Id="rId30" Type="http://schemas.openxmlformats.org/officeDocument/2006/relationships/hyperlink" Target="mailto:Check@Ohio_Camera-Flex_Revision" TargetMode="External"/><Relationship Id="rId35" Type="http://schemas.openxmlformats.org/officeDocument/2006/relationships/hyperlink" Target="mailto:Interrupt_Test@FH_LEFT" TargetMode="External"/><Relationship Id="rId43" Type="http://schemas.openxmlformats.org/officeDocument/2006/relationships/hyperlink" Target="mailto:Temperature_TCAL@SIMETRA" TargetMode="External"/><Relationship Id="rId48" Type="http://schemas.openxmlformats.org/officeDocument/2006/relationships/hyperlink" Target="mailto:Check@Juliet_Camera-Project_Version" TargetMode="External"/><Relationship Id="rId56" Type="http://schemas.openxmlformats.org/officeDocument/2006/relationships/hyperlink" Target="mailto:Check@Front_Camera-IRCF_Vendor" TargetMode="External"/><Relationship Id="rId64" Type="http://schemas.openxmlformats.org/officeDocument/2006/relationships/hyperlink" Target="mailto:Check@Front_Camera-Sensor_Variant" TargetMode="External"/><Relationship Id="rId69" Type="http://schemas.openxmlformats.org/officeDocument/2006/relationships/hyperlink" Target="mailto:Check@Front_Camera-Build" TargetMode="External"/><Relationship Id="rId8" Type="http://schemas.openxmlformats.org/officeDocument/2006/relationships/hyperlink" Target="mailto:Check@Ohio_Camera-Header_Revision" TargetMode="External"/><Relationship Id="rId51" Type="http://schemas.openxmlformats.org/officeDocument/2006/relationships/hyperlink" Target="mailto:Check@Front_Camera-Project_Version" TargetMode="External"/><Relationship Id="rId72"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Ohio_Camera-Integrate" TargetMode="External"/><Relationship Id="rId17" Type="http://schemas.openxmlformats.org/officeDocument/2006/relationships/hyperlink" Target="mailto:Check@Ohio_Camera-IRCF_Variant" TargetMode="External"/><Relationship Id="rId25" Type="http://schemas.openxmlformats.org/officeDocument/2006/relationships/hyperlink" Target="mailto:Check@Ohio_Camera-Lens_Holder_Vendor" TargetMode="External"/><Relationship Id="rId33" Type="http://schemas.openxmlformats.org/officeDocument/2006/relationships/hyperlink" Target="mailto:Check@Ohio_Camera-Stiffener_Revision" TargetMode="External"/><Relationship Id="rId38" Type="http://schemas.openxmlformats.org/officeDocument/2006/relationships/hyperlink" Target="mailto:Temperature_RCAM_C3@ADAMS" TargetMode="External"/><Relationship Id="rId46" Type="http://schemas.openxmlformats.org/officeDocument/2006/relationships/hyperlink" Target="mailto:Check@Juliet_Camera-NVM_Revision" TargetMode="External"/><Relationship Id="rId59" Type="http://schemas.openxmlformats.org/officeDocument/2006/relationships/hyperlink" Target="mailto:Check@Front_Camera-Substrate_Vendor" TargetMode="External"/><Relationship Id="rId67" Type="http://schemas.openxmlformats.org/officeDocument/2006/relationships/hyperlink" Target="mailto:Check@Front_Camera-Stiffener_Vendor" TargetMode="External"/><Relationship Id="rId20" Type="http://schemas.openxmlformats.org/officeDocument/2006/relationships/hyperlink" Target="mailto:Check@Ohio_Camera-Substrate_Variant" TargetMode="External"/><Relationship Id="rId41" Type="http://schemas.openxmlformats.org/officeDocument/2006/relationships/hyperlink" Target="mailto:Temperature_TDEV1@SIMETRA" TargetMode="External"/><Relationship Id="rId54" Type="http://schemas.openxmlformats.org/officeDocument/2006/relationships/hyperlink" Target="mailto:Check@Front_Camera-Lens_Revision" TargetMode="External"/><Relationship Id="rId62" Type="http://schemas.openxmlformats.org/officeDocument/2006/relationships/hyperlink" Target="mailto:Check@Front_Camera-Sensor_Vendor" TargetMode="External"/><Relationship Id="rId70" Type="http://schemas.openxmlformats.org/officeDocument/2006/relationships/hyperlink" Target="mailto:Check@Front_Camera-Config_Number" TargetMode="External"/><Relationship Id="rId1" Type="http://schemas.openxmlformats.org/officeDocument/2006/relationships/hyperlink" Target="mailto:Find@Back_Camera" TargetMode="External"/><Relationship Id="rId6" Type="http://schemas.openxmlformats.org/officeDocument/2006/relationships/hyperlink" Target="mailto:Read@Juliet_S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614"/>
  <sheetViews>
    <sheetView showGridLines="0" tabSelected="1" topLeftCell="A391" workbookViewId="0">
      <selection activeCell="A423" sqref="A423"/>
    </sheetView>
  </sheetViews>
  <sheetFormatPr defaultColWidth="70.625" defaultRowHeight="16.350000000000001" customHeight="1"/>
  <cols>
    <col min="1" max="1" width="117.37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1464</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1360</v>
      </c>
      <c r="B6" s="10"/>
      <c r="C6" s="11">
        <f>DATE(2020,1,6)</f>
        <v>43836</v>
      </c>
      <c r="D6" s="12" t="s">
        <v>1464</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1361</v>
      </c>
      <c r="B7" s="16"/>
      <c r="C7" s="16"/>
      <c r="D7" s="16"/>
    </row>
    <row r="8" spans="1:255" ht="17.100000000000001" customHeight="1">
      <c r="A8" s="119" t="s">
        <v>1364</v>
      </c>
      <c r="B8" s="16"/>
      <c r="C8" s="16"/>
      <c r="D8" s="16"/>
    </row>
    <row r="9" spans="1:255" ht="17.100000000000001" customHeight="1">
      <c r="A9" s="118" t="s">
        <v>1365</v>
      </c>
      <c r="B9" s="16"/>
      <c r="C9" s="16"/>
      <c r="D9" s="16"/>
    </row>
    <row r="10" spans="1:255" ht="16.350000000000001" customHeight="1">
      <c r="A10" s="118" t="s">
        <v>1362</v>
      </c>
      <c r="B10" s="16"/>
      <c r="C10" s="16"/>
      <c r="D10" s="16"/>
    </row>
    <row r="11" spans="1:255" ht="16.350000000000001" customHeight="1">
      <c r="A11" s="118" t="s">
        <v>1363</v>
      </c>
      <c r="B11" s="16"/>
      <c r="C11" s="16"/>
      <c r="D11" s="16"/>
    </row>
    <row r="12" spans="1:255" ht="16.350000000000001" customHeight="1">
      <c r="A12" s="118" t="s">
        <v>1366</v>
      </c>
      <c r="B12" s="16"/>
      <c r="C12" s="16"/>
      <c r="D12" s="16"/>
    </row>
    <row r="13" spans="1:255" ht="16.350000000000001" customHeight="1">
      <c r="A13" s="118" t="s">
        <v>1369</v>
      </c>
      <c r="B13" s="16"/>
      <c r="C13" s="16"/>
      <c r="D13" s="16"/>
    </row>
    <row r="14" spans="1:255" ht="16.350000000000001" customHeight="1">
      <c r="A14" s="118" t="s">
        <v>1367</v>
      </c>
      <c r="B14" s="16"/>
      <c r="C14" s="16"/>
      <c r="D14" s="16"/>
    </row>
    <row r="15" spans="1:255" ht="16.350000000000001" customHeight="1" thickBot="1">
      <c r="A15" s="118" t="s">
        <v>1368</v>
      </c>
      <c r="B15" s="16"/>
      <c r="C15" s="16"/>
      <c r="D15" s="16"/>
    </row>
    <row r="16" spans="1:255" ht="16.350000000000001" customHeight="1" thickBot="1">
      <c r="A16" s="9" t="s">
        <v>1360</v>
      </c>
      <c r="B16" s="10"/>
      <c r="C16" s="11">
        <f>DATE(2020,1,6)</f>
        <v>43836</v>
      </c>
      <c r="D16" s="12" t="s">
        <v>1464</v>
      </c>
    </row>
    <row r="17" spans="1:255" ht="16.350000000000001" customHeight="1">
      <c r="A17" s="118" t="s">
        <v>1361</v>
      </c>
      <c r="B17" s="16"/>
      <c r="C17" s="16"/>
      <c r="D17" s="16"/>
    </row>
    <row r="18" spans="1:255" ht="16.350000000000001" customHeight="1">
      <c r="A18" s="119" t="s">
        <v>1364</v>
      </c>
      <c r="B18" s="16"/>
      <c r="C18" s="16"/>
      <c r="D18" s="16"/>
    </row>
    <row r="19" spans="1:255" ht="16.350000000000001" customHeight="1">
      <c r="A19" s="118" t="s">
        <v>1375</v>
      </c>
      <c r="B19" s="16"/>
      <c r="C19" s="16"/>
      <c r="D19" s="16"/>
    </row>
    <row r="20" spans="1:255" ht="16.350000000000001" customHeight="1">
      <c r="A20" s="118" t="s">
        <v>1376</v>
      </c>
      <c r="B20" s="16"/>
      <c r="C20" s="16"/>
      <c r="D20" s="16"/>
    </row>
    <row r="21" spans="1:255" ht="16.350000000000001" customHeight="1">
      <c r="A21" s="120" t="s">
        <v>1377</v>
      </c>
      <c r="B21" s="16"/>
      <c r="C21" s="16"/>
      <c r="D21" s="16"/>
    </row>
    <row r="22" spans="1:255" ht="16.350000000000001" customHeight="1">
      <c r="A22" s="118" t="s">
        <v>1378</v>
      </c>
      <c r="B22" s="16"/>
      <c r="C22" s="16"/>
      <c r="D22" s="16"/>
    </row>
    <row r="23" spans="1:255" ht="16.350000000000001" customHeight="1">
      <c r="A23" s="121" t="s">
        <v>1383</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1379</v>
      </c>
      <c r="B24" s="16"/>
      <c r="C24" s="16"/>
      <c r="D24" s="16"/>
    </row>
    <row r="25" spans="1:255" ht="16.350000000000001" customHeight="1" thickBot="1">
      <c r="A25" s="118" t="s">
        <v>1380</v>
      </c>
      <c r="B25" s="16"/>
      <c r="C25" s="16"/>
      <c r="D25" s="16"/>
    </row>
    <row r="26" spans="1:255" ht="16.350000000000001" customHeight="1" thickBot="1">
      <c r="A26" s="9" t="s">
        <v>1407</v>
      </c>
      <c r="B26" s="10"/>
      <c r="C26" s="11">
        <f>DATE(2020,1,9)</f>
        <v>43839</v>
      </c>
      <c r="D26" s="12" t="s">
        <v>1464</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1408</v>
      </c>
      <c r="B27" s="16"/>
      <c r="C27" s="16"/>
      <c r="D27" s="16"/>
    </row>
    <row r="28" spans="1:255" ht="16.350000000000001" customHeight="1">
      <c r="A28" s="120" t="s">
        <v>1409</v>
      </c>
    </row>
    <row r="29" spans="1:255" ht="16.350000000000001" customHeight="1">
      <c r="A29" s="120" t="s">
        <v>1410</v>
      </c>
    </row>
    <row r="30" spans="1:255" ht="16.350000000000001" customHeight="1" thickBot="1">
      <c r="A30" s="120" t="s">
        <v>1411</v>
      </c>
    </row>
    <row r="31" spans="1:255" ht="16.350000000000001" customHeight="1" thickBot="1">
      <c r="A31" s="9" t="s">
        <v>1414</v>
      </c>
      <c r="B31" s="10"/>
      <c r="C31" s="11">
        <f>DATE(2020,1,10)</f>
        <v>43840</v>
      </c>
      <c r="D31" s="12" t="s">
        <v>1464</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1415</v>
      </c>
      <c r="B32" s="16"/>
      <c r="C32" s="16"/>
      <c r="D32" s="16"/>
    </row>
    <row r="33" spans="1:255" ht="16.350000000000001" customHeight="1">
      <c r="A33" s="16" t="s">
        <v>1416</v>
      </c>
      <c r="B33" s="16"/>
      <c r="C33" s="16"/>
      <c r="D33" s="16"/>
    </row>
    <row r="34" spans="1:255" ht="16.350000000000001" customHeight="1">
      <c r="A34" s="16" t="s">
        <v>1417</v>
      </c>
      <c r="B34" s="16"/>
      <c r="C34" s="16"/>
      <c r="D34" s="16"/>
    </row>
    <row r="35" spans="1:255" ht="16.350000000000001" customHeight="1">
      <c r="A35" s="118" t="s">
        <v>1367</v>
      </c>
      <c r="B35" s="16"/>
      <c r="C35" s="16"/>
      <c r="D35" s="16"/>
    </row>
    <row r="36" spans="1:255" ht="16.350000000000001" customHeight="1">
      <c r="A36" s="16" t="s">
        <v>1420</v>
      </c>
      <c r="B36" s="16"/>
      <c r="C36" s="16"/>
      <c r="D36" s="16"/>
    </row>
    <row r="37" spans="1:255" ht="16.350000000000001" customHeight="1">
      <c r="A37" s="16" t="s">
        <v>1421</v>
      </c>
      <c r="B37" s="16"/>
      <c r="C37" s="16"/>
      <c r="D37" s="16"/>
    </row>
    <row r="38" spans="1:255" ht="16.350000000000001" customHeight="1">
      <c r="A38" s="16" t="s">
        <v>1422</v>
      </c>
      <c r="B38" s="16"/>
      <c r="C38" s="16"/>
      <c r="D38" s="16"/>
    </row>
    <row r="39" spans="1:255" ht="16.350000000000001" customHeight="1" thickBot="1">
      <c r="A39" s="16" t="s">
        <v>1423</v>
      </c>
      <c r="B39" s="16"/>
      <c r="C39" s="16"/>
      <c r="D39" s="16"/>
    </row>
    <row r="40" spans="1:255" ht="16.350000000000001" customHeight="1" thickBot="1">
      <c r="A40" s="9" t="s">
        <v>1427</v>
      </c>
      <c r="B40" s="10"/>
      <c r="C40" s="11">
        <f>DATE(2020,1,11)</f>
        <v>43841</v>
      </c>
      <c r="D40" s="12" t="s">
        <v>1464</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1366</v>
      </c>
      <c r="B41" s="16"/>
      <c r="C41" s="16"/>
      <c r="D41" s="16"/>
    </row>
    <row r="42" spans="1:255" ht="16.350000000000001" customHeight="1">
      <c r="A42" s="118" t="s">
        <v>1429</v>
      </c>
      <c r="B42" s="16"/>
      <c r="C42" s="16"/>
      <c r="D42" s="16"/>
    </row>
    <row r="43" spans="1:255" ht="16.350000000000001" customHeight="1">
      <c r="A43" s="118" t="s">
        <v>1428</v>
      </c>
      <c r="B43" s="16"/>
      <c r="C43" s="16"/>
      <c r="D43" s="16"/>
    </row>
    <row r="44" spans="1:255" ht="16.350000000000001" customHeight="1">
      <c r="A44" s="118" t="s">
        <v>1430</v>
      </c>
      <c r="B44" s="16"/>
      <c r="C44" s="16"/>
      <c r="D44" s="16"/>
    </row>
    <row r="45" spans="1:255" ht="16.350000000000001" customHeight="1">
      <c r="A45" s="118" t="s">
        <v>1431</v>
      </c>
      <c r="B45" s="16"/>
      <c r="C45" s="16"/>
      <c r="D45" s="16"/>
    </row>
    <row r="46" spans="1:255" ht="16.350000000000001" customHeight="1">
      <c r="A46" s="118" t="s">
        <v>1379</v>
      </c>
      <c r="B46" s="16"/>
      <c r="C46" s="16"/>
      <c r="D46" s="16"/>
    </row>
    <row r="47" spans="1:255" ht="16.5" customHeight="1" thickBot="1">
      <c r="A47" s="118" t="s">
        <v>1432</v>
      </c>
      <c r="B47" s="16"/>
      <c r="C47" s="16"/>
      <c r="D47" s="16"/>
    </row>
    <row r="48" spans="1:255" ht="16.350000000000001" customHeight="1" thickBot="1">
      <c r="A48" s="9" t="s">
        <v>1438</v>
      </c>
      <c r="B48" s="10"/>
      <c r="C48" s="11">
        <f>DATE(2020,1,11)</f>
        <v>43841</v>
      </c>
      <c r="D48" s="12" t="s">
        <v>1464</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1458</v>
      </c>
      <c r="B49" s="16"/>
      <c r="C49" s="16"/>
      <c r="D49" s="16"/>
    </row>
    <row r="50" spans="1:255" ht="16.350000000000001" customHeight="1" thickBot="1">
      <c r="A50" s="118" t="s">
        <v>1466</v>
      </c>
      <c r="B50" s="16"/>
      <c r="C50" s="16"/>
      <c r="D50" s="16"/>
    </row>
    <row r="51" spans="1:255" ht="16.350000000000001" customHeight="1" thickBot="1">
      <c r="A51" s="9" t="s">
        <v>1446</v>
      </c>
      <c r="B51" s="10"/>
      <c r="C51" s="11">
        <f>DATE(2020,1,13)</f>
        <v>43843</v>
      </c>
      <c r="D51" s="12" t="s">
        <v>1464</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1459</v>
      </c>
      <c r="B52" s="16"/>
      <c r="C52" s="16"/>
      <c r="D52" s="16"/>
    </row>
    <row r="53" spans="1:255" ht="16.350000000000001" customHeight="1">
      <c r="A53" s="118" t="s">
        <v>1460</v>
      </c>
      <c r="B53" s="16"/>
      <c r="C53" s="16"/>
      <c r="D53" s="16"/>
    </row>
    <row r="54" spans="1:255" ht="16.350000000000001" customHeight="1">
      <c r="A54" s="118" t="s">
        <v>1461</v>
      </c>
      <c r="B54" s="16"/>
      <c r="C54" s="16"/>
      <c r="D54" s="16"/>
    </row>
    <row r="55" spans="1:255" ht="16.350000000000001" customHeight="1">
      <c r="A55" s="118" t="s">
        <v>1462</v>
      </c>
      <c r="B55" s="16"/>
      <c r="C55" s="16"/>
      <c r="D55" s="16"/>
    </row>
    <row r="56" spans="1:255" ht="16.350000000000001" customHeight="1" thickBot="1">
      <c r="A56" s="118" t="s">
        <v>1463</v>
      </c>
      <c r="B56" s="16"/>
      <c r="C56" s="16"/>
      <c r="D56" s="16"/>
    </row>
    <row r="57" spans="1:255" ht="16.350000000000001" customHeight="1" thickBot="1">
      <c r="A57" s="9" t="s">
        <v>1456</v>
      </c>
      <c r="B57" s="10"/>
      <c r="C57" s="11">
        <f>DATE(2020,1,13)</f>
        <v>43843</v>
      </c>
      <c r="D57" s="12" t="s">
        <v>1464</v>
      </c>
    </row>
    <row r="58" spans="1:255" ht="16.350000000000001" customHeight="1">
      <c r="A58" s="118" t="s">
        <v>1379</v>
      </c>
      <c r="B58" s="16"/>
      <c r="C58" s="16"/>
      <c r="D58" s="16"/>
    </row>
    <row r="59" spans="1:255" ht="16.350000000000001" customHeight="1" thickBot="1">
      <c r="A59" s="118" t="s">
        <v>1457</v>
      </c>
      <c r="B59" s="118" t="s">
        <v>1471</v>
      </c>
      <c r="C59" s="16"/>
      <c r="D59" s="16"/>
    </row>
    <row r="60" spans="1:255" ht="16.350000000000001" customHeight="1" thickBot="1">
      <c r="A60" s="9" t="s">
        <v>1470</v>
      </c>
      <c r="B60" s="10"/>
      <c r="C60" s="11">
        <f>DATE(2020,1,14)</f>
        <v>43844</v>
      </c>
      <c r="D60" s="12" t="s">
        <v>1464</v>
      </c>
    </row>
    <row r="61" spans="1:255" ht="16.350000000000001" customHeight="1">
      <c r="A61" s="118" t="s">
        <v>1366</v>
      </c>
      <c r="B61" s="16"/>
      <c r="C61" s="16"/>
      <c r="D61" s="16"/>
    </row>
    <row r="62" spans="1:255" ht="16.350000000000001" customHeight="1">
      <c r="A62" s="118" t="s">
        <v>1473</v>
      </c>
      <c r="B62" s="118" t="s">
        <v>1476</v>
      </c>
      <c r="C62" s="16"/>
      <c r="D62" s="16"/>
    </row>
    <row r="63" spans="1:255" ht="16.350000000000001" customHeight="1">
      <c r="A63" s="118" t="s">
        <v>1367</v>
      </c>
      <c r="B63" s="16"/>
      <c r="C63" s="16"/>
      <c r="D63" s="16"/>
    </row>
    <row r="64" spans="1:255" ht="16.350000000000001" customHeight="1">
      <c r="A64" s="118" t="s">
        <v>1474</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1475</v>
      </c>
      <c r="B65" s="16"/>
      <c r="C65" s="16"/>
      <c r="D65" s="16"/>
    </row>
    <row r="66" spans="1:255" ht="16.350000000000001" customHeight="1" thickBot="1">
      <c r="A66" s="9" t="s">
        <v>1489</v>
      </c>
      <c r="B66" s="10"/>
      <c r="C66" s="11">
        <f>DATE(2020,1,16)</f>
        <v>43846</v>
      </c>
      <c r="D66" s="12" t="s">
        <v>1464</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1646</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1493</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1499</v>
      </c>
      <c r="B69" s="10"/>
      <c r="C69" s="11">
        <f>DATE(2020,1,16)</f>
        <v>43846</v>
      </c>
      <c r="D69" s="12" t="s">
        <v>1464</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1647</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1648</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1505</v>
      </c>
      <c r="B72" s="10"/>
      <c r="C72" s="11">
        <f>DATE(2020,1,18)</f>
        <v>43848</v>
      </c>
      <c r="D72" s="12" t="s">
        <v>1464</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1421</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1507</v>
      </c>
      <c r="B74" s="16" t="s">
        <v>1511</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1428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1510</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1512</v>
      </c>
      <c r="B77" s="10"/>
      <c r="C77" s="11">
        <f>DATE(2020,1,20)</f>
        <v>43850</v>
      </c>
      <c r="D77" s="12" t="s">
        <v>1464</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1366</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1644</v>
      </c>
      <c r="B79" s="16" t="s">
        <v>1513</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1645</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1525</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1514</v>
      </c>
      <c r="B82" s="10"/>
      <c r="C82" s="11">
        <f>DATE(2020,3,14)</f>
        <v>43904</v>
      </c>
      <c r="D82" s="12" t="s">
        <v>1464</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1632</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1631</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1633</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1634</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1642</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1643</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1657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1660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1658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1679</v>
      </c>
      <c r="B92" s="10"/>
      <c r="C92" s="11">
        <f>DATE(2020,3,17)</f>
        <v>43907</v>
      </c>
      <c r="D92" s="12" t="s">
        <v>1464</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1667</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1680</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1694</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1670</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1695</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1681</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1693</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1696</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1698</v>
      </c>
      <c r="B101" s="10"/>
      <c r="C101" s="11">
        <f>DATE(2020,3,18)</f>
        <v>43908</v>
      </c>
      <c r="D101" s="12" t="s">
        <v>1464</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1729</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1726</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1727</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1728</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1699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1737</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1738</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1780</v>
      </c>
      <c r="B109" s="10"/>
      <c r="C109" s="11">
        <f>DATE(2020,3,21)</f>
        <v>43911</v>
      </c>
      <c r="D109" s="12" t="s">
        <v>1464</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1784</v>
      </c>
    </row>
    <row r="111" spans="1:255" ht="16.350000000000001" customHeight="1" thickBot="1">
      <c r="A111" s="120" t="s">
        <v>1781</v>
      </c>
    </row>
    <row r="112" spans="1:255" ht="16.350000000000001" customHeight="1" thickBot="1">
      <c r="A112" s="9" t="s">
        <v>1852</v>
      </c>
      <c r="B112" s="10"/>
      <c r="C112" s="11">
        <f>DATE(2020,3,23)</f>
        <v>43913</v>
      </c>
      <c r="D112" s="12" t="s">
        <v>1464</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1853</v>
      </c>
    </row>
    <row r="114" spans="1:255" ht="16.350000000000001" customHeight="1" thickBot="1">
      <c r="A114" s="120" t="s">
        <v>1854</v>
      </c>
    </row>
    <row r="115" spans="1:255" ht="16.350000000000001" customHeight="1">
      <c r="A115" s="187" t="s">
        <v>1856</v>
      </c>
      <c r="B115" s="188"/>
      <c r="C115" s="189">
        <f>DATE(2020,3,25)</f>
        <v>43915</v>
      </c>
      <c r="D115" s="190" t="s">
        <v>1464</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1857</v>
      </c>
      <c r="B116" s="192"/>
      <c r="C116" s="192"/>
      <c r="D116" s="192"/>
    </row>
    <row r="117" spans="1:255" ht="16.350000000000001" customHeight="1">
      <c r="A117" s="191" t="s">
        <v>1859</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1864</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1865</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1867</v>
      </c>
      <c r="B120" s="196"/>
      <c r="C120" s="197">
        <f>DATE(2020,3,26)</f>
        <v>43916</v>
      </c>
      <c r="D120" s="195" t="s">
        <v>1464</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1408</v>
      </c>
      <c r="B121" s="192"/>
      <c r="C121" s="192"/>
      <c r="D121" s="192"/>
    </row>
    <row r="122" spans="1:255" ht="16.350000000000001" customHeight="1">
      <c r="A122" s="191" t="s">
        <v>1868</v>
      </c>
      <c r="B122" s="191" t="s">
        <v>1869</v>
      </c>
      <c r="C122" s="192"/>
      <c r="D122" s="192"/>
    </row>
    <row r="123" spans="1:255" ht="16.350000000000001" customHeight="1">
      <c r="A123" s="195" t="s">
        <v>1874</v>
      </c>
      <c r="B123" s="196"/>
      <c r="C123" s="197">
        <f>DATE(2020,3,27)</f>
        <v>43917</v>
      </c>
      <c r="D123" s="195" t="s">
        <v>1873</v>
      </c>
    </row>
    <row r="124" spans="1:255" ht="16.350000000000001" customHeight="1">
      <c r="A124" s="191" t="s">
        <v>1870</v>
      </c>
      <c r="B124" s="192"/>
      <c r="C124" s="192"/>
      <c r="D124" s="192"/>
    </row>
    <row r="125" spans="1:255" ht="16.350000000000001" customHeight="1">
      <c r="A125" s="198" t="s">
        <v>1872</v>
      </c>
      <c r="B125" s="192"/>
      <c r="C125" s="192"/>
      <c r="D125" s="192"/>
    </row>
    <row r="126" spans="1:255" ht="16.350000000000001" customHeight="1">
      <c r="A126" s="195" t="s">
        <v>1878</v>
      </c>
      <c r="B126" s="196"/>
      <c r="C126" s="197">
        <f>DATE(2020,3,27)</f>
        <v>43917</v>
      </c>
      <c r="D126" s="195" t="s">
        <v>1873</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1729</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1881</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1884</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1681</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1882</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1883</v>
      </c>
      <c r="B132" s="192" t="s">
        <v>1880</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1886</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1887</v>
      </c>
      <c r="B134" s="196"/>
      <c r="C134" s="197">
        <f>DATE(2020,3,30)</f>
        <v>43920</v>
      </c>
      <c r="D134" s="195" t="s">
        <v>1890</v>
      </c>
    </row>
    <row r="135" spans="1:255" ht="16.350000000000001" customHeight="1">
      <c r="A135" s="191" t="s">
        <v>1888</v>
      </c>
      <c r="B135" s="192"/>
      <c r="C135" s="192"/>
      <c r="D135" s="192"/>
    </row>
    <row r="136" spans="1:255" ht="16.350000000000001" customHeight="1">
      <c r="A136" s="191" t="s">
        <v>1891</v>
      </c>
      <c r="B136" s="192"/>
      <c r="C136" s="192"/>
      <c r="D136" s="192"/>
    </row>
    <row r="137" spans="1:255" ht="16.350000000000001" customHeight="1">
      <c r="A137" s="191" t="s">
        <v>1889</v>
      </c>
      <c r="B137" s="192"/>
      <c r="C137" s="192"/>
      <c r="D137" s="192"/>
    </row>
    <row r="138" spans="1:255" ht="16.350000000000001" customHeight="1">
      <c r="A138" s="191" t="s">
        <v>1891</v>
      </c>
      <c r="B138" s="192"/>
      <c r="C138" s="192"/>
      <c r="D138" s="192"/>
    </row>
    <row r="139" spans="1:255" ht="16.350000000000001" customHeight="1">
      <c r="A139" s="191" t="s">
        <v>1893</v>
      </c>
      <c r="B139" s="192"/>
      <c r="C139" s="192"/>
      <c r="D139" s="192"/>
    </row>
    <row r="140" spans="1:255" ht="16.350000000000001" customHeight="1">
      <c r="A140" s="195" t="s">
        <v>1894</v>
      </c>
      <c r="B140" s="196"/>
      <c r="C140" s="197">
        <f>DATE(2020,3,30)</f>
        <v>43920</v>
      </c>
      <c r="D140" s="195" t="s">
        <v>1464</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1729</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1897</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1902</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1428</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1898</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1899</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1681</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1900</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1901</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1900</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1899</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1919</v>
      </c>
      <c r="B152" s="196"/>
      <c r="C152" s="197">
        <f>DATE(2020,3,31)</f>
        <v>43921</v>
      </c>
      <c r="D152" s="195" t="s">
        <v>1464</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1931</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1925</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1681</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1926</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1927</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1928</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1929</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1930</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1932</v>
      </c>
      <c r="B161" s="196"/>
      <c r="C161" s="197">
        <f>DATE(2020,3,31)</f>
        <v>43921</v>
      </c>
      <c r="D161" s="195" t="s">
        <v>1464</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1366</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1939</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1940</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1937</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1941</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1942</v>
      </c>
      <c r="B167" s="196"/>
      <c r="C167" s="197">
        <f>DATE(2020,4,1)</f>
        <v>43922</v>
      </c>
      <c r="D167" s="195" t="s">
        <v>1464</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1943</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1945</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1853</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1946</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1947</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1948</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1949</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1366</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1950</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1951</v>
      </c>
      <c r="B177" s="196"/>
      <c r="C177" s="197">
        <f>DATE(2020,4,1)</f>
        <v>43922</v>
      </c>
      <c r="D177" s="195" t="s">
        <v>1464</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1889</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1953</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1955</v>
      </c>
      <c r="B180" s="196"/>
      <c r="C180" s="197">
        <f>DATE(2020,4,1)</f>
        <v>43922</v>
      </c>
      <c r="D180" s="195" t="s">
        <v>1957</v>
      </c>
    </row>
    <row r="181" spans="1:255" ht="15" customHeight="1">
      <c r="A181" s="191" t="s">
        <v>1366</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1977</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1974</v>
      </c>
      <c r="B183" s="196"/>
      <c r="C183" s="197">
        <f>DATE(2020,4,2)</f>
        <v>43923</v>
      </c>
      <c r="D183" s="195" t="s">
        <v>1464</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1853</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2024</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1976</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2035</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2023</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2022</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2026</v>
      </c>
      <c r="B190" s="196"/>
      <c r="C190" s="197">
        <f>DATE(2020,4,2)</f>
        <v>43923</v>
      </c>
      <c r="D190" s="195" t="s">
        <v>1464</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2027</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2032</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1889</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2033</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2036</v>
      </c>
      <c r="B195" s="196"/>
      <c r="C195" s="197">
        <f>DATE(2020,4,3)</f>
        <v>43924</v>
      </c>
      <c r="D195" s="195" t="s">
        <v>1464</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1681</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2050</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2051</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2052</v>
      </c>
      <c r="B199" s="196"/>
      <c r="C199" s="197">
        <f>DATE(2020,4,3)</f>
        <v>43924</v>
      </c>
      <c r="D199" s="195" t="s">
        <v>1464</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2054</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2055</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2023</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2056</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2057</v>
      </c>
      <c r="B204" s="196"/>
      <c r="C204" s="197">
        <f>DATE(2020,4,4)</f>
        <v>43925</v>
      </c>
      <c r="D204" s="195" t="s">
        <v>1464</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1428</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2066</v>
      </c>
      <c r="B206" s="191" t="s">
        <v>2065</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2063</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2060</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2061</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2069</v>
      </c>
      <c r="B210" s="196"/>
      <c r="C210" s="197">
        <f>DATE(2020,4,6)</f>
        <v>43927</v>
      </c>
      <c r="D210" s="195" t="s">
        <v>1464</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1943</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2071</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1366</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2072</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2073</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1681</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2078</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2079</v>
      </c>
      <c r="B218" s="196"/>
      <c r="C218" s="197">
        <f>DATE(2020,4,7)</f>
        <v>43928</v>
      </c>
      <c r="D218" s="195" t="s">
        <v>1464</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1681</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2083</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1366</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2088</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2089</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2084</v>
      </c>
      <c r="B224" s="196"/>
      <c r="C224" s="197">
        <f>DATE(2020,4,7)</f>
        <v>43928</v>
      </c>
      <c r="D224" s="195" t="s">
        <v>2085</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2086</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2087</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2093</v>
      </c>
      <c r="B227" s="196"/>
      <c r="C227" s="197">
        <f>DATE(2020,4,8)</f>
        <v>43929</v>
      </c>
      <c r="D227" s="195" t="s">
        <v>2085</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2094</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2095</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2099</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2098</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2101</v>
      </c>
      <c r="B232" s="196"/>
      <c r="C232" s="197">
        <f>DATE(2020,4,9)</f>
        <v>43930</v>
      </c>
      <c r="D232" s="195" t="s">
        <v>1464</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2103</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2104</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2105</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2106</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2112</v>
      </c>
      <c r="B237" s="196"/>
      <c r="C237" s="197">
        <f>DATE(2020,4,9)</f>
        <v>43930</v>
      </c>
      <c r="D237" s="195" t="s">
        <v>1464</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1415</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2116</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2115</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2117</v>
      </c>
      <c r="B241" s="196"/>
      <c r="C241" s="197">
        <f>DATE(2020,4,10)</f>
        <v>43931</v>
      </c>
      <c r="D241" s="195" t="s">
        <v>2085</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1415</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2118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2119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2122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2123</v>
      </c>
      <c r="B246" s="196"/>
      <c r="C246" s="197">
        <f>DATE(2020,4,11)</f>
        <v>43932</v>
      </c>
      <c r="D246" s="195" t="s">
        <v>2124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2135</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2136</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2131</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2142</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2143</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1889</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2137</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2138</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2144</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2134</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2137</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2131</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2145</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2146</v>
      </c>
      <c r="B260" s="196"/>
      <c r="C260" s="197">
        <f>DATE(2020,4,11)</f>
        <v>43932</v>
      </c>
      <c r="D260" s="195" t="s">
        <v>2124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1681</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2147</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2155</v>
      </c>
      <c r="B263" s="196"/>
      <c r="C263" s="197">
        <f>DATE(2020,4,13)</f>
        <v>43934</v>
      </c>
      <c r="D263" s="195" t="s">
        <v>2124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1428</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2176</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2182</v>
      </c>
      <c r="B266" s="196"/>
      <c r="C266" s="197">
        <f>DATE(2020,4,14)</f>
        <v>43935</v>
      </c>
      <c r="D266" s="195" t="s">
        <v>2124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2184</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2183</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2185</v>
      </c>
      <c r="B269" s="196"/>
      <c r="C269" s="197">
        <f>DATE(2020,4,15)</f>
        <v>43936</v>
      </c>
      <c r="D269" s="195" t="s">
        <v>2124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1681</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2190</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2189</v>
      </c>
      <c r="B272" s="196"/>
      <c r="C272" s="197">
        <f>DATE(2020,4,15)</f>
        <v>43936</v>
      </c>
      <c r="D272" s="195" t="s">
        <v>2124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1853</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2191</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2054</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2192</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2194</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2195</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2200</v>
      </c>
      <c r="B279" s="196"/>
      <c r="C279" s="197">
        <f>DATE(2020,4,16)</f>
        <v>43937</v>
      </c>
      <c r="D279" s="195" t="s">
        <v>2124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1647</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2203</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2204</v>
      </c>
      <c r="B282" s="196"/>
      <c r="C282" s="197">
        <f>DATE(2020,4,17)</f>
        <v>43938</v>
      </c>
      <c r="D282" s="195" t="s">
        <v>2124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1647</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2251</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2259</v>
      </c>
      <c r="B285" s="196"/>
      <c r="C285" s="197">
        <f>DATE(2020,4,21)</f>
        <v>43942</v>
      </c>
      <c r="D285" s="195" t="s">
        <v>2124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2260</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2261</v>
      </c>
      <c r="B287" s="191" t="s">
        <v>2258</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2262</v>
      </c>
      <c r="B288" s="196"/>
      <c r="C288" s="197">
        <f>DATE(2020,4,23)</f>
        <v>43944</v>
      </c>
      <c r="D288" s="195" t="s">
        <v>2124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1415</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2265</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2276</v>
      </c>
      <c r="B291" s="196"/>
      <c r="C291" s="197">
        <f>DATE(2020,4,23)</f>
        <v>43944</v>
      </c>
      <c r="D291" s="195" t="s">
        <v>2124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2273</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2278</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2274</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2275</v>
      </c>
      <c r="B295" s="191" t="s">
        <v>2277</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2287</v>
      </c>
      <c r="B296" s="196"/>
      <c r="C296" s="197">
        <f>DATE(2020,4,24)</f>
        <v>43945</v>
      </c>
      <c r="D296" s="195" t="s">
        <v>2124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2135</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2289</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2292</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1681</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2290</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1948</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2291</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1642</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2290</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2295</v>
      </c>
      <c r="B306" s="196"/>
      <c r="C306" s="197">
        <f>DATE(2020,4,25)</f>
        <v>43946</v>
      </c>
      <c r="D306" s="195" t="s">
        <v>2124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2299</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2300</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2301</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2302</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1681</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2312</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2313</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2308</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2312</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1642</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2314</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2315</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2302</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2333</v>
      </c>
      <c r="B320" s="196"/>
      <c r="C320" s="197">
        <f>DATE(2020,4,28)</f>
        <v>43949</v>
      </c>
      <c r="D320" s="195" t="s">
        <v>2124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3" t="s">
        <v>2337</v>
      </c>
      <c r="B321" s="544"/>
      <c r="C321" s="544"/>
      <c r="D321" s="544"/>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3" t="s">
        <v>2338</v>
      </c>
      <c r="B322" s="544"/>
      <c r="C322" s="544"/>
      <c r="D322" s="544"/>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1428</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2334</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2339</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1901</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2334</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2339</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2346</v>
      </c>
      <c r="B329" s="196"/>
      <c r="C329" s="197">
        <f>DATE(2020,4,29)</f>
        <v>43950</v>
      </c>
      <c r="D329" s="195" t="s">
        <v>2124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1681</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2348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2363</v>
      </c>
      <c r="B332" s="196"/>
      <c r="C332" s="197">
        <f>DATE(2020,4,30)</f>
        <v>43951</v>
      </c>
      <c r="D332" s="195" t="s">
        <v>2124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1681</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2362</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2761</v>
      </c>
      <c r="B335" s="196"/>
      <c r="C335" s="197">
        <f>DATE(2020,5,1)</f>
        <v>43952</v>
      </c>
      <c r="D335" s="195" t="s">
        <v>1464</v>
      </c>
    </row>
    <row r="336" spans="1:255" ht="15" customHeight="1">
      <c r="A336" s="191" t="s">
        <v>2772</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2773</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2762</v>
      </c>
      <c r="B338" s="196"/>
      <c r="C338" s="197">
        <f>DATE(2020,5,9)</f>
        <v>43960</v>
      </c>
      <c r="D338" s="195" t="s">
        <v>2763</v>
      </c>
    </row>
    <row r="339" spans="1:255" ht="15" customHeight="1">
      <c r="A339" s="191" t="s">
        <v>2765</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2764</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2774</v>
      </c>
      <c r="B341" s="196"/>
      <c r="C341" s="197">
        <f>DATE(2020,5,11)</f>
        <v>43962</v>
      </c>
      <c r="D341" s="195" t="s">
        <v>2124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2135</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2776</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2777</v>
      </c>
      <c r="B344" s="196"/>
      <c r="C344" s="197">
        <f>DATE(2020,5,13)</f>
        <v>43964</v>
      </c>
      <c r="D344" s="195" t="s">
        <v>2124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1366</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2794</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2795</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2804</v>
      </c>
      <c r="B348" s="196"/>
      <c r="C348" s="197">
        <f>DATE(2020,5,21)</f>
        <v>43972</v>
      </c>
      <c r="D348" s="195" t="s">
        <v>2124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08" t="s">
        <v>2978</v>
      </c>
      <c r="B349" s="709"/>
      <c r="C349" s="709"/>
      <c r="D349" s="709"/>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2977</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08" t="s">
        <v>2979</v>
      </c>
      <c r="B351" s="709"/>
      <c r="C351" s="709"/>
      <c r="D351" s="709"/>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2980</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2134</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2981</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30" customHeight="1" thickBot="1">
      <c r="A355" s="5" t="s">
        <v>3011</v>
      </c>
      <c r="B355" s="6"/>
      <c r="C355" s="7"/>
      <c r="D355" s="8"/>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5" t="s">
        <v>2986</v>
      </c>
      <c r="B356" s="196"/>
      <c r="C356" s="197">
        <f>DATE(2020,6,5)</f>
        <v>43987</v>
      </c>
      <c r="D356" s="195" t="s">
        <v>1464</v>
      </c>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08" t="s">
        <v>2994</v>
      </c>
      <c r="B357" s="709"/>
      <c r="C357" s="709"/>
      <c r="D357" s="709"/>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5" customHeight="1">
      <c r="A358" s="191" t="s">
        <v>2995</v>
      </c>
      <c r="B358" s="192"/>
      <c r="C358" s="192"/>
      <c r="D358" s="192"/>
      <c r="E358" s="43"/>
      <c r="F358" s="43"/>
      <c r="G358" s="43"/>
      <c r="H358" s="43"/>
      <c r="I358" s="43"/>
      <c r="J358" s="43"/>
      <c r="K358" s="43"/>
      <c r="L358" s="43"/>
      <c r="M358" s="43"/>
      <c r="N358" s="43"/>
      <c r="O358" s="43"/>
      <c r="P358" s="43"/>
      <c r="Q358" s="43"/>
      <c r="R358" s="43"/>
      <c r="S358" s="43"/>
      <c r="T358" s="43"/>
      <c r="U358" s="43"/>
      <c r="V358" s="43"/>
      <c r="W358" s="43"/>
      <c r="X358" s="43"/>
      <c r="Y358" s="43"/>
      <c r="Z358" s="43"/>
      <c r="AA358" s="43"/>
      <c r="AB358" s="43"/>
      <c r="AC358" s="43"/>
      <c r="AD358" s="43"/>
      <c r="AE358" s="43"/>
      <c r="AF358" s="43"/>
      <c r="AG358" s="43"/>
      <c r="AH358" s="43"/>
      <c r="AI358" s="43"/>
      <c r="AJ358" s="43"/>
      <c r="AK358" s="43"/>
      <c r="AL358" s="43"/>
      <c r="AM358" s="43"/>
      <c r="AN358" s="43"/>
      <c r="AO358" s="43"/>
      <c r="AP358" s="43"/>
      <c r="AQ358" s="43"/>
      <c r="AR358" s="43"/>
      <c r="AS358" s="43"/>
      <c r="AT358" s="43"/>
      <c r="AU358" s="43"/>
      <c r="AV358" s="43"/>
      <c r="AW358" s="43"/>
      <c r="AX358" s="43"/>
      <c r="AY358" s="43"/>
      <c r="AZ358" s="43"/>
      <c r="BA358" s="43"/>
      <c r="BB358" s="43"/>
      <c r="BC358" s="43"/>
      <c r="BD358" s="43"/>
      <c r="BE358" s="43"/>
      <c r="BF358" s="43"/>
      <c r="BG358" s="43"/>
      <c r="BH358" s="43"/>
      <c r="BI358" s="43"/>
      <c r="BJ358" s="43"/>
      <c r="BK358" s="43"/>
      <c r="BL358" s="43"/>
      <c r="BM358" s="43"/>
      <c r="BN358" s="43"/>
      <c r="BO358" s="43"/>
      <c r="BP358" s="43"/>
      <c r="BQ358" s="43"/>
      <c r="BR358" s="43"/>
      <c r="BS358" s="43"/>
      <c r="BT358" s="43"/>
      <c r="BU358" s="43"/>
      <c r="BV358" s="43"/>
      <c r="BW358" s="43"/>
      <c r="BX358" s="43"/>
      <c r="BY358" s="43"/>
      <c r="BZ358" s="43"/>
      <c r="CA358" s="43"/>
      <c r="CB358" s="43"/>
      <c r="CC358" s="43"/>
      <c r="CD358" s="43"/>
      <c r="CE358" s="43"/>
      <c r="CF358" s="43"/>
      <c r="CG358" s="43"/>
      <c r="CH358" s="43"/>
      <c r="CI358" s="43"/>
      <c r="CJ358" s="43"/>
      <c r="CK358" s="43"/>
      <c r="CL358" s="43"/>
      <c r="CM358" s="43"/>
      <c r="CN358" s="43"/>
      <c r="CO358" s="43"/>
      <c r="CP358" s="43"/>
      <c r="CQ358" s="43"/>
      <c r="CR358" s="43"/>
      <c r="CS358" s="43"/>
      <c r="CT358" s="43"/>
      <c r="CU358" s="43"/>
      <c r="CV358" s="43"/>
      <c r="CW358" s="43"/>
      <c r="CX358" s="43"/>
      <c r="CY358" s="43"/>
      <c r="CZ358" s="43"/>
      <c r="DA358" s="43"/>
      <c r="DB358" s="43"/>
      <c r="DC358" s="43"/>
      <c r="DD358" s="43"/>
      <c r="DE358" s="43"/>
      <c r="DF358" s="43"/>
      <c r="DG358" s="43"/>
      <c r="DH358" s="43"/>
      <c r="DI358" s="43"/>
      <c r="DJ358" s="43"/>
      <c r="DK358" s="43"/>
      <c r="DL358" s="43"/>
      <c r="DM358" s="43"/>
      <c r="DN358" s="43"/>
      <c r="DO358" s="43"/>
      <c r="DP358" s="43"/>
      <c r="DQ358" s="43"/>
      <c r="DR358" s="43"/>
      <c r="DS358" s="43"/>
      <c r="DT358" s="43"/>
      <c r="DU358" s="43"/>
      <c r="DV358" s="43"/>
      <c r="DW358" s="43"/>
      <c r="DX358" s="43"/>
      <c r="DY358" s="43"/>
      <c r="DZ358" s="43"/>
      <c r="EA358" s="43"/>
      <c r="EB358" s="43"/>
      <c r="EC358" s="43"/>
      <c r="ED358" s="43"/>
      <c r="EE358" s="43"/>
      <c r="EF358" s="43"/>
      <c r="EG358" s="43"/>
      <c r="EH358" s="43"/>
      <c r="EI358" s="43"/>
      <c r="EJ358" s="43"/>
      <c r="EK358" s="43"/>
      <c r="EL358" s="43"/>
      <c r="EM358" s="43"/>
      <c r="EN358" s="43"/>
      <c r="EO358" s="43"/>
      <c r="EP358" s="43"/>
      <c r="EQ358" s="43"/>
      <c r="ER358" s="43"/>
      <c r="ES358" s="43"/>
      <c r="ET358" s="43"/>
      <c r="EU358" s="43"/>
      <c r="EV358" s="43"/>
      <c r="EW358" s="43"/>
      <c r="EX358" s="43"/>
      <c r="EY358" s="43"/>
      <c r="EZ358" s="43"/>
      <c r="FA358" s="43"/>
      <c r="FB358" s="43"/>
      <c r="FC358" s="43"/>
      <c r="FD358" s="43"/>
      <c r="FE358" s="43"/>
      <c r="FF358" s="43"/>
      <c r="FG358" s="43"/>
      <c r="FH358" s="43"/>
      <c r="FI358" s="43"/>
      <c r="FJ358" s="43"/>
      <c r="FK358" s="43"/>
      <c r="FL358" s="43"/>
      <c r="FM358" s="43"/>
      <c r="FN358" s="43"/>
      <c r="FO358" s="43"/>
      <c r="FP358" s="43"/>
      <c r="FQ358" s="43"/>
      <c r="FR358" s="43"/>
      <c r="FS358" s="43"/>
      <c r="FT358" s="43"/>
      <c r="FU358" s="43"/>
      <c r="FV358" s="43"/>
      <c r="FW358" s="43"/>
      <c r="FX358" s="43"/>
      <c r="FY358" s="43"/>
      <c r="FZ358" s="43"/>
      <c r="GA358" s="43"/>
      <c r="GB358" s="43"/>
      <c r="GC358" s="43"/>
      <c r="GD358" s="43"/>
      <c r="GE358" s="43"/>
      <c r="GF358" s="43"/>
      <c r="GG358" s="43"/>
      <c r="GH358" s="43"/>
      <c r="GI358" s="43"/>
      <c r="GJ358" s="43"/>
      <c r="GK358" s="43"/>
      <c r="GL358" s="43"/>
      <c r="GM358" s="43"/>
      <c r="GN358" s="43"/>
      <c r="GO358" s="43"/>
      <c r="GP358" s="43"/>
      <c r="GQ358" s="43"/>
      <c r="GR358" s="43"/>
      <c r="GS358" s="43"/>
      <c r="GT358" s="43"/>
      <c r="GU358" s="43"/>
      <c r="GV358" s="43"/>
      <c r="GW358" s="43"/>
      <c r="GX358" s="43"/>
      <c r="GY358" s="43"/>
      <c r="GZ358" s="43"/>
      <c r="HA358" s="43"/>
      <c r="HB358" s="43"/>
      <c r="HC358" s="43"/>
      <c r="HD358" s="43"/>
      <c r="HE358" s="43"/>
      <c r="HF358" s="43"/>
      <c r="HG358" s="43"/>
      <c r="HH358" s="43"/>
      <c r="HI358" s="43"/>
      <c r="HJ358" s="43"/>
      <c r="HK358" s="43"/>
      <c r="HL358" s="43"/>
      <c r="HM358" s="43"/>
      <c r="HN358" s="43"/>
      <c r="HO358" s="43"/>
      <c r="HP358" s="43"/>
      <c r="HQ358" s="43"/>
      <c r="HR358" s="43"/>
      <c r="HS358" s="43"/>
      <c r="HT358" s="43"/>
      <c r="HU358" s="43"/>
      <c r="HV358" s="43"/>
      <c r="HW358" s="43"/>
      <c r="HX358" s="43"/>
      <c r="HY358" s="43"/>
      <c r="HZ358" s="43"/>
      <c r="IA358" s="43"/>
      <c r="IB358" s="43"/>
      <c r="IC358" s="43"/>
      <c r="ID358" s="43"/>
      <c r="IE358" s="43"/>
      <c r="IF358" s="43"/>
      <c r="IG358" s="43"/>
      <c r="IH358" s="43"/>
      <c r="II358" s="43"/>
      <c r="IJ358" s="43"/>
      <c r="IK358" s="43"/>
      <c r="IL358" s="43"/>
      <c r="IM358" s="43"/>
      <c r="IN358" s="43"/>
      <c r="IO358" s="43"/>
      <c r="IP358" s="43"/>
      <c r="IQ358" s="43"/>
      <c r="IR358" s="43"/>
      <c r="IS358" s="43"/>
      <c r="IT358" s="43"/>
      <c r="IU358" s="43"/>
    </row>
    <row r="359" spans="1:255" ht="16.350000000000001" customHeight="1">
      <c r="A359" s="195" t="s">
        <v>2991</v>
      </c>
      <c r="B359" s="196"/>
      <c r="C359" s="197">
        <f>DATE(2020,6,11)</f>
        <v>43993</v>
      </c>
      <c r="D359" s="195" t="s">
        <v>2992</v>
      </c>
    </row>
    <row r="360" spans="1:255" ht="15" customHeight="1">
      <c r="A360" s="708" t="s">
        <v>2987</v>
      </c>
      <c r="B360" s="709"/>
      <c r="C360" s="709"/>
      <c r="D360" s="709"/>
      <c r="E360" s="43"/>
      <c r="F360" s="43"/>
      <c r="G360" s="43"/>
      <c r="H360" s="43"/>
      <c r="I360" s="43"/>
      <c r="J360" s="43"/>
      <c r="K360" s="43"/>
      <c r="L360" s="43"/>
      <c r="M360" s="43"/>
      <c r="N360" s="43"/>
      <c r="O360" s="43"/>
      <c r="P360" s="43"/>
      <c r="Q360" s="43"/>
      <c r="R360" s="43"/>
      <c r="S360" s="43"/>
      <c r="T360" s="43"/>
      <c r="U360" s="43"/>
      <c r="V360" s="43"/>
      <c r="W360" s="43"/>
      <c r="X360" s="43"/>
      <c r="Y360" s="43"/>
      <c r="Z360" s="43"/>
      <c r="AA360" s="43"/>
      <c r="AB360" s="43"/>
      <c r="AC360" s="43"/>
      <c r="AD360" s="43"/>
      <c r="AE360" s="43"/>
      <c r="AF360" s="43"/>
      <c r="AG360" s="43"/>
      <c r="AH360" s="43"/>
      <c r="AI360" s="43"/>
      <c r="AJ360" s="43"/>
      <c r="AK360" s="43"/>
      <c r="AL360" s="43"/>
      <c r="AM360" s="43"/>
      <c r="AN360" s="43"/>
      <c r="AO360" s="43"/>
      <c r="AP360" s="43"/>
      <c r="AQ360" s="43"/>
      <c r="AR360" s="43"/>
      <c r="AS360" s="43"/>
      <c r="AT360" s="43"/>
      <c r="AU360" s="43"/>
      <c r="AV360" s="43"/>
      <c r="AW360" s="43"/>
      <c r="AX360" s="43"/>
      <c r="AY360" s="43"/>
      <c r="AZ360" s="43"/>
      <c r="BA360" s="43"/>
      <c r="BB360" s="43"/>
      <c r="BC360" s="43"/>
      <c r="BD360" s="43"/>
      <c r="BE360" s="43"/>
      <c r="BF360" s="43"/>
      <c r="BG360" s="43"/>
      <c r="BH360" s="43"/>
      <c r="BI360" s="43"/>
      <c r="BJ360" s="43"/>
      <c r="BK360" s="43"/>
      <c r="BL360" s="43"/>
      <c r="BM360" s="43"/>
      <c r="BN360" s="43"/>
      <c r="BO360" s="43"/>
      <c r="BP360" s="43"/>
      <c r="BQ360" s="43"/>
      <c r="BR360" s="43"/>
      <c r="BS360" s="43"/>
      <c r="BT360" s="43"/>
      <c r="BU360" s="43"/>
      <c r="BV360" s="43"/>
      <c r="BW360" s="43"/>
      <c r="BX360" s="43"/>
      <c r="BY360" s="43"/>
      <c r="BZ360" s="43"/>
      <c r="CA360" s="43"/>
      <c r="CB360" s="43"/>
      <c r="CC360" s="43"/>
      <c r="CD360" s="43"/>
      <c r="CE360" s="43"/>
      <c r="CF360" s="43"/>
      <c r="CG360" s="43"/>
      <c r="CH360" s="43"/>
      <c r="CI360" s="43"/>
      <c r="CJ360" s="43"/>
      <c r="CK360" s="43"/>
      <c r="CL360" s="43"/>
      <c r="CM360" s="43"/>
      <c r="CN360" s="43"/>
      <c r="CO360" s="43"/>
      <c r="CP360" s="43"/>
      <c r="CQ360" s="43"/>
      <c r="CR360" s="43"/>
      <c r="CS360" s="43"/>
      <c r="CT360" s="43"/>
      <c r="CU360" s="43"/>
      <c r="CV360" s="43"/>
      <c r="CW360" s="43"/>
      <c r="CX360" s="43"/>
      <c r="CY360" s="43"/>
      <c r="CZ360" s="43"/>
      <c r="DA360" s="43"/>
      <c r="DB360" s="43"/>
      <c r="DC360" s="43"/>
      <c r="DD360" s="43"/>
      <c r="DE360" s="43"/>
      <c r="DF360" s="43"/>
      <c r="DG360" s="43"/>
      <c r="DH360" s="43"/>
      <c r="DI360" s="43"/>
      <c r="DJ360" s="43"/>
      <c r="DK360" s="43"/>
      <c r="DL360" s="43"/>
      <c r="DM360" s="43"/>
      <c r="DN360" s="43"/>
      <c r="DO360" s="43"/>
      <c r="DP360" s="43"/>
      <c r="DQ360" s="43"/>
      <c r="DR360" s="43"/>
      <c r="DS360" s="43"/>
      <c r="DT360" s="43"/>
      <c r="DU360" s="43"/>
      <c r="DV360" s="43"/>
      <c r="DW360" s="43"/>
      <c r="DX360" s="43"/>
      <c r="DY360" s="43"/>
      <c r="DZ360" s="43"/>
      <c r="EA360" s="43"/>
      <c r="EB360" s="43"/>
      <c r="EC360" s="43"/>
      <c r="ED360" s="43"/>
      <c r="EE360" s="43"/>
      <c r="EF360" s="43"/>
      <c r="EG360" s="43"/>
      <c r="EH360" s="43"/>
      <c r="EI360" s="43"/>
      <c r="EJ360" s="43"/>
      <c r="EK360" s="43"/>
      <c r="EL360" s="43"/>
      <c r="EM360" s="43"/>
      <c r="EN360" s="43"/>
      <c r="EO360" s="43"/>
      <c r="EP360" s="43"/>
      <c r="EQ360" s="43"/>
      <c r="ER360" s="43"/>
      <c r="ES360" s="43"/>
      <c r="ET360" s="43"/>
      <c r="EU360" s="43"/>
      <c r="EV360" s="43"/>
      <c r="EW360" s="43"/>
      <c r="EX360" s="43"/>
      <c r="EY360" s="43"/>
      <c r="EZ360" s="43"/>
      <c r="FA360" s="43"/>
      <c r="FB360" s="43"/>
      <c r="FC360" s="43"/>
      <c r="FD360" s="43"/>
      <c r="FE360" s="43"/>
      <c r="FF360" s="43"/>
      <c r="FG360" s="43"/>
      <c r="FH360" s="43"/>
      <c r="FI360" s="43"/>
      <c r="FJ360" s="43"/>
      <c r="FK360" s="43"/>
      <c r="FL360" s="43"/>
      <c r="FM360" s="43"/>
      <c r="FN360" s="43"/>
      <c r="FO360" s="43"/>
      <c r="FP360" s="43"/>
      <c r="FQ360" s="43"/>
      <c r="FR360" s="43"/>
      <c r="FS360" s="43"/>
      <c r="FT360" s="43"/>
      <c r="FU360" s="43"/>
      <c r="FV360" s="43"/>
      <c r="FW360" s="43"/>
      <c r="FX360" s="43"/>
      <c r="FY360" s="43"/>
      <c r="FZ360" s="43"/>
      <c r="GA360" s="43"/>
      <c r="GB360" s="43"/>
      <c r="GC360" s="43"/>
      <c r="GD360" s="43"/>
      <c r="GE360" s="43"/>
      <c r="GF360" s="43"/>
      <c r="GG360" s="43"/>
      <c r="GH360" s="43"/>
      <c r="GI360" s="43"/>
      <c r="GJ360" s="43"/>
      <c r="GK360" s="43"/>
      <c r="GL360" s="43"/>
      <c r="GM360" s="43"/>
      <c r="GN360" s="43"/>
      <c r="GO360" s="43"/>
      <c r="GP360" s="43"/>
      <c r="GQ360" s="43"/>
      <c r="GR360" s="43"/>
      <c r="GS360" s="43"/>
      <c r="GT360" s="43"/>
      <c r="GU360" s="43"/>
      <c r="GV360" s="43"/>
      <c r="GW360" s="43"/>
      <c r="GX360" s="43"/>
      <c r="GY360" s="43"/>
      <c r="GZ360" s="43"/>
      <c r="HA360" s="43"/>
      <c r="HB360" s="43"/>
      <c r="HC360" s="43"/>
      <c r="HD360" s="43"/>
      <c r="HE360" s="43"/>
      <c r="HF360" s="43"/>
      <c r="HG360" s="43"/>
      <c r="HH360" s="43"/>
      <c r="HI360" s="43"/>
      <c r="HJ360" s="43"/>
      <c r="HK360" s="43"/>
      <c r="HL360" s="43"/>
      <c r="HM360" s="43"/>
      <c r="HN360" s="43"/>
      <c r="HO360" s="43"/>
      <c r="HP360" s="43"/>
      <c r="HQ360" s="43"/>
      <c r="HR360" s="43"/>
      <c r="HS360" s="43"/>
      <c r="HT360" s="43"/>
      <c r="HU360" s="43"/>
      <c r="HV360" s="43"/>
      <c r="HW360" s="43"/>
      <c r="HX360" s="43"/>
      <c r="HY360" s="43"/>
      <c r="HZ360" s="43"/>
      <c r="IA360" s="43"/>
      <c r="IB360" s="43"/>
      <c r="IC360" s="43"/>
      <c r="ID360" s="43"/>
      <c r="IE360" s="43"/>
      <c r="IF360" s="43"/>
      <c r="IG360" s="43"/>
      <c r="IH360" s="43"/>
      <c r="II360" s="43"/>
      <c r="IJ360" s="43"/>
      <c r="IK360" s="43"/>
      <c r="IL360" s="43"/>
      <c r="IM360" s="43"/>
      <c r="IN360" s="43"/>
      <c r="IO360" s="43"/>
      <c r="IP360" s="43"/>
      <c r="IQ360" s="43"/>
      <c r="IR360" s="43"/>
      <c r="IS360" s="43"/>
      <c r="IT360" s="43"/>
      <c r="IU360" s="43"/>
    </row>
    <row r="361" spans="1:255" ht="15" customHeight="1">
      <c r="A361" s="191" t="s">
        <v>2990</v>
      </c>
      <c r="B361" s="192"/>
      <c r="C361" s="192"/>
      <c r="D361" s="192"/>
      <c r="E361" s="43"/>
      <c r="F361" s="43"/>
      <c r="G361" s="43"/>
      <c r="H361" s="43"/>
      <c r="I361" s="43"/>
      <c r="J361" s="43"/>
      <c r="K361" s="43"/>
      <c r="L361" s="43"/>
      <c r="M361" s="43"/>
      <c r="N361" s="43"/>
      <c r="O361" s="43"/>
      <c r="P361" s="43"/>
      <c r="Q361" s="43"/>
      <c r="R361" s="43"/>
      <c r="S361" s="43"/>
      <c r="T361" s="43"/>
      <c r="U361" s="43"/>
      <c r="V361" s="43"/>
      <c r="W361" s="43"/>
      <c r="X361" s="43"/>
      <c r="Y361" s="43"/>
      <c r="Z361" s="43"/>
      <c r="AA361" s="43"/>
      <c r="AB361" s="43"/>
      <c r="AC361" s="43"/>
      <c r="AD361" s="43"/>
      <c r="AE361" s="43"/>
      <c r="AF361" s="43"/>
      <c r="AG361" s="43"/>
      <c r="AH361" s="43"/>
      <c r="AI361" s="43"/>
      <c r="AJ361" s="43"/>
      <c r="AK361" s="43"/>
      <c r="AL361" s="43"/>
      <c r="AM361" s="43"/>
      <c r="AN361" s="43"/>
      <c r="AO361" s="43"/>
      <c r="AP361" s="43"/>
      <c r="AQ361" s="43"/>
      <c r="AR361" s="43"/>
      <c r="AS361" s="43"/>
      <c r="AT361" s="43"/>
      <c r="AU361" s="43"/>
      <c r="AV361" s="43"/>
      <c r="AW361" s="43"/>
      <c r="AX361" s="43"/>
      <c r="AY361" s="43"/>
      <c r="AZ361" s="43"/>
      <c r="BA361" s="43"/>
      <c r="BB361" s="43"/>
      <c r="BC361" s="43"/>
      <c r="BD361" s="43"/>
      <c r="BE361" s="43"/>
      <c r="BF361" s="43"/>
      <c r="BG361" s="43"/>
      <c r="BH361" s="43"/>
      <c r="BI361" s="43"/>
      <c r="BJ361" s="43"/>
      <c r="BK361" s="43"/>
      <c r="BL361" s="43"/>
      <c r="BM361" s="43"/>
      <c r="BN361" s="43"/>
      <c r="BO361" s="43"/>
      <c r="BP361" s="43"/>
      <c r="BQ361" s="43"/>
      <c r="BR361" s="43"/>
      <c r="BS361" s="43"/>
      <c r="BT361" s="43"/>
      <c r="BU361" s="43"/>
      <c r="BV361" s="43"/>
      <c r="BW361" s="43"/>
      <c r="BX361" s="43"/>
      <c r="BY361" s="43"/>
      <c r="BZ361" s="43"/>
      <c r="CA361" s="43"/>
      <c r="CB361" s="43"/>
      <c r="CC361" s="43"/>
      <c r="CD361" s="43"/>
      <c r="CE361" s="43"/>
      <c r="CF361" s="43"/>
      <c r="CG361" s="43"/>
      <c r="CH361" s="43"/>
      <c r="CI361" s="43"/>
      <c r="CJ361" s="43"/>
      <c r="CK361" s="43"/>
      <c r="CL361" s="43"/>
      <c r="CM361" s="43"/>
      <c r="CN361" s="43"/>
      <c r="CO361" s="43"/>
      <c r="CP361" s="43"/>
      <c r="CQ361" s="43"/>
      <c r="CR361" s="43"/>
      <c r="CS361" s="43"/>
      <c r="CT361" s="43"/>
      <c r="CU361" s="43"/>
      <c r="CV361" s="43"/>
      <c r="CW361" s="43"/>
      <c r="CX361" s="43"/>
      <c r="CY361" s="43"/>
      <c r="CZ361" s="43"/>
      <c r="DA361" s="43"/>
      <c r="DB361" s="43"/>
      <c r="DC361" s="43"/>
      <c r="DD361" s="43"/>
      <c r="DE361" s="43"/>
      <c r="DF361" s="43"/>
      <c r="DG361" s="43"/>
      <c r="DH361" s="43"/>
      <c r="DI361" s="43"/>
      <c r="DJ361" s="43"/>
      <c r="DK361" s="43"/>
      <c r="DL361" s="43"/>
      <c r="DM361" s="43"/>
      <c r="DN361" s="43"/>
      <c r="DO361" s="43"/>
      <c r="DP361" s="43"/>
      <c r="DQ361" s="43"/>
      <c r="DR361" s="43"/>
      <c r="DS361" s="43"/>
      <c r="DT361" s="43"/>
      <c r="DU361" s="43"/>
      <c r="DV361" s="43"/>
      <c r="DW361" s="43"/>
      <c r="DX361" s="43"/>
      <c r="DY361" s="43"/>
      <c r="DZ361" s="43"/>
      <c r="EA361" s="43"/>
      <c r="EB361" s="43"/>
      <c r="EC361" s="43"/>
      <c r="ED361" s="43"/>
      <c r="EE361" s="43"/>
      <c r="EF361" s="43"/>
      <c r="EG361" s="43"/>
      <c r="EH361" s="43"/>
      <c r="EI361" s="43"/>
      <c r="EJ361" s="43"/>
      <c r="EK361" s="43"/>
      <c r="EL361" s="43"/>
      <c r="EM361" s="43"/>
      <c r="EN361" s="43"/>
      <c r="EO361" s="43"/>
      <c r="EP361" s="43"/>
      <c r="EQ361" s="43"/>
      <c r="ER361" s="43"/>
      <c r="ES361" s="43"/>
      <c r="ET361" s="43"/>
      <c r="EU361" s="43"/>
      <c r="EV361" s="43"/>
      <c r="EW361" s="43"/>
      <c r="EX361" s="43"/>
      <c r="EY361" s="43"/>
      <c r="EZ361" s="43"/>
      <c r="FA361" s="43"/>
      <c r="FB361" s="43"/>
      <c r="FC361" s="43"/>
      <c r="FD361" s="43"/>
      <c r="FE361" s="43"/>
      <c r="FF361" s="43"/>
      <c r="FG361" s="43"/>
      <c r="FH361" s="43"/>
      <c r="FI361" s="43"/>
      <c r="FJ361" s="43"/>
      <c r="FK361" s="43"/>
      <c r="FL361" s="43"/>
      <c r="FM361" s="43"/>
      <c r="FN361" s="43"/>
      <c r="FO361" s="43"/>
      <c r="FP361" s="43"/>
      <c r="FQ361" s="43"/>
      <c r="FR361" s="43"/>
      <c r="FS361" s="43"/>
      <c r="FT361" s="43"/>
      <c r="FU361" s="43"/>
      <c r="FV361" s="43"/>
      <c r="FW361" s="43"/>
      <c r="FX361" s="43"/>
      <c r="FY361" s="43"/>
      <c r="FZ361" s="43"/>
      <c r="GA361" s="43"/>
      <c r="GB361" s="43"/>
      <c r="GC361" s="43"/>
      <c r="GD361" s="43"/>
      <c r="GE361" s="43"/>
      <c r="GF361" s="43"/>
      <c r="GG361" s="43"/>
      <c r="GH361" s="43"/>
      <c r="GI361" s="43"/>
      <c r="GJ361" s="43"/>
      <c r="GK361" s="43"/>
      <c r="GL361" s="43"/>
      <c r="GM361" s="43"/>
      <c r="GN361" s="43"/>
      <c r="GO361" s="43"/>
      <c r="GP361" s="43"/>
      <c r="GQ361" s="43"/>
      <c r="GR361" s="43"/>
      <c r="GS361" s="43"/>
      <c r="GT361" s="43"/>
      <c r="GU361" s="43"/>
      <c r="GV361" s="43"/>
      <c r="GW361" s="43"/>
      <c r="GX361" s="43"/>
      <c r="GY361" s="43"/>
      <c r="GZ361" s="43"/>
      <c r="HA361" s="43"/>
      <c r="HB361" s="43"/>
      <c r="HC361" s="43"/>
      <c r="HD361" s="43"/>
      <c r="HE361" s="43"/>
      <c r="HF361" s="43"/>
      <c r="HG361" s="43"/>
      <c r="HH361" s="43"/>
      <c r="HI361" s="43"/>
      <c r="HJ361" s="43"/>
      <c r="HK361" s="43"/>
      <c r="HL361" s="43"/>
      <c r="HM361" s="43"/>
      <c r="HN361" s="43"/>
      <c r="HO361" s="43"/>
      <c r="HP361" s="43"/>
      <c r="HQ361" s="43"/>
      <c r="HR361" s="43"/>
      <c r="HS361" s="43"/>
      <c r="HT361" s="43"/>
      <c r="HU361" s="43"/>
      <c r="HV361" s="43"/>
      <c r="HW361" s="43"/>
      <c r="HX361" s="43"/>
      <c r="HY361" s="43"/>
      <c r="HZ361" s="43"/>
      <c r="IA361" s="43"/>
      <c r="IB361" s="43"/>
      <c r="IC361" s="43"/>
      <c r="ID361" s="43"/>
      <c r="IE361" s="43"/>
      <c r="IF361" s="43"/>
      <c r="IG361" s="43"/>
      <c r="IH361" s="43"/>
      <c r="II361" s="43"/>
      <c r="IJ361" s="43"/>
      <c r="IK361" s="43"/>
      <c r="IL361" s="43"/>
      <c r="IM361" s="43"/>
      <c r="IN361" s="43"/>
      <c r="IO361" s="43"/>
      <c r="IP361" s="43"/>
      <c r="IQ361" s="43"/>
      <c r="IR361" s="43"/>
      <c r="IS361" s="43"/>
      <c r="IT361" s="43"/>
      <c r="IU361" s="43"/>
    </row>
    <row r="362" spans="1:255" ht="16.350000000000001" customHeight="1">
      <c r="A362" s="195" t="s">
        <v>2993</v>
      </c>
      <c r="B362" s="196"/>
      <c r="C362" s="197">
        <f>DATE(2020,6,12)</f>
        <v>43994</v>
      </c>
      <c r="D362" s="195" t="s">
        <v>1464</v>
      </c>
      <c r="E362" s="43"/>
      <c r="F362" s="43"/>
      <c r="G362" s="43"/>
      <c r="H362" s="43"/>
      <c r="I362" s="43"/>
      <c r="J362" s="43"/>
      <c r="K362" s="43"/>
      <c r="L362" s="43"/>
      <c r="M362" s="43"/>
      <c r="N362" s="43"/>
      <c r="O362" s="43"/>
      <c r="P362" s="43"/>
      <c r="Q362" s="43"/>
      <c r="R362" s="43"/>
      <c r="S362" s="43"/>
      <c r="T362" s="43"/>
      <c r="U362" s="43"/>
      <c r="V362" s="43"/>
      <c r="W362" s="43"/>
      <c r="X362" s="43"/>
      <c r="Y362" s="43"/>
      <c r="Z362" s="43"/>
      <c r="AA362" s="43"/>
      <c r="AB362" s="43"/>
      <c r="AC362" s="43"/>
      <c r="AD362" s="43"/>
      <c r="AE362" s="43"/>
      <c r="AF362" s="43"/>
      <c r="AG362" s="43"/>
      <c r="AH362" s="43"/>
      <c r="AI362" s="43"/>
      <c r="AJ362" s="43"/>
      <c r="AK362" s="43"/>
      <c r="AL362" s="43"/>
      <c r="AM362" s="43"/>
      <c r="AN362" s="43"/>
      <c r="AO362" s="43"/>
      <c r="AP362" s="43"/>
      <c r="AQ362" s="43"/>
      <c r="AR362" s="43"/>
      <c r="AS362" s="43"/>
      <c r="AT362" s="43"/>
      <c r="AU362" s="43"/>
      <c r="AV362" s="43"/>
      <c r="AW362" s="43"/>
      <c r="AX362" s="43"/>
      <c r="AY362" s="43"/>
      <c r="AZ362" s="43"/>
      <c r="BA362" s="43"/>
      <c r="BB362" s="43"/>
      <c r="BC362" s="43"/>
      <c r="BD362" s="43"/>
      <c r="BE362" s="43"/>
      <c r="BF362" s="43"/>
      <c r="BG362" s="43"/>
      <c r="BH362" s="43"/>
      <c r="BI362" s="43"/>
      <c r="BJ362" s="43"/>
      <c r="BK362" s="43"/>
      <c r="BL362" s="43"/>
      <c r="BM362" s="43"/>
      <c r="BN362" s="43"/>
      <c r="BO362" s="43"/>
      <c r="BP362" s="43"/>
      <c r="BQ362" s="43"/>
      <c r="BR362" s="43"/>
      <c r="BS362" s="43"/>
      <c r="BT362" s="43"/>
      <c r="BU362" s="43"/>
      <c r="BV362" s="43"/>
      <c r="BW362" s="43"/>
      <c r="BX362" s="43"/>
      <c r="BY362" s="43"/>
      <c r="BZ362" s="43"/>
      <c r="CA362" s="43"/>
      <c r="CB362" s="43"/>
      <c r="CC362" s="43"/>
      <c r="CD362" s="43"/>
      <c r="CE362" s="43"/>
      <c r="CF362" s="43"/>
      <c r="CG362" s="43"/>
      <c r="CH362" s="43"/>
      <c r="CI362" s="43"/>
      <c r="CJ362" s="43"/>
      <c r="CK362" s="43"/>
      <c r="CL362" s="43"/>
      <c r="CM362" s="43"/>
      <c r="CN362" s="43"/>
      <c r="CO362" s="43"/>
      <c r="CP362" s="43"/>
      <c r="CQ362" s="43"/>
      <c r="CR362" s="43"/>
      <c r="CS362" s="43"/>
      <c r="CT362" s="43"/>
      <c r="CU362" s="43"/>
      <c r="CV362" s="43"/>
      <c r="CW362" s="43"/>
      <c r="CX362" s="43"/>
      <c r="CY362" s="43"/>
      <c r="CZ362" s="43"/>
      <c r="DA362" s="43"/>
      <c r="DB362" s="43"/>
      <c r="DC362" s="43"/>
      <c r="DD362" s="43"/>
      <c r="DE362" s="43"/>
      <c r="DF362" s="43"/>
      <c r="DG362" s="43"/>
      <c r="DH362" s="43"/>
      <c r="DI362" s="43"/>
      <c r="DJ362" s="43"/>
      <c r="DK362" s="43"/>
      <c r="DL362" s="43"/>
      <c r="DM362" s="43"/>
      <c r="DN362" s="43"/>
      <c r="DO362" s="43"/>
      <c r="DP362" s="43"/>
      <c r="DQ362" s="43"/>
      <c r="DR362" s="43"/>
      <c r="DS362" s="43"/>
      <c r="DT362" s="43"/>
      <c r="DU362" s="43"/>
      <c r="DV362" s="43"/>
      <c r="DW362" s="43"/>
      <c r="DX362" s="43"/>
      <c r="DY362" s="43"/>
      <c r="DZ362" s="43"/>
      <c r="EA362" s="43"/>
      <c r="EB362" s="43"/>
      <c r="EC362" s="43"/>
      <c r="ED362" s="43"/>
      <c r="EE362" s="43"/>
      <c r="EF362" s="43"/>
      <c r="EG362" s="43"/>
      <c r="EH362" s="43"/>
      <c r="EI362" s="43"/>
      <c r="EJ362" s="43"/>
      <c r="EK362" s="43"/>
      <c r="EL362" s="43"/>
      <c r="EM362" s="43"/>
      <c r="EN362" s="43"/>
      <c r="EO362" s="43"/>
      <c r="EP362" s="43"/>
      <c r="EQ362" s="43"/>
      <c r="ER362" s="43"/>
      <c r="ES362" s="43"/>
      <c r="ET362" s="43"/>
      <c r="EU362" s="43"/>
      <c r="EV362" s="43"/>
      <c r="EW362" s="43"/>
      <c r="EX362" s="43"/>
      <c r="EY362" s="43"/>
      <c r="EZ362" s="43"/>
      <c r="FA362" s="43"/>
      <c r="FB362" s="43"/>
      <c r="FC362" s="43"/>
      <c r="FD362" s="43"/>
      <c r="FE362" s="43"/>
      <c r="FF362" s="43"/>
      <c r="FG362" s="43"/>
      <c r="FH362" s="43"/>
      <c r="FI362" s="43"/>
      <c r="FJ362" s="43"/>
      <c r="FK362" s="43"/>
      <c r="FL362" s="43"/>
      <c r="FM362" s="43"/>
      <c r="FN362" s="43"/>
      <c r="FO362" s="43"/>
      <c r="FP362" s="43"/>
      <c r="FQ362" s="43"/>
      <c r="FR362" s="43"/>
      <c r="FS362" s="43"/>
      <c r="FT362" s="43"/>
      <c r="FU362" s="43"/>
      <c r="FV362" s="43"/>
      <c r="FW362" s="43"/>
      <c r="FX362" s="43"/>
      <c r="FY362" s="43"/>
      <c r="FZ362" s="43"/>
      <c r="GA362" s="43"/>
      <c r="GB362" s="43"/>
      <c r="GC362" s="43"/>
      <c r="GD362" s="43"/>
      <c r="GE362" s="43"/>
      <c r="GF362" s="43"/>
      <c r="GG362" s="43"/>
      <c r="GH362" s="43"/>
      <c r="GI362" s="43"/>
      <c r="GJ362" s="43"/>
      <c r="GK362" s="43"/>
      <c r="GL362" s="43"/>
      <c r="GM362" s="43"/>
      <c r="GN362" s="43"/>
      <c r="GO362" s="43"/>
      <c r="GP362" s="43"/>
      <c r="GQ362" s="43"/>
      <c r="GR362" s="43"/>
      <c r="GS362" s="43"/>
      <c r="GT362" s="43"/>
      <c r="GU362" s="43"/>
      <c r="GV362" s="43"/>
      <c r="GW362" s="43"/>
      <c r="GX362" s="43"/>
      <c r="GY362" s="43"/>
      <c r="GZ362" s="43"/>
      <c r="HA362" s="43"/>
      <c r="HB362" s="43"/>
      <c r="HC362" s="43"/>
      <c r="HD362" s="43"/>
      <c r="HE362" s="43"/>
      <c r="HF362" s="43"/>
      <c r="HG362" s="43"/>
      <c r="HH362" s="43"/>
      <c r="HI362" s="43"/>
      <c r="HJ362" s="43"/>
      <c r="HK362" s="43"/>
      <c r="HL362" s="43"/>
      <c r="HM362" s="43"/>
      <c r="HN362" s="43"/>
      <c r="HO362" s="43"/>
      <c r="HP362" s="43"/>
      <c r="HQ362" s="43"/>
      <c r="HR362" s="43"/>
      <c r="HS362" s="43"/>
      <c r="HT362" s="43"/>
      <c r="HU362" s="43"/>
      <c r="HV362" s="43"/>
      <c r="HW362" s="43"/>
      <c r="HX362" s="43"/>
      <c r="HY362" s="43"/>
      <c r="HZ362" s="43"/>
      <c r="IA362" s="43"/>
      <c r="IB362" s="43"/>
      <c r="IC362" s="43"/>
      <c r="ID362" s="43"/>
      <c r="IE362" s="43"/>
      <c r="IF362" s="43"/>
      <c r="IG362" s="43"/>
      <c r="IH362" s="43"/>
      <c r="II362" s="43"/>
      <c r="IJ362" s="43"/>
      <c r="IK362" s="43"/>
      <c r="IL362" s="43"/>
      <c r="IM362" s="43"/>
      <c r="IN362" s="43"/>
      <c r="IO362" s="43"/>
      <c r="IP362" s="43"/>
      <c r="IQ362" s="43"/>
      <c r="IR362" s="43"/>
      <c r="IS362" s="43"/>
      <c r="IT362" s="43"/>
      <c r="IU362" s="43"/>
    </row>
    <row r="363" spans="1:255" ht="16.5">
      <c r="A363" s="708" t="s">
        <v>2997</v>
      </c>
      <c r="B363" s="709"/>
      <c r="C363" s="709"/>
      <c r="D363" s="709"/>
      <c r="E363" s="43"/>
      <c r="F363" s="43"/>
      <c r="G363" s="43"/>
      <c r="H363" s="43"/>
      <c r="I363" s="43"/>
      <c r="J363" s="43"/>
      <c r="K363" s="43"/>
      <c r="L363" s="43"/>
      <c r="M363" s="43"/>
      <c r="N363" s="43"/>
      <c r="O363" s="43"/>
      <c r="P363" s="43"/>
      <c r="Q363" s="43"/>
      <c r="R363" s="43"/>
      <c r="S363" s="43"/>
      <c r="T363" s="43"/>
      <c r="U363" s="43"/>
      <c r="V363" s="43"/>
      <c r="W363" s="43"/>
      <c r="X363" s="43"/>
      <c r="Y363" s="43"/>
      <c r="Z363" s="43"/>
      <c r="AA363" s="43"/>
      <c r="AB363" s="43"/>
      <c r="AC363" s="43"/>
      <c r="AD363" s="43"/>
      <c r="AE363" s="43"/>
      <c r="AF363" s="43"/>
      <c r="AG363" s="43"/>
      <c r="AH363" s="43"/>
      <c r="AI363" s="43"/>
      <c r="AJ363" s="43"/>
      <c r="AK363" s="43"/>
      <c r="AL363" s="43"/>
      <c r="AM363" s="43"/>
      <c r="AN363" s="43"/>
      <c r="AO363" s="43"/>
      <c r="AP363" s="43"/>
      <c r="AQ363" s="43"/>
      <c r="AR363" s="43"/>
      <c r="AS363" s="43"/>
      <c r="AT363" s="43"/>
      <c r="AU363" s="43"/>
      <c r="AV363" s="43"/>
      <c r="AW363" s="43"/>
      <c r="AX363" s="43"/>
      <c r="AY363" s="43"/>
      <c r="AZ363" s="43"/>
      <c r="BA363" s="43"/>
      <c r="BB363" s="43"/>
      <c r="BC363" s="43"/>
      <c r="BD363" s="43"/>
      <c r="BE363" s="43"/>
      <c r="BF363" s="43"/>
      <c r="BG363" s="43"/>
      <c r="BH363" s="43"/>
      <c r="BI363" s="43"/>
      <c r="BJ363" s="43"/>
      <c r="BK363" s="43"/>
      <c r="BL363" s="43"/>
      <c r="BM363" s="43"/>
      <c r="BN363" s="43"/>
      <c r="BO363" s="43"/>
      <c r="BP363" s="43"/>
      <c r="BQ363" s="43"/>
      <c r="BR363" s="43"/>
      <c r="BS363" s="43"/>
      <c r="BT363" s="43"/>
      <c r="BU363" s="43"/>
      <c r="BV363" s="43"/>
      <c r="BW363" s="43"/>
      <c r="BX363" s="43"/>
      <c r="BY363" s="43"/>
      <c r="BZ363" s="43"/>
      <c r="CA363" s="43"/>
      <c r="CB363" s="43"/>
      <c r="CC363" s="43"/>
      <c r="CD363" s="43"/>
      <c r="CE363" s="43"/>
      <c r="CF363" s="43"/>
      <c r="CG363" s="43"/>
      <c r="CH363" s="43"/>
      <c r="CI363" s="43"/>
      <c r="CJ363" s="43"/>
      <c r="CK363" s="43"/>
      <c r="CL363" s="43"/>
      <c r="CM363" s="43"/>
      <c r="CN363" s="43"/>
      <c r="CO363" s="43"/>
      <c r="CP363" s="43"/>
      <c r="CQ363" s="43"/>
      <c r="CR363" s="43"/>
      <c r="CS363" s="43"/>
      <c r="CT363" s="43"/>
      <c r="CU363" s="43"/>
      <c r="CV363" s="43"/>
      <c r="CW363" s="43"/>
      <c r="CX363" s="43"/>
      <c r="CY363" s="43"/>
      <c r="CZ363" s="43"/>
      <c r="DA363" s="43"/>
      <c r="DB363" s="43"/>
      <c r="DC363" s="43"/>
      <c r="DD363" s="43"/>
      <c r="DE363" s="43"/>
      <c r="DF363" s="43"/>
      <c r="DG363" s="43"/>
      <c r="DH363" s="43"/>
      <c r="DI363" s="43"/>
      <c r="DJ363" s="43"/>
      <c r="DK363" s="43"/>
      <c r="DL363" s="43"/>
      <c r="DM363" s="43"/>
      <c r="DN363" s="43"/>
      <c r="DO363" s="43"/>
      <c r="DP363" s="43"/>
      <c r="DQ363" s="43"/>
      <c r="DR363" s="43"/>
      <c r="DS363" s="43"/>
      <c r="DT363" s="43"/>
      <c r="DU363" s="43"/>
      <c r="DV363" s="43"/>
      <c r="DW363" s="43"/>
      <c r="DX363" s="43"/>
      <c r="DY363" s="43"/>
      <c r="DZ363" s="43"/>
      <c r="EA363" s="43"/>
      <c r="EB363" s="43"/>
      <c r="EC363" s="43"/>
      <c r="ED363" s="43"/>
      <c r="EE363" s="43"/>
      <c r="EF363" s="43"/>
      <c r="EG363" s="43"/>
      <c r="EH363" s="43"/>
      <c r="EI363" s="43"/>
      <c r="EJ363" s="43"/>
      <c r="EK363" s="43"/>
      <c r="EL363" s="43"/>
      <c r="EM363" s="43"/>
      <c r="EN363" s="43"/>
      <c r="EO363" s="43"/>
      <c r="EP363" s="43"/>
      <c r="EQ363" s="43"/>
      <c r="ER363" s="43"/>
      <c r="ES363" s="43"/>
      <c r="ET363" s="43"/>
      <c r="EU363" s="43"/>
      <c r="EV363" s="43"/>
      <c r="EW363" s="43"/>
      <c r="EX363" s="43"/>
      <c r="EY363" s="43"/>
      <c r="EZ363" s="43"/>
      <c r="FA363" s="43"/>
      <c r="FB363" s="43"/>
      <c r="FC363" s="43"/>
      <c r="FD363" s="43"/>
      <c r="FE363" s="43"/>
      <c r="FF363" s="43"/>
      <c r="FG363" s="43"/>
      <c r="FH363" s="43"/>
      <c r="FI363" s="43"/>
      <c r="FJ363" s="43"/>
      <c r="FK363" s="43"/>
      <c r="FL363" s="43"/>
      <c r="FM363" s="43"/>
      <c r="FN363" s="43"/>
      <c r="FO363" s="43"/>
      <c r="FP363" s="43"/>
      <c r="FQ363" s="43"/>
      <c r="FR363" s="43"/>
      <c r="FS363" s="43"/>
      <c r="FT363" s="43"/>
      <c r="FU363" s="43"/>
      <c r="FV363" s="43"/>
      <c r="FW363" s="43"/>
      <c r="FX363" s="43"/>
      <c r="FY363" s="43"/>
      <c r="FZ363" s="43"/>
      <c r="GA363" s="43"/>
      <c r="GB363" s="43"/>
      <c r="GC363" s="43"/>
      <c r="GD363" s="43"/>
      <c r="GE363" s="43"/>
      <c r="GF363" s="43"/>
      <c r="GG363" s="43"/>
      <c r="GH363" s="43"/>
      <c r="GI363" s="43"/>
      <c r="GJ363" s="43"/>
      <c r="GK363" s="43"/>
      <c r="GL363" s="43"/>
      <c r="GM363" s="43"/>
      <c r="GN363" s="43"/>
      <c r="GO363" s="43"/>
      <c r="GP363" s="43"/>
      <c r="GQ363" s="43"/>
      <c r="GR363" s="43"/>
      <c r="GS363" s="43"/>
      <c r="GT363" s="43"/>
      <c r="GU363" s="43"/>
      <c r="GV363" s="43"/>
      <c r="GW363" s="43"/>
      <c r="GX363" s="43"/>
      <c r="GY363" s="43"/>
      <c r="GZ363" s="43"/>
      <c r="HA363" s="43"/>
      <c r="HB363" s="43"/>
      <c r="HC363" s="43"/>
      <c r="HD363" s="43"/>
      <c r="HE363" s="43"/>
      <c r="HF363" s="43"/>
      <c r="HG363" s="43"/>
      <c r="HH363" s="43"/>
      <c r="HI363" s="43"/>
      <c r="HJ363" s="43"/>
      <c r="HK363" s="43"/>
      <c r="HL363" s="43"/>
      <c r="HM363" s="43"/>
      <c r="HN363" s="43"/>
      <c r="HO363" s="43"/>
      <c r="HP363" s="43"/>
      <c r="HQ363" s="43"/>
      <c r="HR363" s="43"/>
      <c r="HS363" s="43"/>
      <c r="HT363" s="43"/>
      <c r="HU363" s="43"/>
      <c r="HV363" s="43"/>
      <c r="HW363" s="43"/>
      <c r="HX363" s="43"/>
      <c r="HY363" s="43"/>
      <c r="HZ363" s="43"/>
      <c r="IA363" s="43"/>
      <c r="IB363" s="43"/>
      <c r="IC363" s="43"/>
      <c r="ID363" s="43"/>
      <c r="IE363" s="43"/>
      <c r="IF363" s="43"/>
      <c r="IG363" s="43"/>
      <c r="IH363" s="43"/>
      <c r="II363" s="43"/>
      <c r="IJ363" s="43"/>
      <c r="IK363" s="43"/>
      <c r="IL363" s="43"/>
      <c r="IM363" s="43"/>
      <c r="IN363" s="43"/>
      <c r="IO363" s="43"/>
      <c r="IP363" s="43"/>
      <c r="IQ363" s="43"/>
      <c r="IR363" s="43"/>
      <c r="IS363" s="43"/>
      <c r="IT363" s="43"/>
      <c r="IU363" s="43"/>
    </row>
    <row r="364" spans="1:255" ht="16.5">
      <c r="A364" s="708" t="s">
        <v>3000</v>
      </c>
      <c r="B364" s="709"/>
      <c r="C364" s="709"/>
      <c r="D364" s="709"/>
      <c r="E364" s="43"/>
      <c r="F364" s="43"/>
      <c r="G364" s="43"/>
      <c r="H364" s="43"/>
      <c r="I364" s="43"/>
      <c r="J364" s="43"/>
      <c r="K364" s="43"/>
      <c r="L364" s="43"/>
      <c r="M364" s="43"/>
      <c r="N364" s="43"/>
      <c r="O364" s="43"/>
      <c r="P364" s="43"/>
      <c r="Q364" s="43"/>
      <c r="R364" s="43"/>
      <c r="S364" s="43"/>
      <c r="T364" s="43"/>
      <c r="U364" s="43"/>
      <c r="V364" s="43"/>
      <c r="W364" s="43"/>
      <c r="X364" s="43"/>
      <c r="Y364" s="43"/>
      <c r="Z364" s="43"/>
      <c r="AA364" s="43"/>
      <c r="AB364" s="43"/>
      <c r="AC364" s="43"/>
      <c r="AD364" s="43"/>
      <c r="AE364" s="43"/>
      <c r="AF364" s="43"/>
      <c r="AG364" s="43"/>
      <c r="AH364" s="43"/>
      <c r="AI364" s="43"/>
      <c r="AJ364" s="43"/>
      <c r="AK364" s="43"/>
      <c r="AL364" s="43"/>
      <c r="AM364" s="43"/>
      <c r="AN364" s="43"/>
      <c r="AO364" s="43"/>
      <c r="AP364" s="43"/>
      <c r="AQ364" s="43"/>
      <c r="AR364" s="43"/>
      <c r="AS364" s="43"/>
      <c r="AT364" s="43"/>
      <c r="AU364" s="43"/>
      <c r="AV364" s="43"/>
      <c r="AW364" s="43"/>
      <c r="AX364" s="43"/>
      <c r="AY364" s="43"/>
      <c r="AZ364" s="43"/>
      <c r="BA364" s="43"/>
      <c r="BB364" s="43"/>
      <c r="BC364" s="43"/>
      <c r="BD364" s="43"/>
      <c r="BE364" s="43"/>
      <c r="BF364" s="43"/>
      <c r="BG364" s="43"/>
      <c r="BH364" s="43"/>
      <c r="BI364" s="43"/>
      <c r="BJ364" s="43"/>
      <c r="BK364" s="43"/>
      <c r="BL364" s="43"/>
      <c r="BM364" s="43"/>
      <c r="BN364" s="43"/>
      <c r="BO364" s="43"/>
      <c r="BP364" s="43"/>
      <c r="BQ364" s="43"/>
      <c r="BR364" s="43"/>
      <c r="BS364" s="43"/>
      <c r="BT364" s="43"/>
      <c r="BU364" s="43"/>
      <c r="BV364" s="43"/>
      <c r="BW364" s="43"/>
      <c r="BX364" s="43"/>
      <c r="BY364" s="43"/>
      <c r="BZ364" s="43"/>
      <c r="CA364" s="43"/>
      <c r="CB364" s="43"/>
      <c r="CC364" s="43"/>
      <c r="CD364" s="43"/>
      <c r="CE364" s="43"/>
      <c r="CF364" s="43"/>
      <c r="CG364" s="43"/>
      <c r="CH364" s="43"/>
      <c r="CI364" s="43"/>
      <c r="CJ364" s="43"/>
      <c r="CK364" s="43"/>
      <c r="CL364" s="43"/>
      <c r="CM364" s="43"/>
      <c r="CN364" s="43"/>
      <c r="CO364" s="43"/>
      <c r="CP364" s="43"/>
      <c r="CQ364" s="43"/>
      <c r="CR364" s="43"/>
      <c r="CS364" s="43"/>
      <c r="CT364" s="43"/>
      <c r="CU364" s="43"/>
      <c r="CV364" s="43"/>
      <c r="CW364" s="43"/>
      <c r="CX364" s="43"/>
      <c r="CY364" s="43"/>
      <c r="CZ364" s="43"/>
      <c r="DA364" s="43"/>
      <c r="DB364" s="43"/>
      <c r="DC364" s="43"/>
      <c r="DD364" s="43"/>
      <c r="DE364" s="43"/>
      <c r="DF364" s="43"/>
      <c r="DG364" s="43"/>
      <c r="DH364" s="43"/>
      <c r="DI364" s="43"/>
      <c r="DJ364" s="43"/>
      <c r="DK364" s="43"/>
      <c r="DL364" s="43"/>
      <c r="DM364" s="43"/>
      <c r="DN364" s="43"/>
      <c r="DO364" s="43"/>
      <c r="DP364" s="43"/>
      <c r="DQ364" s="43"/>
      <c r="DR364" s="43"/>
      <c r="DS364" s="43"/>
      <c r="DT364" s="43"/>
      <c r="DU364" s="43"/>
      <c r="DV364" s="43"/>
      <c r="DW364" s="43"/>
      <c r="DX364" s="43"/>
      <c r="DY364" s="43"/>
      <c r="DZ364" s="43"/>
      <c r="EA364" s="43"/>
      <c r="EB364" s="43"/>
      <c r="EC364" s="43"/>
      <c r="ED364" s="43"/>
      <c r="EE364" s="43"/>
      <c r="EF364" s="43"/>
      <c r="EG364" s="43"/>
      <c r="EH364" s="43"/>
      <c r="EI364" s="43"/>
      <c r="EJ364" s="43"/>
      <c r="EK364" s="43"/>
      <c r="EL364" s="43"/>
      <c r="EM364" s="43"/>
      <c r="EN364" s="43"/>
      <c r="EO364" s="43"/>
      <c r="EP364" s="43"/>
      <c r="EQ364" s="43"/>
      <c r="ER364" s="43"/>
      <c r="ES364" s="43"/>
      <c r="ET364" s="43"/>
      <c r="EU364" s="43"/>
      <c r="EV364" s="43"/>
      <c r="EW364" s="43"/>
      <c r="EX364" s="43"/>
      <c r="EY364" s="43"/>
      <c r="EZ364" s="43"/>
      <c r="FA364" s="43"/>
      <c r="FB364" s="43"/>
      <c r="FC364" s="43"/>
      <c r="FD364" s="43"/>
      <c r="FE364" s="43"/>
      <c r="FF364" s="43"/>
      <c r="FG364" s="43"/>
      <c r="FH364" s="43"/>
      <c r="FI364" s="43"/>
      <c r="FJ364" s="43"/>
      <c r="FK364" s="43"/>
      <c r="FL364" s="43"/>
      <c r="FM364" s="43"/>
      <c r="FN364" s="43"/>
      <c r="FO364" s="43"/>
      <c r="FP364" s="43"/>
      <c r="FQ364" s="43"/>
      <c r="FR364" s="43"/>
      <c r="FS364" s="43"/>
      <c r="FT364" s="43"/>
      <c r="FU364" s="43"/>
      <c r="FV364" s="43"/>
      <c r="FW364" s="43"/>
      <c r="FX364" s="43"/>
      <c r="FY364" s="43"/>
      <c r="FZ364" s="43"/>
      <c r="GA364" s="43"/>
      <c r="GB364" s="43"/>
      <c r="GC364" s="43"/>
      <c r="GD364" s="43"/>
      <c r="GE364" s="43"/>
      <c r="GF364" s="43"/>
      <c r="GG364" s="43"/>
      <c r="GH364" s="43"/>
      <c r="GI364" s="43"/>
      <c r="GJ364" s="43"/>
      <c r="GK364" s="43"/>
      <c r="GL364" s="43"/>
      <c r="GM364" s="43"/>
      <c r="GN364" s="43"/>
      <c r="GO364" s="43"/>
      <c r="GP364" s="43"/>
      <c r="GQ364" s="43"/>
      <c r="GR364" s="43"/>
      <c r="GS364" s="43"/>
      <c r="GT364" s="43"/>
      <c r="GU364" s="43"/>
      <c r="GV364" s="43"/>
      <c r="GW364" s="43"/>
      <c r="GX364" s="43"/>
      <c r="GY364" s="43"/>
      <c r="GZ364" s="43"/>
      <c r="HA364" s="43"/>
      <c r="HB364" s="43"/>
      <c r="HC364" s="43"/>
      <c r="HD364" s="43"/>
      <c r="HE364" s="43"/>
      <c r="HF364" s="43"/>
      <c r="HG364" s="43"/>
      <c r="HH364" s="43"/>
      <c r="HI364" s="43"/>
      <c r="HJ364" s="43"/>
      <c r="HK364" s="43"/>
      <c r="HL364" s="43"/>
      <c r="HM364" s="43"/>
      <c r="HN364" s="43"/>
      <c r="HO364" s="43"/>
      <c r="HP364" s="43"/>
      <c r="HQ364" s="43"/>
      <c r="HR364" s="43"/>
      <c r="HS364" s="43"/>
      <c r="HT364" s="43"/>
      <c r="HU364" s="43"/>
      <c r="HV364" s="43"/>
      <c r="HW364" s="43"/>
      <c r="HX364" s="43"/>
      <c r="HY364" s="43"/>
      <c r="HZ364" s="43"/>
      <c r="IA364" s="43"/>
      <c r="IB364" s="43"/>
      <c r="IC364" s="43"/>
      <c r="ID364" s="43"/>
      <c r="IE364" s="43"/>
      <c r="IF364" s="43"/>
      <c r="IG364" s="43"/>
      <c r="IH364" s="43"/>
      <c r="II364" s="43"/>
      <c r="IJ364" s="43"/>
      <c r="IK364" s="43"/>
      <c r="IL364" s="43"/>
      <c r="IM364" s="43"/>
      <c r="IN364" s="43"/>
      <c r="IO364" s="43"/>
      <c r="IP364" s="43"/>
      <c r="IQ364" s="43"/>
      <c r="IR364" s="43"/>
      <c r="IS364" s="43"/>
      <c r="IT364" s="43"/>
      <c r="IU364" s="43"/>
    </row>
    <row r="365" spans="1:255" ht="16.5">
      <c r="A365" s="708" t="s">
        <v>2999</v>
      </c>
      <c r="B365" s="709"/>
      <c r="C365" s="709"/>
      <c r="D365" s="709"/>
      <c r="E365" s="43"/>
      <c r="F365" s="43"/>
      <c r="G365" s="43"/>
      <c r="H365" s="43"/>
      <c r="I365" s="43"/>
      <c r="J365" s="43"/>
      <c r="K365" s="43"/>
      <c r="L365" s="43"/>
      <c r="M365" s="43"/>
      <c r="N365" s="43"/>
      <c r="O365" s="43"/>
      <c r="P365" s="43"/>
      <c r="Q365" s="43"/>
      <c r="R365" s="43"/>
      <c r="S365" s="43"/>
      <c r="T365" s="43"/>
      <c r="U365" s="43"/>
      <c r="V365" s="43"/>
      <c r="W365" s="43"/>
      <c r="X365" s="43"/>
      <c r="Y365" s="43"/>
      <c r="Z365" s="43"/>
      <c r="AA365" s="43"/>
      <c r="AB365" s="43"/>
      <c r="AC365" s="43"/>
      <c r="AD365" s="43"/>
      <c r="AE365" s="43"/>
      <c r="AF365" s="43"/>
      <c r="AG365" s="43"/>
      <c r="AH365" s="43"/>
      <c r="AI365" s="43"/>
      <c r="AJ365" s="43"/>
      <c r="AK365" s="43"/>
      <c r="AL365" s="43"/>
      <c r="AM365" s="43"/>
      <c r="AN365" s="43"/>
      <c r="AO365" s="43"/>
      <c r="AP365" s="43"/>
      <c r="AQ365" s="43"/>
      <c r="AR365" s="43"/>
      <c r="AS365" s="43"/>
      <c r="AT365" s="43"/>
      <c r="AU365" s="43"/>
      <c r="AV365" s="43"/>
      <c r="AW365" s="43"/>
      <c r="AX365" s="43"/>
      <c r="AY365" s="43"/>
      <c r="AZ365" s="43"/>
      <c r="BA365" s="43"/>
      <c r="BB365" s="43"/>
      <c r="BC365" s="43"/>
      <c r="BD365" s="43"/>
      <c r="BE365" s="43"/>
      <c r="BF365" s="43"/>
      <c r="BG365" s="43"/>
      <c r="BH365" s="43"/>
      <c r="BI365" s="43"/>
      <c r="BJ365" s="43"/>
      <c r="BK365" s="43"/>
      <c r="BL365" s="43"/>
      <c r="BM365" s="43"/>
      <c r="BN365" s="43"/>
      <c r="BO365" s="43"/>
      <c r="BP365" s="43"/>
      <c r="BQ365" s="43"/>
      <c r="BR365" s="43"/>
      <c r="BS365" s="43"/>
      <c r="BT365" s="43"/>
      <c r="BU365" s="43"/>
      <c r="BV365" s="43"/>
      <c r="BW365" s="43"/>
      <c r="BX365" s="43"/>
      <c r="BY365" s="43"/>
      <c r="BZ365" s="43"/>
      <c r="CA365" s="43"/>
      <c r="CB365" s="43"/>
      <c r="CC365" s="43"/>
      <c r="CD365" s="43"/>
      <c r="CE365" s="43"/>
      <c r="CF365" s="43"/>
      <c r="CG365" s="43"/>
      <c r="CH365" s="43"/>
      <c r="CI365" s="43"/>
      <c r="CJ365" s="43"/>
      <c r="CK365" s="43"/>
      <c r="CL365" s="43"/>
      <c r="CM365" s="43"/>
      <c r="CN365" s="43"/>
      <c r="CO365" s="43"/>
      <c r="CP365" s="43"/>
      <c r="CQ365" s="43"/>
      <c r="CR365" s="43"/>
      <c r="CS365" s="43"/>
      <c r="CT365" s="43"/>
      <c r="CU365" s="43"/>
      <c r="CV365" s="43"/>
      <c r="CW365" s="43"/>
      <c r="CX365" s="43"/>
      <c r="CY365" s="43"/>
      <c r="CZ365" s="43"/>
      <c r="DA365" s="43"/>
      <c r="DB365" s="43"/>
      <c r="DC365" s="43"/>
      <c r="DD365" s="43"/>
      <c r="DE365" s="43"/>
      <c r="DF365" s="43"/>
      <c r="DG365" s="43"/>
      <c r="DH365" s="43"/>
      <c r="DI365" s="43"/>
      <c r="DJ365" s="43"/>
      <c r="DK365" s="43"/>
      <c r="DL365" s="43"/>
      <c r="DM365" s="43"/>
      <c r="DN365" s="43"/>
      <c r="DO365" s="43"/>
      <c r="DP365" s="43"/>
      <c r="DQ365" s="43"/>
      <c r="DR365" s="43"/>
      <c r="DS365" s="43"/>
      <c r="DT365" s="43"/>
      <c r="DU365" s="43"/>
      <c r="DV365" s="43"/>
      <c r="DW365" s="43"/>
      <c r="DX365" s="43"/>
      <c r="DY365" s="43"/>
      <c r="DZ365" s="43"/>
      <c r="EA365" s="43"/>
      <c r="EB365" s="43"/>
      <c r="EC365" s="43"/>
      <c r="ED365" s="43"/>
      <c r="EE365" s="43"/>
      <c r="EF365" s="43"/>
      <c r="EG365" s="43"/>
      <c r="EH365" s="43"/>
      <c r="EI365" s="43"/>
      <c r="EJ365" s="43"/>
      <c r="EK365" s="43"/>
      <c r="EL365" s="43"/>
      <c r="EM365" s="43"/>
      <c r="EN365" s="43"/>
      <c r="EO365" s="43"/>
      <c r="EP365" s="43"/>
      <c r="EQ365" s="43"/>
      <c r="ER365" s="43"/>
      <c r="ES365" s="43"/>
      <c r="ET365" s="43"/>
      <c r="EU365" s="43"/>
      <c r="EV365" s="43"/>
      <c r="EW365" s="43"/>
      <c r="EX365" s="43"/>
      <c r="EY365" s="43"/>
      <c r="EZ365" s="43"/>
      <c r="FA365" s="43"/>
      <c r="FB365" s="43"/>
      <c r="FC365" s="43"/>
      <c r="FD365" s="43"/>
      <c r="FE365" s="43"/>
      <c r="FF365" s="43"/>
      <c r="FG365" s="43"/>
      <c r="FH365" s="43"/>
      <c r="FI365" s="43"/>
      <c r="FJ365" s="43"/>
      <c r="FK365" s="43"/>
      <c r="FL365" s="43"/>
      <c r="FM365" s="43"/>
      <c r="FN365" s="43"/>
      <c r="FO365" s="43"/>
      <c r="FP365" s="43"/>
      <c r="FQ365" s="43"/>
      <c r="FR365" s="43"/>
      <c r="FS365" s="43"/>
      <c r="FT365" s="43"/>
      <c r="FU365" s="43"/>
      <c r="FV365" s="43"/>
      <c r="FW365" s="43"/>
      <c r="FX365" s="43"/>
      <c r="FY365" s="43"/>
      <c r="FZ365" s="43"/>
      <c r="GA365" s="43"/>
      <c r="GB365" s="43"/>
      <c r="GC365" s="43"/>
      <c r="GD365" s="43"/>
      <c r="GE365" s="43"/>
      <c r="GF365" s="43"/>
      <c r="GG365" s="43"/>
      <c r="GH365" s="43"/>
      <c r="GI365" s="43"/>
      <c r="GJ365" s="43"/>
      <c r="GK365" s="43"/>
      <c r="GL365" s="43"/>
      <c r="GM365" s="43"/>
      <c r="GN365" s="43"/>
      <c r="GO365" s="43"/>
      <c r="GP365" s="43"/>
      <c r="GQ365" s="43"/>
      <c r="GR365" s="43"/>
      <c r="GS365" s="43"/>
      <c r="GT365" s="43"/>
      <c r="GU365" s="43"/>
      <c r="GV365" s="43"/>
      <c r="GW365" s="43"/>
      <c r="GX365" s="43"/>
      <c r="GY365" s="43"/>
      <c r="GZ365" s="43"/>
      <c r="HA365" s="43"/>
      <c r="HB365" s="43"/>
      <c r="HC365" s="43"/>
      <c r="HD365" s="43"/>
      <c r="HE365" s="43"/>
      <c r="HF365" s="43"/>
      <c r="HG365" s="43"/>
      <c r="HH365" s="43"/>
      <c r="HI365" s="43"/>
      <c r="HJ365" s="43"/>
      <c r="HK365" s="43"/>
      <c r="HL365" s="43"/>
      <c r="HM365" s="43"/>
      <c r="HN365" s="43"/>
      <c r="HO365" s="43"/>
      <c r="HP365" s="43"/>
      <c r="HQ365" s="43"/>
      <c r="HR365" s="43"/>
      <c r="HS365" s="43"/>
      <c r="HT365" s="43"/>
      <c r="HU365" s="43"/>
      <c r="HV365" s="43"/>
      <c r="HW365" s="43"/>
      <c r="HX365" s="43"/>
      <c r="HY365" s="43"/>
      <c r="HZ365" s="43"/>
      <c r="IA365" s="43"/>
      <c r="IB365" s="43"/>
      <c r="IC365" s="43"/>
      <c r="ID365" s="43"/>
      <c r="IE365" s="43"/>
      <c r="IF365" s="43"/>
      <c r="IG365" s="43"/>
      <c r="IH365" s="43"/>
      <c r="II365" s="43"/>
      <c r="IJ365" s="43"/>
      <c r="IK365" s="43"/>
      <c r="IL365" s="43"/>
      <c r="IM365" s="43"/>
      <c r="IN365" s="43"/>
      <c r="IO365" s="43"/>
      <c r="IP365" s="43"/>
      <c r="IQ365" s="43"/>
      <c r="IR365" s="43"/>
      <c r="IS365" s="43"/>
      <c r="IT365" s="43"/>
      <c r="IU365" s="43"/>
    </row>
    <row r="366" spans="1:255" ht="16.5">
      <c r="A366" s="708" t="s">
        <v>3001</v>
      </c>
      <c r="B366" s="709"/>
      <c r="C366" s="709"/>
      <c r="D366" s="709"/>
      <c r="E366" s="43"/>
      <c r="F366" s="43"/>
      <c r="G366" s="43"/>
      <c r="H366" s="43"/>
      <c r="I366" s="43"/>
      <c r="J366" s="43"/>
      <c r="K366" s="43"/>
      <c r="L366" s="43"/>
      <c r="M366" s="43"/>
      <c r="N366" s="43"/>
      <c r="O366" s="43"/>
      <c r="P366" s="43"/>
      <c r="Q366" s="43"/>
      <c r="R366" s="43"/>
      <c r="S366" s="43"/>
      <c r="T366" s="43"/>
      <c r="U366" s="43"/>
      <c r="V366" s="43"/>
      <c r="W366" s="43"/>
      <c r="X366" s="43"/>
      <c r="Y366" s="43"/>
      <c r="Z366" s="43"/>
      <c r="AA366" s="43"/>
      <c r="AB366" s="43"/>
      <c r="AC366" s="43"/>
      <c r="AD366" s="43"/>
      <c r="AE366" s="43"/>
      <c r="AF366" s="43"/>
      <c r="AG366" s="43"/>
      <c r="AH366" s="43"/>
      <c r="AI366" s="43"/>
      <c r="AJ366" s="43"/>
      <c r="AK366" s="43"/>
      <c r="AL366" s="43"/>
      <c r="AM366" s="43"/>
      <c r="AN366" s="43"/>
      <c r="AO366" s="43"/>
      <c r="AP366" s="43"/>
      <c r="AQ366" s="43"/>
      <c r="AR366" s="43"/>
      <c r="AS366" s="43"/>
      <c r="AT366" s="43"/>
      <c r="AU366" s="43"/>
      <c r="AV366" s="43"/>
      <c r="AW366" s="43"/>
      <c r="AX366" s="43"/>
      <c r="AY366" s="43"/>
      <c r="AZ366" s="43"/>
      <c r="BA366" s="43"/>
      <c r="BB366" s="43"/>
      <c r="BC366" s="43"/>
      <c r="BD366" s="43"/>
      <c r="BE366" s="43"/>
      <c r="BF366" s="43"/>
      <c r="BG366" s="43"/>
      <c r="BH366" s="43"/>
      <c r="BI366" s="43"/>
      <c r="BJ366" s="43"/>
      <c r="BK366" s="43"/>
      <c r="BL366" s="43"/>
      <c r="BM366" s="43"/>
      <c r="BN366" s="43"/>
      <c r="BO366" s="43"/>
      <c r="BP366" s="43"/>
      <c r="BQ366" s="43"/>
      <c r="BR366" s="43"/>
      <c r="BS366" s="43"/>
      <c r="BT366" s="43"/>
      <c r="BU366" s="43"/>
      <c r="BV366" s="43"/>
      <c r="BW366" s="43"/>
      <c r="BX366" s="43"/>
      <c r="BY366" s="43"/>
      <c r="BZ366" s="43"/>
      <c r="CA366" s="43"/>
      <c r="CB366" s="43"/>
      <c r="CC366" s="43"/>
      <c r="CD366" s="43"/>
      <c r="CE366" s="43"/>
      <c r="CF366" s="43"/>
      <c r="CG366" s="43"/>
      <c r="CH366" s="43"/>
      <c r="CI366" s="43"/>
      <c r="CJ366" s="43"/>
      <c r="CK366" s="43"/>
      <c r="CL366" s="43"/>
      <c r="CM366" s="43"/>
      <c r="CN366" s="43"/>
      <c r="CO366" s="43"/>
      <c r="CP366" s="43"/>
      <c r="CQ366" s="43"/>
      <c r="CR366" s="43"/>
      <c r="CS366" s="43"/>
      <c r="CT366" s="43"/>
      <c r="CU366" s="43"/>
      <c r="CV366" s="43"/>
      <c r="CW366" s="43"/>
      <c r="CX366" s="43"/>
      <c r="CY366" s="43"/>
      <c r="CZ366" s="43"/>
      <c r="DA366" s="43"/>
      <c r="DB366" s="43"/>
      <c r="DC366" s="43"/>
      <c r="DD366" s="43"/>
      <c r="DE366" s="43"/>
      <c r="DF366" s="43"/>
      <c r="DG366" s="43"/>
      <c r="DH366" s="43"/>
      <c r="DI366" s="43"/>
      <c r="DJ366" s="43"/>
      <c r="DK366" s="43"/>
      <c r="DL366" s="43"/>
      <c r="DM366" s="43"/>
      <c r="DN366" s="43"/>
      <c r="DO366" s="43"/>
      <c r="DP366" s="43"/>
      <c r="DQ366" s="43"/>
      <c r="DR366" s="43"/>
      <c r="DS366" s="43"/>
      <c r="DT366" s="43"/>
      <c r="DU366" s="43"/>
      <c r="DV366" s="43"/>
      <c r="DW366" s="43"/>
      <c r="DX366" s="43"/>
      <c r="DY366" s="43"/>
      <c r="DZ366" s="43"/>
      <c r="EA366" s="43"/>
      <c r="EB366" s="43"/>
      <c r="EC366" s="43"/>
      <c r="ED366" s="43"/>
      <c r="EE366" s="43"/>
      <c r="EF366" s="43"/>
      <c r="EG366" s="43"/>
      <c r="EH366" s="43"/>
      <c r="EI366" s="43"/>
      <c r="EJ366" s="43"/>
      <c r="EK366" s="43"/>
      <c r="EL366" s="43"/>
      <c r="EM366" s="43"/>
      <c r="EN366" s="43"/>
      <c r="EO366" s="43"/>
      <c r="EP366" s="43"/>
      <c r="EQ366" s="43"/>
      <c r="ER366" s="43"/>
      <c r="ES366" s="43"/>
      <c r="ET366" s="43"/>
      <c r="EU366" s="43"/>
      <c r="EV366" s="43"/>
      <c r="EW366" s="43"/>
      <c r="EX366" s="43"/>
      <c r="EY366" s="43"/>
      <c r="EZ366" s="43"/>
      <c r="FA366" s="43"/>
      <c r="FB366" s="43"/>
      <c r="FC366" s="43"/>
      <c r="FD366" s="43"/>
      <c r="FE366" s="43"/>
      <c r="FF366" s="43"/>
      <c r="FG366" s="43"/>
      <c r="FH366" s="43"/>
      <c r="FI366" s="43"/>
      <c r="FJ366" s="43"/>
      <c r="FK366" s="43"/>
      <c r="FL366" s="43"/>
      <c r="FM366" s="43"/>
      <c r="FN366" s="43"/>
      <c r="FO366" s="43"/>
      <c r="FP366" s="43"/>
      <c r="FQ366" s="43"/>
      <c r="FR366" s="43"/>
      <c r="FS366" s="43"/>
      <c r="FT366" s="43"/>
      <c r="FU366" s="43"/>
      <c r="FV366" s="43"/>
      <c r="FW366" s="43"/>
      <c r="FX366" s="43"/>
      <c r="FY366" s="43"/>
      <c r="FZ366" s="43"/>
      <c r="GA366" s="43"/>
      <c r="GB366" s="43"/>
      <c r="GC366" s="43"/>
      <c r="GD366" s="43"/>
      <c r="GE366" s="43"/>
      <c r="GF366" s="43"/>
      <c r="GG366" s="43"/>
      <c r="GH366" s="43"/>
      <c r="GI366" s="43"/>
      <c r="GJ366" s="43"/>
      <c r="GK366" s="43"/>
      <c r="GL366" s="43"/>
      <c r="GM366" s="43"/>
      <c r="GN366" s="43"/>
      <c r="GO366" s="43"/>
      <c r="GP366" s="43"/>
      <c r="GQ366" s="43"/>
      <c r="GR366" s="43"/>
      <c r="GS366" s="43"/>
      <c r="GT366" s="43"/>
      <c r="GU366" s="43"/>
      <c r="GV366" s="43"/>
      <c r="GW366" s="43"/>
      <c r="GX366" s="43"/>
      <c r="GY366" s="43"/>
      <c r="GZ366" s="43"/>
      <c r="HA366" s="43"/>
      <c r="HB366" s="43"/>
      <c r="HC366" s="43"/>
      <c r="HD366" s="43"/>
      <c r="HE366" s="43"/>
      <c r="HF366" s="43"/>
      <c r="HG366" s="43"/>
      <c r="HH366" s="43"/>
      <c r="HI366" s="43"/>
      <c r="HJ366" s="43"/>
      <c r="HK366" s="43"/>
      <c r="HL366" s="43"/>
      <c r="HM366" s="43"/>
      <c r="HN366" s="43"/>
      <c r="HO366" s="43"/>
      <c r="HP366" s="43"/>
      <c r="HQ366" s="43"/>
      <c r="HR366" s="43"/>
      <c r="HS366" s="43"/>
      <c r="HT366" s="43"/>
      <c r="HU366" s="43"/>
      <c r="HV366" s="43"/>
      <c r="HW366" s="43"/>
      <c r="HX366" s="43"/>
      <c r="HY366" s="43"/>
      <c r="HZ366" s="43"/>
      <c r="IA366" s="43"/>
      <c r="IB366" s="43"/>
      <c r="IC366" s="43"/>
      <c r="ID366" s="43"/>
      <c r="IE366" s="43"/>
      <c r="IF366" s="43"/>
      <c r="IG366" s="43"/>
      <c r="IH366" s="43"/>
      <c r="II366" s="43"/>
      <c r="IJ366" s="43"/>
      <c r="IK366" s="43"/>
      <c r="IL366" s="43"/>
      <c r="IM366" s="43"/>
      <c r="IN366" s="43"/>
      <c r="IO366" s="43"/>
      <c r="IP366" s="43"/>
      <c r="IQ366" s="43"/>
      <c r="IR366" s="43"/>
      <c r="IS366" s="43"/>
      <c r="IT366" s="43"/>
      <c r="IU366" s="43"/>
    </row>
    <row r="367" spans="1:255" ht="16.5">
      <c r="A367" s="708" t="s">
        <v>3007</v>
      </c>
      <c r="B367" s="709"/>
      <c r="C367" s="709"/>
      <c r="D367" s="709"/>
      <c r="E367" s="43"/>
      <c r="F367" s="43"/>
      <c r="G367" s="43"/>
      <c r="H367" s="43"/>
      <c r="I367" s="43"/>
      <c r="J367" s="43"/>
      <c r="K367" s="43"/>
      <c r="L367" s="43"/>
      <c r="M367" s="43"/>
      <c r="N367" s="43"/>
      <c r="O367" s="43"/>
      <c r="P367" s="43"/>
      <c r="Q367" s="43"/>
      <c r="R367" s="43"/>
      <c r="S367" s="43"/>
      <c r="T367" s="43"/>
      <c r="U367" s="43"/>
      <c r="V367" s="43"/>
      <c r="W367" s="43"/>
      <c r="X367" s="43"/>
      <c r="Y367" s="43"/>
      <c r="Z367" s="43"/>
      <c r="AA367" s="43"/>
      <c r="AB367" s="43"/>
      <c r="AC367" s="43"/>
      <c r="AD367" s="43"/>
      <c r="AE367" s="43"/>
      <c r="AF367" s="43"/>
      <c r="AG367" s="43"/>
      <c r="AH367" s="43"/>
      <c r="AI367" s="43"/>
      <c r="AJ367" s="43"/>
      <c r="AK367" s="43"/>
      <c r="AL367" s="43"/>
      <c r="AM367" s="43"/>
      <c r="AN367" s="43"/>
      <c r="AO367" s="43"/>
      <c r="AP367" s="43"/>
      <c r="AQ367" s="43"/>
      <c r="AR367" s="43"/>
      <c r="AS367" s="43"/>
      <c r="AT367" s="43"/>
      <c r="AU367" s="43"/>
      <c r="AV367" s="43"/>
      <c r="AW367" s="43"/>
      <c r="AX367" s="43"/>
      <c r="AY367" s="43"/>
      <c r="AZ367" s="43"/>
      <c r="BA367" s="43"/>
      <c r="BB367" s="43"/>
      <c r="BC367" s="43"/>
      <c r="BD367" s="43"/>
      <c r="BE367" s="43"/>
      <c r="BF367" s="43"/>
      <c r="BG367" s="43"/>
      <c r="BH367" s="43"/>
      <c r="BI367" s="43"/>
      <c r="BJ367" s="43"/>
      <c r="BK367" s="43"/>
      <c r="BL367" s="43"/>
      <c r="BM367" s="43"/>
      <c r="BN367" s="43"/>
      <c r="BO367" s="43"/>
      <c r="BP367" s="43"/>
      <c r="BQ367" s="43"/>
      <c r="BR367" s="43"/>
      <c r="BS367" s="43"/>
      <c r="BT367" s="43"/>
      <c r="BU367" s="43"/>
      <c r="BV367" s="43"/>
      <c r="BW367" s="43"/>
      <c r="BX367" s="43"/>
      <c r="BY367" s="43"/>
      <c r="BZ367" s="43"/>
      <c r="CA367" s="43"/>
      <c r="CB367" s="43"/>
      <c r="CC367" s="43"/>
      <c r="CD367" s="43"/>
      <c r="CE367" s="43"/>
      <c r="CF367" s="43"/>
      <c r="CG367" s="43"/>
      <c r="CH367" s="43"/>
      <c r="CI367" s="43"/>
      <c r="CJ367" s="43"/>
      <c r="CK367" s="43"/>
      <c r="CL367" s="43"/>
      <c r="CM367" s="43"/>
      <c r="CN367" s="43"/>
      <c r="CO367" s="43"/>
      <c r="CP367" s="43"/>
      <c r="CQ367" s="43"/>
      <c r="CR367" s="43"/>
      <c r="CS367" s="43"/>
      <c r="CT367" s="43"/>
      <c r="CU367" s="43"/>
      <c r="CV367" s="43"/>
      <c r="CW367" s="43"/>
      <c r="CX367" s="43"/>
      <c r="CY367" s="43"/>
      <c r="CZ367" s="43"/>
      <c r="DA367" s="43"/>
      <c r="DB367" s="43"/>
      <c r="DC367" s="43"/>
      <c r="DD367" s="43"/>
      <c r="DE367" s="43"/>
      <c r="DF367" s="43"/>
      <c r="DG367" s="43"/>
      <c r="DH367" s="43"/>
      <c r="DI367" s="43"/>
      <c r="DJ367" s="43"/>
      <c r="DK367" s="43"/>
      <c r="DL367" s="43"/>
      <c r="DM367" s="43"/>
      <c r="DN367" s="43"/>
      <c r="DO367" s="43"/>
      <c r="DP367" s="43"/>
      <c r="DQ367" s="43"/>
      <c r="DR367" s="43"/>
      <c r="DS367" s="43"/>
      <c r="DT367" s="43"/>
      <c r="DU367" s="43"/>
      <c r="DV367" s="43"/>
      <c r="DW367" s="43"/>
      <c r="DX367" s="43"/>
      <c r="DY367" s="43"/>
      <c r="DZ367" s="43"/>
      <c r="EA367" s="43"/>
      <c r="EB367" s="43"/>
      <c r="EC367" s="43"/>
      <c r="ED367" s="43"/>
      <c r="EE367" s="43"/>
      <c r="EF367" s="43"/>
      <c r="EG367" s="43"/>
      <c r="EH367" s="43"/>
      <c r="EI367" s="43"/>
      <c r="EJ367" s="43"/>
      <c r="EK367" s="43"/>
      <c r="EL367" s="43"/>
      <c r="EM367" s="43"/>
      <c r="EN367" s="43"/>
      <c r="EO367" s="43"/>
      <c r="EP367" s="43"/>
      <c r="EQ367" s="43"/>
      <c r="ER367" s="43"/>
      <c r="ES367" s="43"/>
      <c r="ET367" s="43"/>
      <c r="EU367" s="43"/>
      <c r="EV367" s="43"/>
      <c r="EW367" s="43"/>
      <c r="EX367" s="43"/>
      <c r="EY367" s="43"/>
      <c r="EZ367" s="43"/>
      <c r="FA367" s="43"/>
      <c r="FB367" s="43"/>
      <c r="FC367" s="43"/>
      <c r="FD367" s="43"/>
      <c r="FE367" s="43"/>
      <c r="FF367" s="43"/>
      <c r="FG367" s="43"/>
      <c r="FH367" s="43"/>
      <c r="FI367" s="43"/>
      <c r="FJ367" s="43"/>
      <c r="FK367" s="43"/>
      <c r="FL367" s="43"/>
      <c r="FM367" s="43"/>
      <c r="FN367" s="43"/>
      <c r="FO367" s="43"/>
      <c r="FP367" s="43"/>
      <c r="FQ367" s="43"/>
      <c r="FR367" s="43"/>
      <c r="FS367" s="43"/>
      <c r="FT367" s="43"/>
      <c r="FU367" s="43"/>
      <c r="FV367" s="43"/>
      <c r="FW367" s="43"/>
      <c r="FX367" s="43"/>
      <c r="FY367" s="43"/>
      <c r="FZ367" s="43"/>
      <c r="GA367" s="43"/>
      <c r="GB367" s="43"/>
      <c r="GC367" s="43"/>
      <c r="GD367" s="43"/>
      <c r="GE367" s="43"/>
      <c r="GF367" s="43"/>
      <c r="GG367" s="43"/>
      <c r="GH367" s="43"/>
      <c r="GI367" s="43"/>
      <c r="GJ367" s="43"/>
      <c r="GK367" s="43"/>
      <c r="GL367" s="43"/>
      <c r="GM367" s="43"/>
      <c r="GN367" s="43"/>
      <c r="GO367" s="43"/>
      <c r="GP367" s="43"/>
      <c r="GQ367" s="43"/>
      <c r="GR367" s="43"/>
      <c r="GS367" s="43"/>
      <c r="GT367" s="43"/>
      <c r="GU367" s="43"/>
      <c r="GV367" s="43"/>
      <c r="GW367" s="43"/>
      <c r="GX367" s="43"/>
      <c r="GY367" s="43"/>
      <c r="GZ367" s="43"/>
      <c r="HA367" s="43"/>
      <c r="HB367" s="43"/>
      <c r="HC367" s="43"/>
      <c r="HD367" s="43"/>
      <c r="HE367" s="43"/>
      <c r="HF367" s="43"/>
      <c r="HG367" s="43"/>
      <c r="HH367" s="43"/>
      <c r="HI367" s="43"/>
      <c r="HJ367" s="43"/>
      <c r="HK367" s="43"/>
      <c r="HL367" s="43"/>
      <c r="HM367" s="43"/>
      <c r="HN367" s="43"/>
      <c r="HO367" s="43"/>
      <c r="HP367" s="43"/>
      <c r="HQ367" s="43"/>
      <c r="HR367" s="43"/>
      <c r="HS367" s="43"/>
      <c r="HT367" s="43"/>
      <c r="HU367" s="43"/>
      <c r="HV367" s="43"/>
      <c r="HW367" s="43"/>
      <c r="HX367" s="43"/>
      <c r="HY367" s="43"/>
      <c r="HZ367" s="43"/>
      <c r="IA367" s="43"/>
      <c r="IB367" s="43"/>
      <c r="IC367" s="43"/>
      <c r="ID367" s="43"/>
      <c r="IE367" s="43"/>
      <c r="IF367" s="43"/>
      <c r="IG367" s="43"/>
      <c r="IH367" s="43"/>
      <c r="II367" s="43"/>
      <c r="IJ367" s="43"/>
      <c r="IK367" s="43"/>
      <c r="IL367" s="43"/>
      <c r="IM367" s="43"/>
      <c r="IN367" s="43"/>
      <c r="IO367" s="43"/>
      <c r="IP367" s="43"/>
      <c r="IQ367" s="43"/>
      <c r="IR367" s="43"/>
      <c r="IS367" s="43"/>
      <c r="IT367" s="43"/>
      <c r="IU367" s="43"/>
    </row>
    <row r="368" spans="1:255" ht="16.5">
      <c r="A368" s="708" t="s">
        <v>3010</v>
      </c>
      <c r="B368" s="709"/>
      <c r="C368" s="709"/>
      <c r="D368" s="709"/>
      <c r="E368" s="43"/>
      <c r="F368" s="43"/>
      <c r="G368" s="43"/>
      <c r="H368" s="43"/>
      <c r="I368" s="43"/>
      <c r="J368" s="43"/>
      <c r="K368" s="43"/>
      <c r="L368" s="43"/>
      <c r="M368" s="43"/>
      <c r="N368" s="43"/>
      <c r="O368" s="43"/>
      <c r="P368" s="43"/>
      <c r="Q368" s="43"/>
      <c r="R368" s="43"/>
      <c r="S368" s="43"/>
      <c r="T368" s="43"/>
      <c r="U368" s="43"/>
      <c r="V368" s="43"/>
      <c r="W368" s="43"/>
      <c r="X368" s="43"/>
      <c r="Y368" s="43"/>
      <c r="Z368" s="43"/>
      <c r="AA368" s="43"/>
      <c r="AB368" s="43"/>
      <c r="AC368" s="43"/>
      <c r="AD368" s="43"/>
      <c r="AE368" s="43"/>
      <c r="AF368" s="43"/>
      <c r="AG368" s="43"/>
      <c r="AH368" s="43"/>
      <c r="AI368" s="43"/>
      <c r="AJ368" s="43"/>
      <c r="AK368" s="43"/>
      <c r="AL368" s="43"/>
      <c r="AM368" s="43"/>
      <c r="AN368" s="43"/>
      <c r="AO368" s="43"/>
      <c r="AP368" s="43"/>
      <c r="AQ368" s="43"/>
      <c r="AR368" s="43"/>
      <c r="AS368" s="43"/>
      <c r="AT368" s="43"/>
      <c r="AU368" s="43"/>
      <c r="AV368" s="43"/>
      <c r="AW368" s="43"/>
      <c r="AX368" s="43"/>
      <c r="AY368" s="43"/>
      <c r="AZ368" s="43"/>
      <c r="BA368" s="43"/>
      <c r="BB368" s="43"/>
      <c r="BC368" s="43"/>
      <c r="BD368" s="43"/>
      <c r="BE368" s="43"/>
      <c r="BF368" s="43"/>
      <c r="BG368" s="43"/>
      <c r="BH368" s="43"/>
      <c r="BI368" s="43"/>
      <c r="BJ368" s="43"/>
      <c r="BK368" s="43"/>
      <c r="BL368" s="43"/>
      <c r="BM368" s="43"/>
      <c r="BN368" s="43"/>
      <c r="BO368" s="43"/>
      <c r="BP368" s="43"/>
      <c r="BQ368" s="43"/>
      <c r="BR368" s="43"/>
      <c r="BS368" s="43"/>
      <c r="BT368" s="43"/>
      <c r="BU368" s="43"/>
      <c r="BV368" s="43"/>
      <c r="BW368" s="43"/>
      <c r="BX368" s="43"/>
      <c r="BY368" s="43"/>
      <c r="BZ368" s="43"/>
      <c r="CA368" s="43"/>
      <c r="CB368" s="43"/>
      <c r="CC368" s="43"/>
      <c r="CD368" s="43"/>
      <c r="CE368" s="43"/>
      <c r="CF368" s="43"/>
      <c r="CG368" s="43"/>
      <c r="CH368" s="43"/>
      <c r="CI368" s="43"/>
      <c r="CJ368" s="43"/>
      <c r="CK368" s="43"/>
      <c r="CL368" s="43"/>
      <c r="CM368" s="43"/>
      <c r="CN368" s="43"/>
      <c r="CO368" s="43"/>
      <c r="CP368" s="43"/>
      <c r="CQ368" s="43"/>
      <c r="CR368" s="43"/>
      <c r="CS368" s="43"/>
      <c r="CT368" s="43"/>
      <c r="CU368" s="43"/>
      <c r="CV368" s="43"/>
      <c r="CW368" s="43"/>
      <c r="CX368" s="43"/>
      <c r="CY368" s="43"/>
      <c r="CZ368" s="43"/>
      <c r="DA368" s="43"/>
      <c r="DB368" s="43"/>
      <c r="DC368" s="43"/>
      <c r="DD368" s="43"/>
      <c r="DE368" s="43"/>
      <c r="DF368" s="43"/>
      <c r="DG368" s="43"/>
      <c r="DH368" s="43"/>
      <c r="DI368" s="43"/>
      <c r="DJ368" s="43"/>
      <c r="DK368" s="43"/>
      <c r="DL368" s="43"/>
      <c r="DM368" s="43"/>
      <c r="DN368" s="43"/>
      <c r="DO368" s="43"/>
      <c r="DP368" s="43"/>
      <c r="DQ368" s="43"/>
      <c r="DR368" s="43"/>
      <c r="DS368" s="43"/>
      <c r="DT368" s="43"/>
      <c r="DU368" s="43"/>
      <c r="DV368" s="43"/>
      <c r="DW368" s="43"/>
      <c r="DX368" s="43"/>
      <c r="DY368" s="43"/>
      <c r="DZ368" s="43"/>
      <c r="EA368" s="43"/>
      <c r="EB368" s="43"/>
      <c r="EC368" s="43"/>
      <c r="ED368" s="43"/>
      <c r="EE368" s="43"/>
      <c r="EF368" s="43"/>
      <c r="EG368" s="43"/>
      <c r="EH368" s="43"/>
      <c r="EI368" s="43"/>
      <c r="EJ368" s="43"/>
      <c r="EK368" s="43"/>
      <c r="EL368" s="43"/>
      <c r="EM368" s="43"/>
      <c r="EN368" s="43"/>
      <c r="EO368" s="43"/>
      <c r="EP368" s="43"/>
      <c r="EQ368" s="43"/>
      <c r="ER368" s="43"/>
      <c r="ES368" s="43"/>
      <c r="ET368" s="43"/>
      <c r="EU368" s="43"/>
      <c r="EV368" s="43"/>
      <c r="EW368" s="43"/>
      <c r="EX368" s="43"/>
      <c r="EY368" s="43"/>
      <c r="EZ368" s="43"/>
      <c r="FA368" s="43"/>
      <c r="FB368" s="43"/>
      <c r="FC368" s="43"/>
      <c r="FD368" s="43"/>
      <c r="FE368" s="43"/>
      <c r="FF368" s="43"/>
      <c r="FG368" s="43"/>
      <c r="FH368" s="43"/>
      <c r="FI368" s="43"/>
      <c r="FJ368" s="43"/>
      <c r="FK368" s="43"/>
      <c r="FL368" s="43"/>
      <c r="FM368" s="43"/>
      <c r="FN368" s="43"/>
      <c r="FO368" s="43"/>
      <c r="FP368" s="43"/>
      <c r="FQ368" s="43"/>
      <c r="FR368" s="43"/>
      <c r="FS368" s="43"/>
      <c r="FT368" s="43"/>
      <c r="FU368" s="43"/>
      <c r="FV368" s="43"/>
      <c r="FW368" s="43"/>
      <c r="FX368" s="43"/>
      <c r="FY368" s="43"/>
      <c r="FZ368" s="43"/>
      <c r="GA368" s="43"/>
      <c r="GB368" s="43"/>
      <c r="GC368" s="43"/>
      <c r="GD368" s="43"/>
      <c r="GE368" s="43"/>
      <c r="GF368" s="43"/>
      <c r="GG368" s="43"/>
      <c r="GH368" s="43"/>
      <c r="GI368" s="43"/>
      <c r="GJ368" s="43"/>
      <c r="GK368" s="43"/>
      <c r="GL368" s="43"/>
      <c r="GM368" s="43"/>
      <c r="GN368" s="43"/>
      <c r="GO368" s="43"/>
      <c r="GP368" s="43"/>
      <c r="GQ368" s="43"/>
      <c r="GR368" s="43"/>
      <c r="GS368" s="43"/>
      <c r="GT368" s="43"/>
      <c r="GU368" s="43"/>
      <c r="GV368" s="43"/>
      <c r="GW368" s="43"/>
      <c r="GX368" s="43"/>
      <c r="GY368" s="43"/>
      <c r="GZ368" s="43"/>
      <c r="HA368" s="43"/>
      <c r="HB368" s="43"/>
      <c r="HC368" s="43"/>
      <c r="HD368" s="43"/>
      <c r="HE368" s="43"/>
      <c r="HF368" s="43"/>
      <c r="HG368" s="43"/>
      <c r="HH368" s="43"/>
      <c r="HI368" s="43"/>
      <c r="HJ368" s="43"/>
      <c r="HK368" s="43"/>
      <c r="HL368" s="43"/>
      <c r="HM368" s="43"/>
      <c r="HN368" s="43"/>
      <c r="HO368" s="43"/>
      <c r="HP368" s="43"/>
      <c r="HQ368" s="43"/>
      <c r="HR368" s="43"/>
      <c r="HS368" s="43"/>
      <c r="HT368" s="43"/>
      <c r="HU368" s="43"/>
      <c r="HV368" s="43"/>
      <c r="HW368" s="43"/>
      <c r="HX368" s="43"/>
      <c r="HY368" s="43"/>
      <c r="HZ368" s="43"/>
      <c r="IA368" s="43"/>
      <c r="IB368" s="43"/>
      <c r="IC368" s="43"/>
      <c r="ID368" s="43"/>
      <c r="IE368" s="43"/>
      <c r="IF368" s="43"/>
      <c r="IG368" s="43"/>
      <c r="IH368" s="43"/>
      <c r="II368" s="43"/>
      <c r="IJ368" s="43"/>
      <c r="IK368" s="43"/>
      <c r="IL368" s="43"/>
      <c r="IM368" s="43"/>
      <c r="IN368" s="43"/>
      <c r="IO368" s="43"/>
      <c r="IP368" s="43"/>
      <c r="IQ368" s="43"/>
      <c r="IR368" s="43"/>
      <c r="IS368" s="43"/>
      <c r="IT368" s="43"/>
      <c r="IU368" s="43"/>
    </row>
    <row r="369" spans="1:255" ht="16.5">
      <c r="A369" s="195" t="s">
        <v>3019</v>
      </c>
      <c r="B369" s="196"/>
      <c r="C369" s="197">
        <f>DATE(2020,6,12)</f>
        <v>43994</v>
      </c>
      <c r="D369" s="195" t="s">
        <v>2763</v>
      </c>
      <c r="E369" s="43"/>
      <c r="F369" s="43"/>
      <c r="G369" s="43"/>
      <c r="H369" s="43"/>
      <c r="I369" s="43"/>
      <c r="J369" s="43"/>
      <c r="K369" s="43"/>
      <c r="L369" s="43"/>
      <c r="M369" s="43"/>
      <c r="N369" s="43"/>
      <c r="O369" s="43"/>
      <c r="P369" s="43"/>
      <c r="Q369" s="43"/>
      <c r="R369" s="43"/>
      <c r="S369" s="43"/>
      <c r="T369" s="43"/>
      <c r="U369" s="43"/>
      <c r="V369" s="43"/>
      <c r="W369" s="43"/>
      <c r="X369" s="43"/>
      <c r="Y369" s="43"/>
      <c r="Z369" s="43"/>
      <c r="AA369" s="43"/>
      <c r="AB369" s="43"/>
      <c r="AC369" s="43"/>
      <c r="AD369" s="43"/>
      <c r="AE369" s="43"/>
      <c r="AF369" s="43"/>
      <c r="AG369" s="43"/>
      <c r="AH369" s="43"/>
      <c r="AI369" s="43"/>
      <c r="AJ369" s="43"/>
      <c r="AK369" s="43"/>
      <c r="AL369" s="43"/>
      <c r="AM369" s="43"/>
      <c r="AN369" s="43"/>
      <c r="AO369" s="43"/>
      <c r="AP369" s="43"/>
      <c r="AQ369" s="43"/>
      <c r="AR369" s="43"/>
      <c r="AS369" s="43"/>
      <c r="AT369" s="43"/>
      <c r="AU369" s="43"/>
      <c r="AV369" s="43"/>
      <c r="AW369" s="43"/>
      <c r="AX369" s="43"/>
      <c r="AY369" s="43"/>
      <c r="AZ369" s="43"/>
      <c r="BA369" s="43"/>
      <c r="BB369" s="43"/>
      <c r="BC369" s="43"/>
      <c r="BD369" s="43"/>
      <c r="BE369" s="43"/>
      <c r="BF369" s="43"/>
      <c r="BG369" s="43"/>
      <c r="BH369" s="43"/>
      <c r="BI369" s="43"/>
      <c r="BJ369" s="43"/>
      <c r="BK369" s="43"/>
      <c r="BL369" s="43"/>
      <c r="BM369" s="43"/>
      <c r="BN369" s="43"/>
      <c r="BO369" s="43"/>
      <c r="BP369" s="43"/>
      <c r="BQ369" s="43"/>
      <c r="BR369" s="43"/>
      <c r="BS369" s="43"/>
      <c r="BT369" s="43"/>
      <c r="BU369" s="43"/>
      <c r="BV369" s="43"/>
      <c r="BW369" s="43"/>
      <c r="BX369" s="43"/>
      <c r="BY369" s="43"/>
      <c r="BZ369" s="43"/>
      <c r="CA369" s="43"/>
      <c r="CB369" s="43"/>
      <c r="CC369" s="43"/>
      <c r="CD369" s="43"/>
      <c r="CE369" s="43"/>
      <c r="CF369" s="43"/>
      <c r="CG369" s="43"/>
      <c r="CH369" s="43"/>
      <c r="CI369" s="43"/>
      <c r="CJ369" s="43"/>
      <c r="CK369" s="43"/>
      <c r="CL369" s="43"/>
      <c r="CM369" s="43"/>
      <c r="CN369" s="43"/>
      <c r="CO369" s="43"/>
      <c r="CP369" s="43"/>
      <c r="CQ369" s="43"/>
      <c r="CR369" s="43"/>
      <c r="CS369" s="43"/>
      <c r="CT369" s="43"/>
      <c r="CU369" s="43"/>
      <c r="CV369" s="43"/>
      <c r="CW369" s="43"/>
      <c r="CX369" s="43"/>
      <c r="CY369" s="43"/>
      <c r="CZ369" s="43"/>
      <c r="DA369" s="43"/>
      <c r="DB369" s="43"/>
      <c r="DC369" s="43"/>
      <c r="DD369" s="43"/>
      <c r="DE369" s="43"/>
      <c r="DF369" s="43"/>
      <c r="DG369" s="43"/>
      <c r="DH369" s="43"/>
      <c r="DI369" s="43"/>
      <c r="DJ369" s="43"/>
      <c r="DK369" s="43"/>
      <c r="DL369" s="43"/>
      <c r="DM369" s="43"/>
      <c r="DN369" s="43"/>
      <c r="DO369" s="43"/>
      <c r="DP369" s="43"/>
      <c r="DQ369" s="43"/>
      <c r="DR369" s="43"/>
      <c r="DS369" s="43"/>
      <c r="DT369" s="43"/>
      <c r="DU369" s="43"/>
      <c r="DV369" s="43"/>
      <c r="DW369" s="43"/>
      <c r="DX369" s="43"/>
      <c r="DY369" s="43"/>
      <c r="DZ369" s="43"/>
      <c r="EA369" s="43"/>
      <c r="EB369" s="43"/>
      <c r="EC369" s="43"/>
      <c r="ED369" s="43"/>
      <c r="EE369" s="43"/>
      <c r="EF369" s="43"/>
      <c r="EG369" s="43"/>
      <c r="EH369" s="43"/>
      <c r="EI369" s="43"/>
      <c r="EJ369" s="43"/>
      <c r="EK369" s="43"/>
      <c r="EL369" s="43"/>
      <c r="EM369" s="43"/>
      <c r="EN369" s="43"/>
      <c r="EO369" s="43"/>
      <c r="EP369" s="43"/>
      <c r="EQ369" s="43"/>
      <c r="ER369" s="43"/>
      <c r="ES369" s="43"/>
      <c r="ET369" s="43"/>
      <c r="EU369" s="43"/>
      <c r="EV369" s="43"/>
      <c r="EW369" s="43"/>
      <c r="EX369" s="43"/>
      <c r="EY369" s="43"/>
      <c r="EZ369" s="43"/>
      <c r="FA369" s="43"/>
      <c r="FB369" s="43"/>
      <c r="FC369" s="43"/>
      <c r="FD369" s="43"/>
      <c r="FE369" s="43"/>
      <c r="FF369" s="43"/>
      <c r="FG369" s="43"/>
      <c r="FH369" s="43"/>
      <c r="FI369" s="43"/>
      <c r="FJ369" s="43"/>
      <c r="FK369" s="43"/>
      <c r="FL369" s="43"/>
      <c r="FM369" s="43"/>
      <c r="FN369" s="43"/>
      <c r="FO369" s="43"/>
      <c r="FP369" s="43"/>
      <c r="FQ369" s="43"/>
      <c r="FR369" s="43"/>
      <c r="FS369" s="43"/>
      <c r="FT369" s="43"/>
      <c r="FU369" s="43"/>
      <c r="FV369" s="43"/>
      <c r="FW369" s="43"/>
      <c r="FX369" s="43"/>
      <c r="FY369" s="43"/>
      <c r="FZ369" s="43"/>
      <c r="GA369" s="43"/>
      <c r="GB369" s="43"/>
      <c r="GC369" s="43"/>
      <c r="GD369" s="43"/>
      <c r="GE369" s="43"/>
      <c r="GF369" s="43"/>
      <c r="GG369" s="43"/>
      <c r="GH369" s="43"/>
      <c r="GI369" s="43"/>
      <c r="GJ369" s="43"/>
      <c r="GK369" s="43"/>
      <c r="GL369" s="43"/>
      <c r="GM369" s="43"/>
      <c r="GN369" s="43"/>
      <c r="GO369" s="43"/>
      <c r="GP369" s="43"/>
      <c r="GQ369" s="43"/>
      <c r="GR369" s="43"/>
      <c r="GS369" s="43"/>
      <c r="GT369" s="43"/>
      <c r="GU369" s="43"/>
      <c r="GV369" s="43"/>
      <c r="GW369" s="43"/>
      <c r="GX369" s="43"/>
      <c r="GY369" s="43"/>
      <c r="GZ369" s="43"/>
      <c r="HA369" s="43"/>
      <c r="HB369" s="43"/>
      <c r="HC369" s="43"/>
      <c r="HD369" s="43"/>
      <c r="HE369" s="43"/>
      <c r="HF369" s="43"/>
      <c r="HG369" s="43"/>
      <c r="HH369" s="43"/>
      <c r="HI369" s="43"/>
      <c r="HJ369" s="43"/>
      <c r="HK369" s="43"/>
      <c r="HL369" s="43"/>
      <c r="HM369" s="43"/>
      <c r="HN369" s="43"/>
      <c r="HO369" s="43"/>
      <c r="HP369" s="43"/>
      <c r="HQ369" s="43"/>
      <c r="HR369" s="43"/>
      <c r="HS369" s="43"/>
      <c r="HT369" s="43"/>
      <c r="HU369" s="43"/>
      <c r="HV369" s="43"/>
      <c r="HW369" s="43"/>
      <c r="HX369" s="43"/>
      <c r="HY369" s="43"/>
      <c r="HZ369" s="43"/>
      <c r="IA369" s="43"/>
      <c r="IB369" s="43"/>
      <c r="IC369" s="43"/>
      <c r="ID369" s="43"/>
      <c r="IE369" s="43"/>
      <c r="IF369" s="43"/>
      <c r="IG369" s="43"/>
      <c r="IH369" s="43"/>
      <c r="II369" s="43"/>
      <c r="IJ369" s="43"/>
      <c r="IK369" s="43"/>
      <c r="IL369" s="43"/>
      <c r="IM369" s="43"/>
      <c r="IN369" s="43"/>
      <c r="IO369" s="43"/>
      <c r="IP369" s="43"/>
      <c r="IQ369" s="43"/>
      <c r="IR369" s="43"/>
      <c r="IS369" s="43"/>
      <c r="IT369" s="43"/>
      <c r="IU369" s="43"/>
    </row>
    <row r="370" spans="1:255" ht="16.5">
      <c r="A370" s="708" t="s">
        <v>2103</v>
      </c>
      <c r="B370" s="709"/>
      <c r="C370" s="709"/>
      <c r="D370" s="709"/>
      <c r="E370" s="43"/>
      <c r="F370" s="43"/>
      <c r="G370" s="43"/>
      <c r="H370" s="43"/>
      <c r="I370" s="43"/>
      <c r="J370" s="43"/>
      <c r="K370" s="43"/>
      <c r="L370" s="43"/>
      <c r="M370" s="43"/>
      <c r="N370" s="43"/>
      <c r="O370" s="43"/>
      <c r="P370" s="43"/>
      <c r="Q370" s="43"/>
      <c r="R370" s="43"/>
      <c r="S370" s="43"/>
      <c r="T370" s="43"/>
      <c r="U370" s="43"/>
      <c r="V370" s="43"/>
      <c r="W370" s="43"/>
      <c r="X370" s="43"/>
      <c r="Y370" s="43"/>
      <c r="Z370" s="43"/>
      <c r="AA370" s="43"/>
      <c r="AB370" s="43"/>
      <c r="AC370" s="43"/>
      <c r="AD370" s="43"/>
      <c r="AE370" s="43"/>
      <c r="AF370" s="43"/>
      <c r="AG370" s="43"/>
      <c r="AH370" s="43"/>
      <c r="AI370" s="43"/>
      <c r="AJ370" s="43"/>
      <c r="AK370" s="43"/>
      <c r="AL370" s="43"/>
      <c r="AM370" s="43"/>
      <c r="AN370" s="43"/>
      <c r="AO370" s="43"/>
      <c r="AP370" s="43"/>
      <c r="AQ370" s="43"/>
      <c r="AR370" s="43"/>
      <c r="AS370" s="43"/>
      <c r="AT370" s="43"/>
      <c r="AU370" s="43"/>
      <c r="AV370" s="43"/>
      <c r="AW370" s="43"/>
      <c r="AX370" s="43"/>
      <c r="AY370" s="43"/>
      <c r="AZ370" s="43"/>
      <c r="BA370" s="43"/>
      <c r="BB370" s="43"/>
      <c r="BC370" s="43"/>
      <c r="BD370" s="43"/>
      <c r="BE370" s="43"/>
      <c r="BF370" s="43"/>
      <c r="BG370" s="43"/>
      <c r="BH370" s="43"/>
      <c r="BI370" s="43"/>
      <c r="BJ370" s="43"/>
      <c r="BK370" s="43"/>
      <c r="BL370" s="43"/>
      <c r="BM370" s="43"/>
      <c r="BN370" s="43"/>
      <c r="BO370" s="43"/>
      <c r="BP370" s="43"/>
      <c r="BQ370" s="43"/>
      <c r="BR370" s="43"/>
      <c r="BS370" s="43"/>
      <c r="BT370" s="43"/>
      <c r="BU370" s="43"/>
      <c r="BV370" s="43"/>
      <c r="BW370" s="43"/>
      <c r="BX370" s="43"/>
      <c r="BY370" s="43"/>
      <c r="BZ370" s="43"/>
      <c r="CA370" s="43"/>
      <c r="CB370" s="43"/>
      <c r="CC370" s="43"/>
      <c r="CD370" s="43"/>
      <c r="CE370" s="43"/>
      <c r="CF370" s="43"/>
      <c r="CG370" s="43"/>
      <c r="CH370" s="43"/>
      <c r="CI370" s="43"/>
      <c r="CJ370" s="43"/>
      <c r="CK370" s="43"/>
      <c r="CL370" s="43"/>
      <c r="CM370" s="43"/>
      <c r="CN370" s="43"/>
      <c r="CO370" s="43"/>
      <c r="CP370" s="43"/>
      <c r="CQ370" s="43"/>
      <c r="CR370" s="43"/>
      <c r="CS370" s="43"/>
      <c r="CT370" s="43"/>
      <c r="CU370" s="43"/>
      <c r="CV370" s="43"/>
      <c r="CW370" s="43"/>
      <c r="CX370" s="43"/>
      <c r="CY370" s="43"/>
      <c r="CZ370" s="43"/>
      <c r="DA370" s="43"/>
      <c r="DB370" s="43"/>
      <c r="DC370" s="43"/>
      <c r="DD370" s="43"/>
      <c r="DE370" s="43"/>
      <c r="DF370" s="43"/>
      <c r="DG370" s="43"/>
      <c r="DH370" s="43"/>
      <c r="DI370" s="43"/>
      <c r="DJ370" s="43"/>
      <c r="DK370" s="43"/>
      <c r="DL370" s="43"/>
      <c r="DM370" s="43"/>
      <c r="DN370" s="43"/>
      <c r="DO370" s="43"/>
      <c r="DP370" s="43"/>
      <c r="DQ370" s="43"/>
      <c r="DR370" s="43"/>
      <c r="DS370" s="43"/>
      <c r="DT370" s="43"/>
      <c r="DU370" s="43"/>
      <c r="DV370" s="43"/>
      <c r="DW370" s="43"/>
      <c r="DX370" s="43"/>
      <c r="DY370" s="43"/>
      <c r="DZ370" s="43"/>
      <c r="EA370" s="43"/>
      <c r="EB370" s="43"/>
      <c r="EC370" s="43"/>
      <c r="ED370" s="43"/>
      <c r="EE370" s="43"/>
      <c r="EF370" s="43"/>
      <c r="EG370" s="43"/>
      <c r="EH370" s="43"/>
      <c r="EI370" s="43"/>
      <c r="EJ370" s="43"/>
      <c r="EK370" s="43"/>
      <c r="EL370" s="43"/>
      <c r="EM370" s="43"/>
      <c r="EN370" s="43"/>
      <c r="EO370" s="43"/>
      <c r="EP370" s="43"/>
      <c r="EQ370" s="43"/>
      <c r="ER370" s="43"/>
      <c r="ES370" s="43"/>
      <c r="ET370" s="43"/>
      <c r="EU370" s="43"/>
      <c r="EV370" s="43"/>
      <c r="EW370" s="43"/>
      <c r="EX370" s="43"/>
      <c r="EY370" s="43"/>
      <c r="EZ370" s="43"/>
      <c r="FA370" s="43"/>
      <c r="FB370" s="43"/>
      <c r="FC370" s="43"/>
      <c r="FD370" s="43"/>
      <c r="FE370" s="43"/>
      <c r="FF370" s="43"/>
      <c r="FG370" s="43"/>
      <c r="FH370" s="43"/>
      <c r="FI370" s="43"/>
      <c r="FJ370" s="43"/>
      <c r="FK370" s="43"/>
      <c r="FL370" s="43"/>
      <c r="FM370" s="43"/>
      <c r="FN370" s="43"/>
      <c r="FO370" s="43"/>
      <c r="FP370" s="43"/>
      <c r="FQ370" s="43"/>
      <c r="FR370" s="43"/>
      <c r="FS370" s="43"/>
      <c r="FT370" s="43"/>
      <c r="FU370" s="43"/>
      <c r="FV370" s="43"/>
      <c r="FW370" s="43"/>
      <c r="FX370" s="43"/>
      <c r="FY370" s="43"/>
      <c r="FZ370" s="43"/>
      <c r="GA370" s="43"/>
      <c r="GB370" s="43"/>
      <c r="GC370" s="43"/>
      <c r="GD370" s="43"/>
      <c r="GE370" s="43"/>
      <c r="GF370" s="43"/>
      <c r="GG370" s="43"/>
      <c r="GH370" s="43"/>
      <c r="GI370" s="43"/>
      <c r="GJ370" s="43"/>
      <c r="GK370" s="43"/>
      <c r="GL370" s="43"/>
      <c r="GM370" s="43"/>
      <c r="GN370" s="43"/>
      <c r="GO370" s="43"/>
      <c r="GP370" s="43"/>
      <c r="GQ370" s="43"/>
      <c r="GR370" s="43"/>
      <c r="GS370" s="43"/>
      <c r="GT370" s="43"/>
      <c r="GU370" s="43"/>
      <c r="GV370" s="43"/>
      <c r="GW370" s="43"/>
      <c r="GX370" s="43"/>
      <c r="GY370" s="43"/>
      <c r="GZ370" s="43"/>
      <c r="HA370" s="43"/>
      <c r="HB370" s="43"/>
      <c r="HC370" s="43"/>
      <c r="HD370" s="43"/>
      <c r="HE370" s="43"/>
      <c r="HF370" s="43"/>
      <c r="HG370" s="43"/>
      <c r="HH370" s="43"/>
      <c r="HI370" s="43"/>
      <c r="HJ370" s="43"/>
      <c r="HK370" s="43"/>
      <c r="HL370" s="43"/>
      <c r="HM370" s="43"/>
      <c r="HN370" s="43"/>
      <c r="HO370" s="43"/>
      <c r="HP370" s="43"/>
      <c r="HQ370" s="43"/>
      <c r="HR370" s="43"/>
      <c r="HS370" s="43"/>
      <c r="HT370" s="43"/>
      <c r="HU370" s="43"/>
      <c r="HV370" s="43"/>
      <c r="HW370" s="43"/>
      <c r="HX370" s="43"/>
      <c r="HY370" s="43"/>
      <c r="HZ370" s="43"/>
      <c r="IA370" s="43"/>
      <c r="IB370" s="43"/>
      <c r="IC370" s="43"/>
      <c r="ID370" s="43"/>
      <c r="IE370" s="43"/>
      <c r="IF370" s="43"/>
      <c r="IG370" s="43"/>
      <c r="IH370" s="43"/>
      <c r="II370" s="43"/>
      <c r="IJ370" s="43"/>
      <c r="IK370" s="43"/>
      <c r="IL370" s="43"/>
      <c r="IM370" s="43"/>
      <c r="IN370" s="43"/>
      <c r="IO370" s="43"/>
      <c r="IP370" s="43"/>
      <c r="IQ370" s="43"/>
      <c r="IR370" s="43"/>
      <c r="IS370" s="43"/>
      <c r="IT370" s="43"/>
      <c r="IU370" s="43"/>
    </row>
    <row r="371" spans="1:255" ht="16.5">
      <c r="A371" s="708" t="s">
        <v>3020</v>
      </c>
      <c r="B371" s="709"/>
      <c r="C371" s="709"/>
      <c r="D371" s="709"/>
      <c r="E371" s="43"/>
      <c r="F371" s="43"/>
      <c r="G371" s="43"/>
      <c r="H371" s="43"/>
      <c r="I371" s="43"/>
      <c r="J371" s="43"/>
      <c r="K371" s="43"/>
      <c r="L371" s="43"/>
      <c r="M371" s="43"/>
      <c r="N371" s="43"/>
      <c r="O371" s="43"/>
      <c r="P371" s="43"/>
      <c r="Q371" s="43"/>
      <c r="R371" s="43"/>
      <c r="S371" s="43"/>
      <c r="T371" s="43"/>
      <c r="U371" s="43"/>
      <c r="V371" s="43"/>
      <c r="W371" s="43"/>
      <c r="X371" s="43"/>
      <c r="Y371" s="43"/>
      <c r="Z371" s="43"/>
      <c r="AA371" s="43"/>
      <c r="AB371" s="43"/>
      <c r="AC371" s="43"/>
      <c r="AD371" s="43"/>
      <c r="AE371" s="43"/>
      <c r="AF371" s="43"/>
      <c r="AG371" s="43"/>
      <c r="AH371" s="43"/>
      <c r="AI371" s="43"/>
      <c r="AJ371" s="43"/>
      <c r="AK371" s="43"/>
      <c r="AL371" s="43"/>
      <c r="AM371" s="43"/>
      <c r="AN371" s="43"/>
      <c r="AO371" s="43"/>
      <c r="AP371" s="43"/>
      <c r="AQ371" s="43"/>
      <c r="AR371" s="43"/>
      <c r="AS371" s="43"/>
      <c r="AT371" s="43"/>
      <c r="AU371" s="43"/>
      <c r="AV371" s="43"/>
      <c r="AW371" s="43"/>
      <c r="AX371" s="43"/>
      <c r="AY371" s="43"/>
      <c r="AZ371" s="43"/>
      <c r="BA371" s="43"/>
      <c r="BB371" s="43"/>
      <c r="BC371" s="43"/>
      <c r="BD371" s="43"/>
      <c r="BE371" s="43"/>
      <c r="BF371" s="43"/>
      <c r="BG371" s="43"/>
      <c r="BH371" s="43"/>
      <c r="BI371" s="43"/>
      <c r="BJ371" s="43"/>
      <c r="BK371" s="43"/>
      <c r="BL371" s="43"/>
      <c r="BM371" s="43"/>
      <c r="BN371" s="43"/>
      <c r="BO371" s="43"/>
      <c r="BP371" s="43"/>
      <c r="BQ371" s="43"/>
      <c r="BR371" s="43"/>
      <c r="BS371" s="43"/>
      <c r="BT371" s="43"/>
      <c r="BU371" s="43"/>
      <c r="BV371" s="43"/>
      <c r="BW371" s="43"/>
      <c r="BX371" s="43"/>
      <c r="BY371" s="43"/>
      <c r="BZ371" s="43"/>
      <c r="CA371" s="43"/>
      <c r="CB371" s="43"/>
      <c r="CC371" s="43"/>
      <c r="CD371" s="43"/>
      <c r="CE371" s="43"/>
      <c r="CF371" s="43"/>
      <c r="CG371" s="43"/>
      <c r="CH371" s="43"/>
      <c r="CI371" s="43"/>
      <c r="CJ371" s="43"/>
      <c r="CK371" s="43"/>
      <c r="CL371" s="43"/>
      <c r="CM371" s="43"/>
      <c r="CN371" s="43"/>
      <c r="CO371" s="43"/>
      <c r="CP371" s="43"/>
      <c r="CQ371" s="43"/>
      <c r="CR371" s="43"/>
      <c r="CS371" s="43"/>
      <c r="CT371" s="43"/>
      <c r="CU371" s="43"/>
      <c r="CV371" s="43"/>
      <c r="CW371" s="43"/>
      <c r="CX371" s="43"/>
      <c r="CY371" s="43"/>
      <c r="CZ371" s="43"/>
      <c r="DA371" s="43"/>
      <c r="DB371" s="43"/>
      <c r="DC371" s="43"/>
      <c r="DD371" s="43"/>
      <c r="DE371" s="43"/>
      <c r="DF371" s="43"/>
      <c r="DG371" s="43"/>
      <c r="DH371" s="43"/>
      <c r="DI371" s="43"/>
      <c r="DJ371" s="43"/>
      <c r="DK371" s="43"/>
      <c r="DL371" s="43"/>
      <c r="DM371" s="43"/>
      <c r="DN371" s="43"/>
      <c r="DO371" s="43"/>
      <c r="DP371" s="43"/>
      <c r="DQ371" s="43"/>
      <c r="DR371" s="43"/>
      <c r="DS371" s="43"/>
      <c r="DT371" s="43"/>
      <c r="DU371" s="43"/>
      <c r="DV371" s="43"/>
      <c r="DW371" s="43"/>
      <c r="DX371" s="43"/>
      <c r="DY371" s="43"/>
      <c r="DZ371" s="43"/>
      <c r="EA371" s="43"/>
      <c r="EB371" s="43"/>
      <c r="EC371" s="43"/>
      <c r="ED371" s="43"/>
      <c r="EE371" s="43"/>
      <c r="EF371" s="43"/>
      <c r="EG371" s="43"/>
      <c r="EH371" s="43"/>
      <c r="EI371" s="43"/>
      <c r="EJ371" s="43"/>
      <c r="EK371" s="43"/>
      <c r="EL371" s="43"/>
      <c r="EM371" s="43"/>
      <c r="EN371" s="43"/>
      <c r="EO371" s="43"/>
      <c r="EP371" s="43"/>
      <c r="EQ371" s="43"/>
      <c r="ER371" s="43"/>
      <c r="ES371" s="43"/>
      <c r="ET371" s="43"/>
      <c r="EU371" s="43"/>
      <c r="EV371" s="43"/>
      <c r="EW371" s="43"/>
      <c r="EX371" s="43"/>
      <c r="EY371" s="43"/>
      <c r="EZ371" s="43"/>
      <c r="FA371" s="43"/>
      <c r="FB371" s="43"/>
      <c r="FC371" s="43"/>
      <c r="FD371" s="43"/>
      <c r="FE371" s="43"/>
      <c r="FF371" s="43"/>
      <c r="FG371" s="43"/>
      <c r="FH371" s="43"/>
      <c r="FI371" s="43"/>
      <c r="FJ371" s="43"/>
      <c r="FK371" s="43"/>
      <c r="FL371" s="43"/>
      <c r="FM371" s="43"/>
      <c r="FN371" s="43"/>
      <c r="FO371" s="43"/>
      <c r="FP371" s="43"/>
      <c r="FQ371" s="43"/>
      <c r="FR371" s="43"/>
      <c r="FS371" s="43"/>
      <c r="FT371" s="43"/>
      <c r="FU371" s="43"/>
      <c r="FV371" s="43"/>
      <c r="FW371" s="43"/>
      <c r="FX371" s="43"/>
      <c r="FY371" s="43"/>
      <c r="FZ371" s="43"/>
      <c r="GA371" s="43"/>
      <c r="GB371" s="43"/>
      <c r="GC371" s="43"/>
      <c r="GD371" s="43"/>
      <c r="GE371" s="43"/>
      <c r="GF371" s="43"/>
      <c r="GG371" s="43"/>
      <c r="GH371" s="43"/>
      <c r="GI371" s="43"/>
      <c r="GJ371" s="43"/>
      <c r="GK371" s="43"/>
      <c r="GL371" s="43"/>
      <c r="GM371" s="43"/>
      <c r="GN371" s="43"/>
      <c r="GO371" s="43"/>
      <c r="GP371" s="43"/>
      <c r="GQ371" s="43"/>
      <c r="GR371" s="43"/>
      <c r="GS371" s="43"/>
      <c r="GT371" s="43"/>
      <c r="GU371" s="43"/>
      <c r="GV371" s="43"/>
      <c r="GW371" s="43"/>
      <c r="GX371" s="43"/>
      <c r="GY371" s="43"/>
      <c r="GZ371" s="43"/>
      <c r="HA371" s="43"/>
      <c r="HB371" s="43"/>
      <c r="HC371" s="43"/>
      <c r="HD371" s="43"/>
      <c r="HE371" s="43"/>
      <c r="HF371" s="43"/>
      <c r="HG371" s="43"/>
      <c r="HH371" s="43"/>
      <c r="HI371" s="43"/>
      <c r="HJ371" s="43"/>
      <c r="HK371" s="43"/>
      <c r="HL371" s="43"/>
      <c r="HM371" s="43"/>
      <c r="HN371" s="43"/>
      <c r="HO371" s="43"/>
      <c r="HP371" s="43"/>
      <c r="HQ371" s="43"/>
      <c r="HR371" s="43"/>
      <c r="HS371" s="43"/>
      <c r="HT371" s="43"/>
      <c r="HU371" s="43"/>
      <c r="HV371" s="43"/>
      <c r="HW371" s="43"/>
      <c r="HX371" s="43"/>
      <c r="HY371" s="43"/>
      <c r="HZ371" s="43"/>
      <c r="IA371" s="43"/>
      <c r="IB371" s="43"/>
      <c r="IC371" s="43"/>
      <c r="ID371" s="43"/>
      <c r="IE371" s="43"/>
      <c r="IF371" s="43"/>
      <c r="IG371" s="43"/>
      <c r="IH371" s="43"/>
      <c r="II371" s="43"/>
      <c r="IJ371" s="43"/>
      <c r="IK371" s="43"/>
      <c r="IL371" s="43"/>
      <c r="IM371" s="43"/>
      <c r="IN371" s="43"/>
      <c r="IO371" s="43"/>
      <c r="IP371" s="43"/>
      <c r="IQ371" s="43"/>
      <c r="IR371" s="43"/>
      <c r="IS371" s="43"/>
      <c r="IT371" s="43"/>
      <c r="IU371" s="43"/>
    </row>
    <row r="372" spans="1:255" ht="16.5">
      <c r="A372" s="195" t="s">
        <v>3022</v>
      </c>
      <c r="B372" s="196"/>
      <c r="C372" s="197">
        <f>DATE(2020,6,13)</f>
        <v>43995</v>
      </c>
      <c r="D372" s="195" t="s">
        <v>2763</v>
      </c>
      <c r="E372" s="43"/>
      <c r="F372" s="43"/>
      <c r="G372" s="43"/>
      <c r="H372" s="43"/>
      <c r="I372" s="43"/>
      <c r="J372" s="43"/>
      <c r="K372" s="43"/>
      <c r="L372" s="43"/>
      <c r="M372" s="43"/>
      <c r="N372" s="43"/>
      <c r="O372" s="43"/>
      <c r="P372" s="43"/>
      <c r="Q372" s="43"/>
      <c r="R372" s="43"/>
      <c r="S372" s="43"/>
      <c r="T372" s="43"/>
      <c r="U372" s="43"/>
      <c r="V372" s="43"/>
      <c r="W372" s="43"/>
      <c r="X372" s="43"/>
      <c r="Y372" s="43"/>
      <c r="Z372" s="43"/>
      <c r="AA372" s="43"/>
      <c r="AB372" s="43"/>
      <c r="AC372" s="43"/>
      <c r="AD372" s="43"/>
      <c r="AE372" s="43"/>
      <c r="AF372" s="43"/>
      <c r="AG372" s="43"/>
      <c r="AH372" s="43"/>
      <c r="AI372" s="43"/>
      <c r="AJ372" s="43"/>
      <c r="AK372" s="43"/>
      <c r="AL372" s="43"/>
      <c r="AM372" s="43"/>
      <c r="AN372" s="43"/>
      <c r="AO372" s="43"/>
      <c r="AP372" s="43"/>
      <c r="AQ372" s="43"/>
      <c r="AR372" s="43"/>
      <c r="AS372" s="43"/>
      <c r="AT372" s="43"/>
      <c r="AU372" s="43"/>
      <c r="AV372" s="43"/>
      <c r="AW372" s="43"/>
      <c r="AX372" s="43"/>
      <c r="AY372" s="43"/>
      <c r="AZ372" s="43"/>
      <c r="BA372" s="43"/>
      <c r="BB372" s="43"/>
      <c r="BC372" s="43"/>
      <c r="BD372" s="43"/>
      <c r="BE372" s="43"/>
      <c r="BF372" s="43"/>
      <c r="BG372" s="43"/>
      <c r="BH372" s="43"/>
      <c r="BI372" s="43"/>
      <c r="BJ372" s="43"/>
      <c r="BK372" s="43"/>
      <c r="BL372" s="43"/>
      <c r="BM372" s="43"/>
      <c r="BN372" s="43"/>
      <c r="BO372" s="43"/>
      <c r="BP372" s="43"/>
      <c r="BQ372" s="43"/>
      <c r="BR372" s="43"/>
      <c r="BS372" s="43"/>
      <c r="BT372" s="43"/>
      <c r="BU372" s="43"/>
      <c r="BV372" s="43"/>
      <c r="BW372" s="43"/>
      <c r="BX372" s="43"/>
      <c r="BY372" s="43"/>
      <c r="BZ372" s="43"/>
      <c r="CA372" s="43"/>
      <c r="CB372" s="43"/>
      <c r="CC372" s="43"/>
      <c r="CD372" s="43"/>
      <c r="CE372" s="43"/>
      <c r="CF372" s="43"/>
      <c r="CG372" s="43"/>
      <c r="CH372" s="43"/>
      <c r="CI372" s="43"/>
      <c r="CJ372" s="43"/>
      <c r="CK372" s="43"/>
      <c r="CL372" s="43"/>
      <c r="CM372" s="43"/>
      <c r="CN372" s="43"/>
      <c r="CO372" s="43"/>
      <c r="CP372" s="43"/>
      <c r="CQ372" s="43"/>
      <c r="CR372" s="43"/>
      <c r="CS372" s="43"/>
      <c r="CT372" s="43"/>
      <c r="CU372" s="43"/>
      <c r="CV372" s="43"/>
      <c r="CW372" s="43"/>
      <c r="CX372" s="43"/>
      <c r="CY372" s="43"/>
      <c r="CZ372" s="43"/>
      <c r="DA372" s="43"/>
      <c r="DB372" s="43"/>
      <c r="DC372" s="43"/>
      <c r="DD372" s="43"/>
      <c r="DE372" s="43"/>
      <c r="DF372" s="43"/>
      <c r="DG372" s="43"/>
      <c r="DH372" s="43"/>
      <c r="DI372" s="43"/>
      <c r="DJ372" s="43"/>
      <c r="DK372" s="43"/>
      <c r="DL372" s="43"/>
      <c r="DM372" s="43"/>
      <c r="DN372" s="43"/>
      <c r="DO372" s="43"/>
      <c r="DP372" s="43"/>
      <c r="DQ372" s="43"/>
      <c r="DR372" s="43"/>
      <c r="DS372" s="43"/>
      <c r="DT372" s="43"/>
      <c r="DU372" s="43"/>
      <c r="DV372" s="43"/>
      <c r="DW372" s="43"/>
      <c r="DX372" s="43"/>
      <c r="DY372" s="43"/>
      <c r="DZ372" s="43"/>
      <c r="EA372" s="43"/>
      <c r="EB372" s="43"/>
      <c r="EC372" s="43"/>
      <c r="ED372" s="43"/>
      <c r="EE372" s="43"/>
      <c r="EF372" s="43"/>
      <c r="EG372" s="43"/>
      <c r="EH372" s="43"/>
      <c r="EI372" s="43"/>
      <c r="EJ372" s="43"/>
      <c r="EK372" s="43"/>
      <c r="EL372" s="43"/>
      <c r="EM372" s="43"/>
      <c r="EN372" s="43"/>
      <c r="EO372" s="43"/>
      <c r="EP372" s="43"/>
      <c r="EQ372" s="43"/>
      <c r="ER372" s="43"/>
      <c r="ES372" s="43"/>
      <c r="ET372" s="43"/>
      <c r="EU372" s="43"/>
      <c r="EV372" s="43"/>
      <c r="EW372" s="43"/>
      <c r="EX372" s="43"/>
      <c r="EY372" s="43"/>
      <c r="EZ372" s="43"/>
      <c r="FA372" s="43"/>
      <c r="FB372" s="43"/>
      <c r="FC372" s="43"/>
      <c r="FD372" s="43"/>
      <c r="FE372" s="43"/>
      <c r="FF372" s="43"/>
      <c r="FG372" s="43"/>
      <c r="FH372" s="43"/>
      <c r="FI372" s="43"/>
      <c r="FJ372" s="43"/>
      <c r="FK372" s="43"/>
      <c r="FL372" s="43"/>
      <c r="FM372" s="43"/>
      <c r="FN372" s="43"/>
      <c r="FO372" s="43"/>
      <c r="FP372" s="43"/>
      <c r="FQ372" s="43"/>
      <c r="FR372" s="43"/>
      <c r="FS372" s="43"/>
      <c r="FT372" s="43"/>
      <c r="FU372" s="43"/>
      <c r="FV372" s="43"/>
      <c r="FW372" s="43"/>
      <c r="FX372" s="43"/>
      <c r="FY372" s="43"/>
      <c r="FZ372" s="43"/>
      <c r="GA372" s="43"/>
      <c r="GB372" s="43"/>
      <c r="GC372" s="43"/>
      <c r="GD372" s="43"/>
      <c r="GE372" s="43"/>
      <c r="GF372" s="43"/>
      <c r="GG372" s="43"/>
      <c r="GH372" s="43"/>
      <c r="GI372" s="43"/>
      <c r="GJ372" s="43"/>
      <c r="GK372" s="43"/>
      <c r="GL372" s="43"/>
      <c r="GM372" s="43"/>
      <c r="GN372" s="43"/>
      <c r="GO372" s="43"/>
      <c r="GP372" s="43"/>
      <c r="GQ372" s="43"/>
      <c r="GR372" s="43"/>
      <c r="GS372" s="43"/>
      <c r="GT372" s="43"/>
      <c r="GU372" s="43"/>
      <c r="GV372" s="43"/>
      <c r="GW372" s="43"/>
      <c r="GX372" s="43"/>
      <c r="GY372" s="43"/>
      <c r="GZ372" s="43"/>
      <c r="HA372" s="43"/>
      <c r="HB372" s="43"/>
      <c r="HC372" s="43"/>
      <c r="HD372" s="43"/>
      <c r="HE372" s="43"/>
      <c r="HF372" s="43"/>
      <c r="HG372" s="43"/>
      <c r="HH372" s="43"/>
      <c r="HI372" s="43"/>
      <c r="HJ372" s="43"/>
      <c r="HK372" s="43"/>
      <c r="HL372" s="43"/>
      <c r="HM372" s="43"/>
      <c r="HN372" s="43"/>
      <c r="HO372" s="43"/>
      <c r="HP372" s="43"/>
      <c r="HQ372" s="43"/>
      <c r="HR372" s="43"/>
      <c r="HS372" s="43"/>
      <c r="HT372" s="43"/>
      <c r="HU372" s="43"/>
      <c r="HV372" s="43"/>
      <c r="HW372" s="43"/>
      <c r="HX372" s="43"/>
      <c r="HY372" s="43"/>
      <c r="HZ372" s="43"/>
      <c r="IA372" s="43"/>
      <c r="IB372" s="43"/>
      <c r="IC372" s="43"/>
      <c r="ID372" s="43"/>
      <c r="IE372" s="43"/>
      <c r="IF372" s="43"/>
      <c r="IG372" s="43"/>
      <c r="IH372" s="43"/>
      <c r="II372" s="43"/>
      <c r="IJ372" s="43"/>
      <c r="IK372" s="43"/>
      <c r="IL372" s="43"/>
      <c r="IM372" s="43"/>
      <c r="IN372" s="43"/>
      <c r="IO372" s="43"/>
      <c r="IP372" s="43"/>
      <c r="IQ372" s="43"/>
      <c r="IR372" s="43"/>
      <c r="IS372" s="43"/>
      <c r="IT372" s="43"/>
      <c r="IU372" s="43"/>
    </row>
    <row r="373" spans="1:255" ht="16.5">
      <c r="A373" s="708" t="s">
        <v>3023</v>
      </c>
      <c r="B373" s="709"/>
      <c r="C373" s="709"/>
      <c r="D373" s="709"/>
      <c r="E373" s="43"/>
      <c r="F373" s="43"/>
      <c r="G373" s="43"/>
      <c r="H373" s="43"/>
      <c r="I373" s="43"/>
      <c r="J373" s="43"/>
      <c r="K373" s="43"/>
      <c r="L373" s="43"/>
      <c r="M373" s="43"/>
      <c r="N373" s="43"/>
      <c r="O373" s="43"/>
      <c r="P373" s="43"/>
      <c r="Q373" s="43"/>
      <c r="R373" s="43"/>
      <c r="S373" s="43"/>
      <c r="T373" s="43"/>
      <c r="U373" s="43"/>
      <c r="V373" s="43"/>
      <c r="W373" s="43"/>
      <c r="X373" s="43"/>
      <c r="Y373" s="43"/>
      <c r="Z373" s="43"/>
      <c r="AA373" s="43"/>
      <c r="AB373" s="43"/>
      <c r="AC373" s="43"/>
      <c r="AD373" s="43"/>
      <c r="AE373" s="43"/>
      <c r="AF373" s="43"/>
      <c r="AG373" s="43"/>
      <c r="AH373" s="43"/>
      <c r="AI373" s="43"/>
      <c r="AJ373" s="43"/>
      <c r="AK373" s="43"/>
      <c r="AL373" s="43"/>
      <c r="AM373" s="43"/>
      <c r="AN373" s="43"/>
      <c r="AO373" s="43"/>
      <c r="AP373" s="43"/>
      <c r="AQ373" s="43"/>
      <c r="AR373" s="43"/>
      <c r="AS373" s="43"/>
      <c r="AT373" s="43"/>
      <c r="AU373" s="43"/>
      <c r="AV373" s="43"/>
      <c r="AW373" s="43"/>
      <c r="AX373" s="43"/>
      <c r="AY373" s="43"/>
      <c r="AZ373" s="43"/>
      <c r="BA373" s="43"/>
      <c r="BB373" s="43"/>
      <c r="BC373" s="43"/>
      <c r="BD373" s="43"/>
      <c r="BE373" s="43"/>
      <c r="BF373" s="43"/>
      <c r="BG373" s="43"/>
      <c r="BH373" s="43"/>
      <c r="BI373" s="43"/>
      <c r="BJ373" s="43"/>
      <c r="BK373" s="43"/>
      <c r="BL373" s="43"/>
      <c r="BM373" s="43"/>
      <c r="BN373" s="43"/>
      <c r="BO373" s="43"/>
      <c r="BP373" s="43"/>
      <c r="BQ373" s="43"/>
      <c r="BR373" s="43"/>
      <c r="BS373" s="43"/>
      <c r="BT373" s="43"/>
      <c r="BU373" s="43"/>
      <c r="BV373" s="43"/>
      <c r="BW373" s="43"/>
      <c r="BX373" s="43"/>
      <c r="BY373" s="43"/>
      <c r="BZ373" s="43"/>
      <c r="CA373" s="43"/>
      <c r="CB373" s="43"/>
      <c r="CC373" s="43"/>
      <c r="CD373" s="43"/>
      <c r="CE373" s="43"/>
      <c r="CF373" s="43"/>
      <c r="CG373" s="43"/>
      <c r="CH373" s="43"/>
      <c r="CI373" s="43"/>
      <c r="CJ373" s="43"/>
      <c r="CK373" s="43"/>
      <c r="CL373" s="43"/>
      <c r="CM373" s="43"/>
      <c r="CN373" s="43"/>
      <c r="CO373" s="43"/>
      <c r="CP373" s="43"/>
      <c r="CQ373" s="43"/>
      <c r="CR373" s="43"/>
      <c r="CS373" s="43"/>
      <c r="CT373" s="43"/>
      <c r="CU373" s="43"/>
      <c r="CV373" s="43"/>
      <c r="CW373" s="43"/>
      <c r="CX373" s="43"/>
      <c r="CY373" s="43"/>
      <c r="CZ373" s="43"/>
      <c r="DA373" s="43"/>
      <c r="DB373" s="43"/>
      <c r="DC373" s="43"/>
      <c r="DD373" s="43"/>
      <c r="DE373" s="43"/>
      <c r="DF373" s="43"/>
      <c r="DG373" s="43"/>
      <c r="DH373" s="43"/>
      <c r="DI373" s="43"/>
      <c r="DJ373" s="43"/>
      <c r="DK373" s="43"/>
      <c r="DL373" s="43"/>
      <c r="DM373" s="43"/>
      <c r="DN373" s="43"/>
      <c r="DO373" s="43"/>
      <c r="DP373" s="43"/>
      <c r="DQ373" s="43"/>
      <c r="DR373" s="43"/>
      <c r="DS373" s="43"/>
      <c r="DT373" s="43"/>
      <c r="DU373" s="43"/>
      <c r="DV373" s="43"/>
      <c r="DW373" s="43"/>
      <c r="DX373" s="43"/>
      <c r="DY373" s="43"/>
      <c r="DZ373" s="43"/>
      <c r="EA373" s="43"/>
      <c r="EB373" s="43"/>
      <c r="EC373" s="43"/>
      <c r="ED373" s="43"/>
      <c r="EE373" s="43"/>
      <c r="EF373" s="43"/>
      <c r="EG373" s="43"/>
      <c r="EH373" s="43"/>
      <c r="EI373" s="43"/>
      <c r="EJ373" s="43"/>
      <c r="EK373" s="43"/>
      <c r="EL373" s="43"/>
      <c r="EM373" s="43"/>
      <c r="EN373" s="43"/>
      <c r="EO373" s="43"/>
      <c r="EP373" s="43"/>
      <c r="EQ373" s="43"/>
      <c r="ER373" s="43"/>
      <c r="ES373" s="43"/>
      <c r="ET373" s="43"/>
      <c r="EU373" s="43"/>
      <c r="EV373" s="43"/>
      <c r="EW373" s="43"/>
      <c r="EX373" s="43"/>
      <c r="EY373" s="43"/>
      <c r="EZ373" s="43"/>
      <c r="FA373" s="43"/>
      <c r="FB373" s="43"/>
      <c r="FC373" s="43"/>
      <c r="FD373" s="43"/>
      <c r="FE373" s="43"/>
      <c r="FF373" s="43"/>
      <c r="FG373" s="43"/>
      <c r="FH373" s="43"/>
      <c r="FI373" s="43"/>
      <c r="FJ373" s="43"/>
      <c r="FK373" s="43"/>
      <c r="FL373" s="43"/>
      <c r="FM373" s="43"/>
      <c r="FN373" s="43"/>
      <c r="FO373" s="43"/>
      <c r="FP373" s="43"/>
      <c r="FQ373" s="43"/>
      <c r="FR373" s="43"/>
      <c r="FS373" s="43"/>
      <c r="FT373" s="43"/>
      <c r="FU373" s="43"/>
      <c r="FV373" s="43"/>
      <c r="FW373" s="43"/>
      <c r="FX373" s="43"/>
      <c r="FY373" s="43"/>
      <c r="FZ373" s="43"/>
      <c r="GA373" s="43"/>
      <c r="GB373" s="43"/>
      <c r="GC373" s="43"/>
      <c r="GD373" s="43"/>
      <c r="GE373" s="43"/>
      <c r="GF373" s="43"/>
      <c r="GG373" s="43"/>
      <c r="GH373" s="43"/>
      <c r="GI373" s="43"/>
      <c r="GJ373" s="43"/>
      <c r="GK373" s="43"/>
      <c r="GL373" s="43"/>
      <c r="GM373" s="43"/>
      <c r="GN373" s="43"/>
      <c r="GO373" s="43"/>
      <c r="GP373" s="43"/>
      <c r="GQ373" s="43"/>
      <c r="GR373" s="43"/>
      <c r="GS373" s="43"/>
      <c r="GT373" s="43"/>
      <c r="GU373" s="43"/>
      <c r="GV373" s="43"/>
      <c r="GW373" s="43"/>
      <c r="GX373" s="43"/>
      <c r="GY373" s="43"/>
      <c r="GZ373" s="43"/>
      <c r="HA373" s="43"/>
      <c r="HB373" s="43"/>
      <c r="HC373" s="43"/>
      <c r="HD373" s="43"/>
      <c r="HE373" s="43"/>
      <c r="HF373" s="43"/>
      <c r="HG373" s="43"/>
      <c r="HH373" s="43"/>
      <c r="HI373" s="43"/>
      <c r="HJ373" s="43"/>
      <c r="HK373" s="43"/>
      <c r="HL373" s="43"/>
      <c r="HM373" s="43"/>
      <c r="HN373" s="43"/>
      <c r="HO373" s="43"/>
      <c r="HP373" s="43"/>
      <c r="HQ373" s="43"/>
      <c r="HR373" s="43"/>
      <c r="HS373" s="43"/>
      <c r="HT373" s="43"/>
      <c r="HU373" s="43"/>
      <c r="HV373" s="43"/>
      <c r="HW373" s="43"/>
      <c r="HX373" s="43"/>
      <c r="HY373" s="43"/>
      <c r="HZ373" s="43"/>
      <c r="IA373" s="43"/>
      <c r="IB373" s="43"/>
      <c r="IC373" s="43"/>
      <c r="ID373" s="43"/>
      <c r="IE373" s="43"/>
      <c r="IF373" s="43"/>
      <c r="IG373" s="43"/>
      <c r="IH373" s="43"/>
      <c r="II373" s="43"/>
      <c r="IJ373" s="43"/>
      <c r="IK373" s="43"/>
      <c r="IL373" s="43"/>
      <c r="IM373" s="43"/>
      <c r="IN373" s="43"/>
      <c r="IO373" s="43"/>
      <c r="IP373" s="43"/>
      <c r="IQ373" s="43"/>
      <c r="IR373" s="43"/>
      <c r="IS373" s="43"/>
      <c r="IT373" s="43"/>
      <c r="IU373" s="43"/>
    </row>
    <row r="374" spans="1:255" ht="16.5">
      <c r="A374" s="708" t="s">
        <v>3024</v>
      </c>
      <c r="B374" s="709"/>
      <c r="C374" s="709"/>
      <c r="D374" s="709"/>
      <c r="E374" s="43"/>
      <c r="F374" s="43"/>
      <c r="G374" s="43"/>
      <c r="H374" s="43"/>
      <c r="I374" s="43"/>
      <c r="J374" s="43"/>
      <c r="K374" s="43"/>
      <c r="L374" s="43"/>
      <c r="M374" s="43"/>
      <c r="N374" s="43"/>
      <c r="O374" s="43"/>
      <c r="P374" s="43"/>
      <c r="Q374" s="43"/>
      <c r="R374" s="43"/>
      <c r="S374" s="43"/>
      <c r="T374" s="43"/>
      <c r="U374" s="43"/>
      <c r="V374" s="43"/>
      <c r="W374" s="43"/>
      <c r="X374" s="43"/>
      <c r="Y374" s="43"/>
      <c r="Z374" s="43"/>
      <c r="AA374" s="43"/>
      <c r="AB374" s="43"/>
      <c r="AC374" s="43"/>
      <c r="AD374" s="43"/>
      <c r="AE374" s="43"/>
      <c r="AF374" s="43"/>
      <c r="AG374" s="43"/>
      <c r="AH374" s="43"/>
      <c r="AI374" s="43"/>
      <c r="AJ374" s="43"/>
      <c r="AK374" s="43"/>
      <c r="AL374" s="43"/>
      <c r="AM374" s="43"/>
      <c r="AN374" s="43"/>
      <c r="AO374" s="43"/>
      <c r="AP374" s="43"/>
      <c r="AQ374" s="43"/>
      <c r="AR374" s="43"/>
      <c r="AS374" s="43"/>
      <c r="AT374" s="43"/>
      <c r="AU374" s="43"/>
      <c r="AV374" s="43"/>
      <c r="AW374" s="43"/>
      <c r="AX374" s="43"/>
      <c r="AY374" s="43"/>
      <c r="AZ374" s="43"/>
      <c r="BA374" s="43"/>
      <c r="BB374" s="43"/>
      <c r="BC374" s="43"/>
      <c r="BD374" s="43"/>
      <c r="BE374" s="43"/>
      <c r="BF374" s="43"/>
      <c r="BG374" s="43"/>
      <c r="BH374" s="43"/>
      <c r="BI374" s="43"/>
      <c r="BJ374" s="43"/>
      <c r="BK374" s="43"/>
      <c r="BL374" s="43"/>
      <c r="BM374" s="43"/>
      <c r="BN374" s="43"/>
      <c r="BO374" s="43"/>
      <c r="BP374" s="43"/>
      <c r="BQ374" s="43"/>
      <c r="BR374" s="43"/>
      <c r="BS374" s="43"/>
      <c r="BT374" s="43"/>
      <c r="BU374" s="43"/>
      <c r="BV374" s="43"/>
      <c r="BW374" s="43"/>
      <c r="BX374" s="43"/>
      <c r="BY374" s="43"/>
      <c r="BZ374" s="43"/>
      <c r="CA374" s="43"/>
      <c r="CB374" s="43"/>
      <c r="CC374" s="43"/>
      <c r="CD374" s="43"/>
      <c r="CE374" s="43"/>
      <c r="CF374" s="43"/>
      <c r="CG374" s="43"/>
      <c r="CH374" s="43"/>
      <c r="CI374" s="43"/>
      <c r="CJ374" s="43"/>
      <c r="CK374" s="43"/>
      <c r="CL374" s="43"/>
      <c r="CM374" s="43"/>
      <c r="CN374" s="43"/>
      <c r="CO374" s="43"/>
      <c r="CP374" s="43"/>
      <c r="CQ374" s="43"/>
      <c r="CR374" s="43"/>
      <c r="CS374" s="43"/>
      <c r="CT374" s="43"/>
      <c r="CU374" s="43"/>
      <c r="CV374" s="43"/>
      <c r="CW374" s="43"/>
      <c r="CX374" s="43"/>
      <c r="CY374" s="43"/>
      <c r="CZ374" s="43"/>
      <c r="DA374" s="43"/>
      <c r="DB374" s="43"/>
      <c r="DC374" s="43"/>
      <c r="DD374" s="43"/>
      <c r="DE374" s="43"/>
      <c r="DF374" s="43"/>
      <c r="DG374" s="43"/>
      <c r="DH374" s="43"/>
      <c r="DI374" s="43"/>
      <c r="DJ374" s="43"/>
      <c r="DK374" s="43"/>
      <c r="DL374" s="43"/>
      <c r="DM374" s="43"/>
      <c r="DN374" s="43"/>
      <c r="DO374" s="43"/>
      <c r="DP374" s="43"/>
      <c r="DQ374" s="43"/>
      <c r="DR374" s="43"/>
      <c r="DS374" s="43"/>
      <c r="DT374" s="43"/>
      <c r="DU374" s="43"/>
      <c r="DV374" s="43"/>
      <c r="DW374" s="43"/>
      <c r="DX374" s="43"/>
      <c r="DY374" s="43"/>
      <c r="DZ374" s="43"/>
      <c r="EA374" s="43"/>
      <c r="EB374" s="43"/>
      <c r="EC374" s="43"/>
      <c r="ED374" s="43"/>
      <c r="EE374" s="43"/>
      <c r="EF374" s="43"/>
      <c r="EG374" s="43"/>
      <c r="EH374" s="43"/>
      <c r="EI374" s="43"/>
      <c r="EJ374" s="43"/>
      <c r="EK374" s="43"/>
      <c r="EL374" s="43"/>
      <c r="EM374" s="43"/>
      <c r="EN374" s="43"/>
      <c r="EO374" s="43"/>
      <c r="EP374" s="43"/>
      <c r="EQ374" s="43"/>
      <c r="ER374" s="43"/>
      <c r="ES374" s="43"/>
      <c r="ET374" s="43"/>
      <c r="EU374" s="43"/>
      <c r="EV374" s="43"/>
      <c r="EW374" s="43"/>
      <c r="EX374" s="43"/>
      <c r="EY374" s="43"/>
      <c r="EZ374" s="43"/>
      <c r="FA374" s="43"/>
      <c r="FB374" s="43"/>
      <c r="FC374" s="43"/>
      <c r="FD374" s="43"/>
      <c r="FE374" s="43"/>
      <c r="FF374" s="43"/>
      <c r="FG374" s="43"/>
      <c r="FH374" s="43"/>
      <c r="FI374" s="43"/>
      <c r="FJ374" s="43"/>
      <c r="FK374" s="43"/>
      <c r="FL374" s="43"/>
      <c r="FM374" s="43"/>
      <c r="FN374" s="43"/>
      <c r="FO374" s="43"/>
      <c r="FP374" s="43"/>
      <c r="FQ374" s="43"/>
      <c r="FR374" s="43"/>
      <c r="FS374" s="43"/>
      <c r="FT374" s="43"/>
      <c r="FU374" s="43"/>
      <c r="FV374" s="43"/>
      <c r="FW374" s="43"/>
      <c r="FX374" s="43"/>
      <c r="FY374" s="43"/>
      <c r="FZ374" s="43"/>
      <c r="GA374" s="43"/>
      <c r="GB374" s="43"/>
      <c r="GC374" s="43"/>
      <c r="GD374" s="43"/>
      <c r="GE374" s="43"/>
      <c r="GF374" s="43"/>
      <c r="GG374" s="43"/>
      <c r="GH374" s="43"/>
      <c r="GI374" s="43"/>
      <c r="GJ374" s="43"/>
      <c r="GK374" s="43"/>
      <c r="GL374" s="43"/>
      <c r="GM374" s="43"/>
      <c r="GN374" s="43"/>
      <c r="GO374" s="43"/>
      <c r="GP374" s="43"/>
      <c r="GQ374" s="43"/>
      <c r="GR374" s="43"/>
      <c r="GS374" s="43"/>
      <c r="GT374" s="43"/>
      <c r="GU374" s="43"/>
      <c r="GV374" s="43"/>
      <c r="GW374" s="43"/>
      <c r="GX374" s="43"/>
      <c r="GY374" s="43"/>
      <c r="GZ374" s="43"/>
      <c r="HA374" s="43"/>
      <c r="HB374" s="43"/>
      <c r="HC374" s="43"/>
      <c r="HD374" s="43"/>
      <c r="HE374" s="43"/>
      <c r="HF374" s="43"/>
      <c r="HG374" s="43"/>
      <c r="HH374" s="43"/>
      <c r="HI374" s="43"/>
      <c r="HJ374" s="43"/>
      <c r="HK374" s="43"/>
      <c r="HL374" s="43"/>
      <c r="HM374" s="43"/>
      <c r="HN374" s="43"/>
      <c r="HO374" s="43"/>
      <c r="HP374" s="43"/>
      <c r="HQ374" s="43"/>
      <c r="HR374" s="43"/>
      <c r="HS374" s="43"/>
      <c r="HT374" s="43"/>
      <c r="HU374" s="43"/>
      <c r="HV374" s="43"/>
      <c r="HW374" s="43"/>
      <c r="HX374" s="43"/>
      <c r="HY374" s="43"/>
      <c r="HZ374" s="43"/>
      <c r="IA374" s="43"/>
      <c r="IB374" s="43"/>
      <c r="IC374" s="43"/>
      <c r="ID374" s="43"/>
      <c r="IE374" s="43"/>
      <c r="IF374" s="43"/>
      <c r="IG374" s="43"/>
      <c r="IH374" s="43"/>
      <c r="II374" s="43"/>
      <c r="IJ374" s="43"/>
      <c r="IK374" s="43"/>
      <c r="IL374" s="43"/>
      <c r="IM374" s="43"/>
      <c r="IN374" s="43"/>
      <c r="IO374" s="43"/>
      <c r="IP374" s="43"/>
      <c r="IQ374" s="43"/>
      <c r="IR374" s="43"/>
      <c r="IS374" s="43"/>
      <c r="IT374" s="43"/>
      <c r="IU374" s="43"/>
    </row>
    <row r="375" spans="1:255" ht="16.5">
      <c r="A375" s="195" t="s">
        <v>3031</v>
      </c>
      <c r="B375" s="196"/>
      <c r="C375" s="197">
        <f>DATE(2020,6,15)</f>
        <v>43997</v>
      </c>
      <c r="D375" s="195" t="s">
        <v>1464</v>
      </c>
      <c r="E375" s="43"/>
      <c r="F375" s="43"/>
      <c r="G375" s="43"/>
      <c r="H375" s="43"/>
      <c r="I375" s="43"/>
      <c r="J375" s="43"/>
      <c r="K375" s="43"/>
      <c r="L375" s="43"/>
      <c r="M375" s="43"/>
      <c r="N375" s="43"/>
      <c r="O375" s="43"/>
      <c r="P375" s="43"/>
      <c r="Q375" s="43"/>
      <c r="R375" s="43"/>
      <c r="S375" s="43"/>
      <c r="T375" s="43"/>
      <c r="U375" s="43"/>
      <c r="V375" s="43"/>
      <c r="W375" s="43"/>
      <c r="X375" s="43"/>
      <c r="Y375" s="43"/>
      <c r="Z375" s="43"/>
      <c r="AA375" s="43"/>
      <c r="AB375" s="43"/>
      <c r="AC375" s="43"/>
      <c r="AD375" s="43"/>
      <c r="AE375" s="43"/>
      <c r="AF375" s="43"/>
      <c r="AG375" s="43"/>
      <c r="AH375" s="43"/>
      <c r="AI375" s="43"/>
      <c r="AJ375" s="43"/>
      <c r="AK375" s="43"/>
      <c r="AL375" s="43"/>
      <c r="AM375" s="43"/>
      <c r="AN375" s="43"/>
      <c r="AO375" s="43"/>
      <c r="AP375" s="43"/>
      <c r="AQ375" s="43"/>
      <c r="AR375" s="43"/>
      <c r="AS375" s="43"/>
      <c r="AT375" s="43"/>
      <c r="AU375" s="43"/>
      <c r="AV375" s="43"/>
      <c r="AW375" s="43"/>
      <c r="AX375" s="43"/>
      <c r="AY375" s="43"/>
      <c r="AZ375" s="43"/>
      <c r="BA375" s="43"/>
      <c r="BB375" s="43"/>
      <c r="BC375" s="43"/>
      <c r="BD375" s="43"/>
      <c r="BE375" s="43"/>
      <c r="BF375" s="43"/>
      <c r="BG375" s="43"/>
      <c r="BH375" s="43"/>
      <c r="BI375" s="43"/>
      <c r="BJ375" s="43"/>
      <c r="BK375" s="43"/>
      <c r="BL375" s="43"/>
      <c r="BM375" s="43"/>
      <c r="BN375" s="43"/>
      <c r="BO375" s="43"/>
      <c r="BP375" s="43"/>
      <c r="BQ375" s="43"/>
      <c r="BR375" s="43"/>
      <c r="BS375" s="43"/>
      <c r="BT375" s="43"/>
      <c r="BU375" s="43"/>
      <c r="BV375" s="43"/>
      <c r="BW375" s="43"/>
      <c r="BX375" s="43"/>
      <c r="BY375" s="43"/>
      <c r="BZ375" s="43"/>
      <c r="CA375" s="43"/>
      <c r="CB375" s="43"/>
      <c r="CC375" s="43"/>
      <c r="CD375" s="43"/>
      <c r="CE375" s="43"/>
      <c r="CF375" s="43"/>
      <c r="CG375" s="43"/>
      <c r="CH375" s="43"/>
      <c r="CI375" s="43"/>
      <c r="CJ375" s="43"/>
      <c r="CK375" s="43"/>
      <c r="CL375" s="43"/>
      <c r="CM375" s="43"/>
      <c r="CN375" s="43"/>
      <c r="CO375" s="43"/>
      <c r="CP375" s="43"/>
      <c r="CQ375" s="43"/>
      <c r="CR375" s="43"/>
      <c r="CS375" s="43"/>
      <c r="CT375" s="43"/>
      <c r="CU375" s="43"/>
      <c r="CV375" s="43"/>
      <c r="CW375" s="43"/>
      <c r="CX375" s="43"/>
      <c r="CY375" s="43"/>
      <c r="CZ375" s="43"/>
      <c r="DA375" s="43"/>
      <c r="DB375" s="43"/>
      <c r="DC375" s="43"/>
      <c r="DD375" s="43"/>
      <c r="DE375" s="43"/>
      <c r="DF375" s="43"/>
      <c r="DG375" s="43"/>
      <c r="DH375" s="43"/>
      <c r="DI375" s="43"/>
      <c r="DJ375" s="43"/>
      <c r="DK375" s="43"/>
      <c r="DL375" s="43"/>
      <c r="DM375" s="43"/>
      <c r="DN375" s="43"/>
      <c r="DO375" s="43"/>
      <c r="DP375" s="43"/>
      <c r="DQ375" s="43"/>
      <c r="DR375" s="43"/>
      <c r="DS375" s="43"/>
      <c r="DT375" s="43"/>
      <c r="DU375" s="43"/>
      <c r="DV375" s="43"/>
      <c r="DW375" s="43"/>
      <c r="DX375" s="43"/>
      <c r="DY375" s="43"/>
      <c r="DZ375" s="43"/>
      <c r="EA375" s="43"/>
      <c r="EB375" s="43"/>
      <c r="EC375" s="43"/>
      <c r="ED375" s="43"/>
      <c r="EE375" s="43"/>
      <c r="EF375" s="43"/>
      <c r="EG375" s="43"/>
      <c r="EH375" s="43"/>
      <c r="EI375" s="43"/>
      <c r="EJ375" s="43"/>
      <c r="EK375" s="43"/>
      <c r="EL375" s="43"/>
      <c r="EM375" s="43"/>
      <c r="EN375" s="43"/>
      <c r="EO375" s="43"/>
      <c r="EP375" s="43"/>
      <c r="EQ375" s="43"/>
      <c r="ER375" s="43"/>
      <c r="ES375" s="43"/>
      <c r="ET375" s="43"/>
      <c r="EU375" s="43"/>
      <c r="EV375" s="43"/>
      <c r="EW375" s="43"/>
      <c r="EX375" s="43"/>
      <c r="EY375" s="43"/>
      <c r="EZ375" s="43"/>
      <c r="FA375" s="43"/>
      <c r="FB375" s="43"/>
      <c r="FC375" s="43"/>
      <c r="FD375" s="43"/>
      <c r="FE375" s="43"/>
      <c r="FF375" s="43"/>
      <c r="FG375" s="43"/>
      <c r="FH375" s="43"/>
      <c r="FI375" s="43"/>
      <c r="FJ375" s="43"/>
      <c r="FK375" s="43"/>
      <c r="FL375" s="43"/>
      <c r="FM375" s="43"/>
      <c r="FN375" s="43"/>
      <c r="FO375" s="43"/>
      <c r="FP375" s="43"/>
      <c r="FQ375" s="43"/>
      <c r="FR375" s="43"/>
      <c r="FS375" s="43"/>
      <c r="FT375" s="43"/>
      <c r="FU375" s="43"/>
      <c r="FV375" s="43"/>
      <c r="FW375" s="43"/>
      <c r="FX375" s="43"/>
      <c r="FY375" s="43"/>
      <c r="FZ375" s="43"/>
      <c r="GA375" s="43"/>
      <c r="GB375" s="43"/>
      <c r="GC375" s="43"/>
      <c r="GD375" s="43"/>
      <c r="GE375" s="43"/>
      <c r="GF375" s="43"/>
      <c r="GG375" s="43"/>
      <c r="GH375" s="43"/>
      <c r="GI375" s="43"/>
      <c r="GJ375" s="43"/>
      <c r="GK375" s="43"/>
      <c r="GL375" s="43"/>
      <c r="GM375" s="43"/>
      <c r="GN375" s="43"/>
      <c r="GO375" s="43"/>
      <c r="GP375" s="43"/>
      <c r="GQ375" s="43"/>
      <c r="GR375" s="43"/>
      <c r="GS375" s="43"/>
      <c r="GT375" s="43"/>
      <c r="GU375" s="43"/>
      <c r="GV375" s="43"/>
      <c r="GW375" s="43"/>
      <c r="GX375" s="43"/>
      <c r="GY375" s="43"/>
      <c r="GZ375" s="43"/>
      <c r="HA375" s="43"/>
      <c r="HB375" s="43"/>
      <c r="HC375" s="43"/>
      <c r="HD375" s="43"/>
      <c r="HE375" s="43"/>
      <c r="HF375" s="43"/>
      <c r="HG375" s="43"/>
      <c r="HH375" s="43"/>
      <c r="HI375" s="43"/>
      <c r="HJ375" s="43"/>
      <c r="HK375" s="43"/>
      <c r="HL375" s="43"/>
      <c r="HM375" s="43"/>
      <c r="HN375" s="43"/>
      <c r="HO375" s="43"/>
      <c r="HP375" s="43"/>
      <c r="HQ375" s="43"/>
      <c r="HR375" s="43"/>
      <c r="HS375" s="43"/>
      <c r="HT375" s="43"/>
      <c r="HU375" s="43"/>
      <c r="HV375" s="43"/>
      <c r="HW375" s="43"/>
      <c r="HX375" s="43"/>
      <c r="HY375" s="43"/>
      <c r="HZ375" s="43"/>
      <c r="IA375" s="43"/>
      <c r="IB375" s="43"/>
      <c r="IC375" s="43"/>
      <c r="ID375" s="43"/>
      <c r="IE375" s="43"/>
      <c r="IF375" s="43"/>
      <c r="IG375" s="43"/>
      <c r="IH375" s="43"/>
      <c r="II375" s="43"/>
      <c r="IJ375" s="43"/>
      <c r="IK375" s="43"/>
      <c r="IL375" s="43"/>
      <c r="IM375" s="43"/>
      <c r="IN375" s="43"/>
      <c r="IO375" s="43"/>
      <c r="IP375" s="43"/>
      <c r="IQ375" s="43"/>
      <c r="IR375" s="43"/>
      <c r="IS375" s="43"/>
      <c r="IT375" s="43"/>
      <c r="IU375" s="43"/>
    </row>
    <row r="376" spans="1:255" ht="16.5">
      <c r="A376" s="708" t="s">
        <v>3032</v>
      </c>
      <c r="B376" s="709"/>
      <c r="C376" s="709"/>
      <c r="D376" s="709"/>
      <c r="E376" s="43"/>
      <c r="F376" s="43"/>
      <c r="G376" s="43"/>
      <c r="H376" s="43"/>
      <c r="I376" s="43"/>
      <c r="J376" s="43"/>
      <c r="K376" s="43"/>
      <c r="L376" s="43"/>
      <c r="M376" s="43"/>
      <c r="N376" s="43"/>
      <c r="O376" s="43"/>
      <c r="P376" s="43"/>
      <c r="Q376" s="43"/>
      <c r="R376" s="43"/>
      <c r="S376" s="43"/>
      <c r="T376" s="43"/>
      <c r="U376" s="43"/>
      <c r="V376" s="43"/>
      <c r="W376" s="43"/>
      <c r="X376" s="43"/>
      <c r="Y376" s="43"/>
      <c r="Z376" s="43"/>
      <c r="AA376" s="43"/>
      <c r="AB376" s="43"/>
      <c r="AC376" s="43"/>
      <c r="AD376" s="43"/>
      <c r="AE376" s="43"/>
      <c r="AF376" s="43"/>
      <c r="AG376" s="43"/>
      <c r="AH376" s="43"/>
      <c r="AI376" s="43"/>
      <c r="AJ376" s="43"/>
      <c r="AK376" s="43"/>
      <c r="AL376" s="43"/>
      <c r="AM376" s="43"/>
      <c r="AN376" s="43"/>
      <c r="AO376" s="43"/>
      <c r="AP376" s="43"/>
      <c r="AQ376" s="43"/>
      <c r="AR376" s="43"/>
      <c r="AS376" s="43"/>
      <c r="AT376" s="43"/>
      <c r="AU376" s="43"/>
      <c r="AV376" s="43"/>
      <c r="AW376" s="43"/>
      <c r="AX376" s="43"/>
      <c r="AY376" s="43"/>
      <c r="AZ376" s="43"/>
      <c r="BA376" s="43"/>
      <c r="BB376" s="43"/>
      <c r="BC376" s="43"/>
      <c r="BD376" s="43"/>
      <c r="BE376" s="43"/>
      <c r="BF376" s="43"/>
      <c r="BG376" s="43"/>
      <c r="BH376" s="43"/>
      <c r="BI376" s="43"/>
      <c r="BJ376" s="43"/>
      <c r="BK376" s="43"/>
      <c r="BL376" s="43"/>
      <c r="BM376" s="43"/>
      <c r="BN376" s="43"/>
      <c r="BO376" s="43"/>
      <c r="BP376" s="43"/>
      <c r="BQ376" s="43"/>
      <c r="BR376" s="43"/>
      <c r="BS376" s="43"/>
      <c r="BT376" s="43"/>
      <c r="BU376" s="43"/>
      <c r="BV376" s="43"/>
      <c r="BW376" s="43"/>
      <c r="BX376" s="43"/>
      <c r="BY376" s="43"/>
      <c r="BZ376" s="43"/>
      <c r="CA376" s="43"/>
      <c r="CB376" s="43"/>
      <c r="CC376" s="43"/>
      <c r="CD376" s="43"/>
      <c r="CE376" s="43"/>
      <c r="CF376" s="43"/>
      <c r="CG376" s="43"/>
      <c r="CH376" s="43"/>
      <c r="CI376" s="43"/>
      <c r="CJ376" s="43"/>
      <c r="CK376" s="43"/>
      <c r="CL376" s="43"/>
      <c r="CM376" s="43"/>
      <c r="CN376" s="43"/>
      <c r="CO376" s="43"/>
      <c r="CP376" s="43"/>
      <c r="CQ376" s="43"/>
      <c r="CR376" s="43"/>
      <c r="CS376" s="43"/>
      <c r="CT376" s="43"/>
      <c r="CU376" s="43"/>
      <c r="CV376" s="43"/>
      <c r="CW376" s="43"/>
      <c r="CX376" s="43"/>
      <c r="CY376" s="43"/>
      <c r="CZ376" s="43"/>
      <c r="DA376" s="43"/>
      <c r="DB376" s="43"/>
      <c r="DC376" s="43"/>
      <c r="DD376" s="43"/>
      <c r="DE376" s="43"/>
      <c r="DF376" s="43"/>
      <c r="DG376" s="43"/>
      <c r="DH376" s="43"/>
      <c r="DI376" s="43"/>
      <c r="DJ376" s="43"/>
      <c r="DK376" s="43"/>
      <c r="DL376" s="43"/>
      <c r="DM376" s="43"/>
      <c r="DN376" s="43"/>
      <c r="DO376" s="43"/>
      <c r="DP376" s="43"/>
      <c r="DQ376" s="43"/>
      <c r="DR376" s="43"/>
      <c r="DS376" s="43"/>
      <c r="DT376" s="43"/>
      <c r="DU376" s="43"/>
      <c r="DV376" s="43"/>
      <c r="DW376" s="43"/>
      <c r="DX376" s="43"/>
      <c r="DY376" s="43"/>
      <c r="DZ376" s="43"/>
      <c r="EA376" s="43"/>
      <c r="EB376" s="43"/>
      <c r="EC376" s="43"/>
      <c r="ED376" s="43"/>
      <c r="EE376" s="43"/>
      <c r="EF376" s="43"/>
      <c r="EG376" s="43"/>
      <c r="EH376" s="43"/>
      <c r="EI376" s="43"/>
      <c r="EJ376" s="43"/>
      <c r="EK376" s="43"/>
      <c r="EL376" s="43"/>
      <c r="EM376" s="43"/>
      <c r="EN376" s="43"/>
      <c r="EO376" s="43"/>
      <c r="EP376" s="43"/>
      <c r="EQ376" s="43"/>
      <c r="ER376" s="43"/>
      <c r="ES376" s="43"/>
      <c r="ET376" s="43"/>
      <c r="EU376" s="43"/>
      <c r="EV376" s="43"/>
      <c r="EW376" s="43"/>
      <c r="EX376" s="43"/>
      <c r="EY376" s="43"/>
      <c r="EZ376" s="43"/>
      <c r="FA376" s="43"/>
      <c r="FB376" s="43"/>
      <c r="FC376" s="43"/>
      <c r="FD376" s="43"/>
      <c r="FE376" s="43"/>
      <c r="FF376" s="43"/>
      <c r="FG376" s="43"/>
      <c r="FH376" s="43"/>
      <c r="FI376" s="43"/>
      <c r="FJ376" s="43"/>
      <c r="FK376" s="43"/>
      <c r="FL376" s="43"/>
      <c r="FM376" s="43"/>
      <c r="FN376" s="43"/>
      <c r="FO376" s="43"/>
      <c r="FP376" s="43"/>
      <c r="FQ376" s="43"/>
      <c r="FR376" s="43"/>
      <c r="FS376" s="43"/>
      <c r="FT376" s="43"/>
      <c r="FU376" s="43"/>
      <c r="FV376" s="43"/>
      <c r="FW376" s="43"/>
      <c r="FX376" s="43"/>
      <c r="FY376" s="43"/>
      <c r="FZ376" s="43"/>
      <c r="GA376" s="43"/>
      <c r="GB376" s="43"/>
      <c r="GC376" s="43"/>
      <c r="GD376" s="43"/>
      <c r="GE376" s="43"/>
      <c r="GF376" s="43"/>
      <c r="GG376" s="43"/>
      <c r="GH376" s="43"/>
      <c r="GI376" s="43"/>
      <c r="GJ376" s="43"/>
      <c r="GK376" s="43"/>
      <c r="GL376" s="43"/>
      <c r="GM376" s="43"/>
      <c r="GN376" s="43"/>
      <c r="GO376" s="43"/>
      <c r="GP376" s="43"/>
      <c r="GQ376" s="43"/>
      <c r="GR376" s="43"/>
      <c r="GS376" s="43"/>
      <c r="GT376" s="43"/>
      <c r="GU376" s="43"/>
      <c r="GV376" s="43"/>
      <c r="GW376" s="43"/>
      <c r="GX376" s="43"/>
      <c r="GY376" s="43"/>
      <c r="GZ376" s="43"/>
      <c r="HA376" s="43"/>
      <c r="HB376" s="43"/>
      <c r="HC376" s="43"/>
      <c r="HD376" s="43"/>
      <c r="HE376" s="43"/>
      <c r="HF376" s="43"/>
      <c r="HG376" s="43"/>
      <c r="HH376" s="43"/>
      <c r="HI376" s="43"/>
      <c r="HJ376" s="43"/>
      <c r="HK376" s="43"/>
      <c r="HL376" s="43"/>
      <c r="HM376" s="43"/>
      <c r="HN376" s="43"/>
      <c r="HO376" s="43"/>
      <c r="HP376" s="43"/>
      <c r="HQ376" s="43"/>
      <c r="HR376" s="43"/>
      <c r="HS376" s="43"/>
      <c r="HT376" s="43"/>
      <c r="HU376" s="43"/>
      <c r="HV376" s="43"/>
      <c r="HW376" s="43"/>
      <c r="HX376" s="43"/>
      <c r="HY376" s="43"/>
      <c r="HZ376" s="43"/>
      <c r="IA376" s="43"/>
      <c r="IB376" s="43"/>
      <c r="IC376" s="43"/>
      <c r="ID376" s="43"/>
      <c r="IE376" s="43"/>
      <c r="IF376" s="43"/>
      <c r="IG376" s="43"/>
      <c r="IH376" s="43"/>
      <c r="II376" s="43"/>
      <c r="IJ376" s="43"/>
      <c r="IK376" s="43"/>
      <c r="IL376" s="43"/>
      <c r="IM376" s="43"/>
      <c r="IN376" s="43"/>
      <c r="IO376" s="43"/>
      <c r="IP376" s="43"/>
      <c r="IQ376" s="43"/>
      <c r="IR376" s="43"/>
      <c r="IS376" s="43"/>
      <c r="IT376" s="43"/>
      <c r="IU376" s="43"/>
    </row>
    <row r="377" spans="1:255" ht="16.5">
      <c r="A377" s="708" t="s">
        <v>3033</v>
      </c>
      <c r="B377" s="709"/>
      <c r="C377" s="709"/>
      <c r="D377" s="709"/>
      <c r="E377" s="43"/>
      <c r="F377" s="43"/>
      <c r="G377" s="43"/>
      <c r="H377" s="43"/>
      <c r="I377" s="43"/>
      <c r="J377" s="43"/>
      <c r="K377" s="43"/>
      <c r="L377" s="43"/>
      <c r="M377" s="43"/>
      <c r="N377" s="43"/>
      <c r="O377" s="43"/>
      <c r="P377" s="43"/>
      <c r="Q377" s="43"/>
      <c r="R377" s="43"/>
      <c r="S377" s="43"/>
      <c r="T377" s="43"/>
      <c r="U377" s="43"/>
      <c r="V377" s="43"/>
      <c r="W377" s="43"/>
      <c r="X377" s="43"/>
      <c r="Y377" s="43"/>
      <c r="Z377" s="43"/>
      <c r="AA377" s="43"/>
      <c r="AB377" s="43"/>
      <c r="AC377" s="43"/>
      <c r="AD377" s="43"/>
      <c r="AE377" s="43"/>
      <c r="AF377" s="43"/>
      <c r="AG377" s="43"/>
      <c r="AH377" s="43"/>
      <c r="AI377" s="43"/>
      <c r="AJ377" s="43"/>
      <c r="AK377" s="43"/>
      <c r="AL377" s="43"/>
      <c r="AM377" s="43"/>
      <c r="AN377" s="43"/>
      <c r="AO377" s="43"/>
      <c r="AP377" s="43"/>
      <c r="AQ377" s="43"/>
      <c r="AR377" s="43"/>
      <c r="AS377" s="43"/>
      <c r="AT377" s="43"/>
      <c r="AU377" s="43"/>
      <c r="AV377" s="43"/>
      <c r="AW377" s="43"/>
      <c r="AX377" s="43"/>
      <c r="AY377" s="43"/>
      <c r="AZ377" s="43"/>
      <c r="BA377" s="43"/>
      <c r="BB377" s="43"/>
      <c r="BC377" s="43"/>
      <c r="BD377" s="43"/>
      <c r="BE377" s="43"/>
      <c r="BF377" s="43"/>
      <c r="BG377" s="43"/>
      <c r="BH377" s="43"/>
      <c r="BI377" s="43"/>
      <c r="BJ377" s="43"/>
      <c r="BK377" s="43"/>
      <c r="BL377" s="43"/>
      <c r="BM377" s="43"/>
      <c r="BN377" s="43"/>
      <c r="BO377" s="43"/>
      <c r="BP377" s="43"/>
      <c r="BQ377" s="43"/>
      <c r="BR377" s="43"/>
      <c r="BS377" s="43"/>
      <c r="BT377" s="43"/>
      <c r="BU377" s="43"/>
      <c r="BV377" s="43"/>
      <c r="BW377" s="43"/>
      <c r="BX377" s="43"/>
      <c r="BY377" s="43"/>
      <c r="BZ377" s="43"/>
      <c r="CA377" s="43"/>
      <c r="CB377" s="43"/>
      <c r="CC377" s="43"/>
      <c r="CD377" s="43"/>
      <c r="CE377" s="43"/>
      <c r="CF377" s="43"/>
      <c r="CG377" s="43"/>
      <c r="CH377" s="43"/>
      <c r="CI377" s="43"/>
      <c r="CJ377" s="43"/>
      <c r="CK377" s="43"/>
      <c r="CL377" s="43"/>
      <c r="CM377" s="43"/>
      <c r="CN377" s="43"/>
      <c r="CO377" s="43"/>
      <c r="CP377" s="43"/>
      <c r="CQ377" s="43"/>
      <c r="CR377" s="43"/>
      <c r="CS377" s="43"/>
      <c r="CT377" s="43"/>
      <c r="CU377" s="43"/>
      <c r="CV377" s="43"/>
      <c r="CW377" s="43"/>
      <c r="CX377" s="43"/>
      <c r="CY377" s="43"/>
      <c r="CZ377" s="43"/>
      <c r="DA377" s="43"/>
      <c r="DB377" s="43"/>
      <c r="DC377" s="43"/>
      <c r="DD377" s="43"/>
      <c r="DE377" s="43"/>
      <c r="DF377" s="43"/>
      <c r="DG377" s="43"/>
      <c r="DH377" s="43"/>
      <c r="DI377" s="43"/>
      <c r="DJ377" s="43"/>
      <c r="DK377" s="43"/>
      <c r="DL377" s="43"/>
      <c r="DM377" s="43"/>
      <c r="DN377" s="43"/>
      <c r="DO377" s="43"/>
      <c r="DP377" s="43"/>
      <c r="DQ377" s="43"/>
      <c r="DR377" s="43"/>
      <c r="DS377" s="43"/>
      <c r="DT377" s="43"/>
      <c r="DU377" s="43"/>
      <c r="DV377" s="43"/>
      <c r="DW377" s="43"/>
      <c r="DX377" s="43"/>
      <c r="DY377" s="43"/>
      <c r="DZ377" s="43"/>
      <c r="EA377" s="43"/>
      <c r="EB377" s="43"/>
      <c r="EC377" s="43"/>
      <c r="ED377" s="43"/>
      <c r="EE377" s="43"/>
      <c r="EF377" s="43"/>
      <c r="EG377" s="43"/>
      <c r="EH377" s="43"/>
      <c r="EI377" s="43"/>
      <c r="EJ377" s="43"/>
      <c r="EK377" s="43"/>
      <c r="EL377" s="43"/>
      <c r="EM377" s="43"/>
      <c r="EN377" s="43"/>
      <c r="EO377" s="43"/>
      <c r="EP377" s="43"/>
      <c r="EQ377" s="43"/>
      <c r="ER377" s="43"/>
      <c r="ES377" s="43"/>
      <c r="ET377" s="43"/>
      <c r="EU377" s="43"/>
      <c r="EV377" s="43"/>
      <c r="EW377" s="43"/>
      <c r="EX377" s="43"/>
      <c r="EY377" s="43"/>
      <c r="EZ377" s="43"/>
      <c r="FA377" s="43"/>
      <c r="FB377" s="43"/>
      <c r="FC377" s="43"/>
      <c r="FD377" s="43"/>
      <c r="FE377" s="43"/>
      <c r="FF377" s="43"/>
      <c r="FG377" s="43"/>
      <c r="FH377" s="43"/>
      <c r="FI377" s="43"/>
      <c r="FJ377" s="43"/>
      <c r="FK377" s="43"/>
      <c r="FL377" s="43"/>
      <c r="FM377" s="43"/>
      <c r="FN377" s="43"/>
      <c r="FO377" s="43"/>
      <c r="FP377" s="43"/>
      <c r="FQ377" s="43"/>
      <c r="FR377" s="43"/>
      <c r="FS377" s="43"/>
      <c r="FT377" s="43"/>
      <c r="FU377" s="43"/>
      <c r="FV377" s="43"/>
      <c r="FW377" s="43"/>
      <c r="FX377" s="43"/>
      <c r="FY377" s="43"/>
      <c r="FZ377" s="43"/>
      <c r="GA377" s="43"/>
      <c r="GB377" s="43"/>
      <c r="GC377" s="43"/>
      <c r="GD377" s="43"/>
      <c r="GE377" s="43"/>
      <c r="GF377" s="43"/>
      <c r="GG377" s="43"/>
      <c r="GH377" s="43"/>
      <c r="GI377" s="43"/>
      <c r="GJ377" s="43"/>
      <c r="GK377" s="43"/>
      <c r="GL377" s="43"/>
      <c r="GM377" s="43"/>
      <c r="GN377" s="43"/>
      <c r="GO377" s="43"/>
      <c r="GP377" s="43"/>
      <c r="GQ377" s="43"/>
      <c r="GR377" s="43"/>
      <c r="GS377" s="43"/>
      <c r="GT377" s="43"/>
      <c r="GU377" s="43"/>
      <c r="GV377" s="43"/>
      <c r="GW377" s="43"/>
      <c r="GX377" s="43"/>
      <c r="GY377" s="43"/>
      <c r="GZ377" s="43"/>
      <c r="HA377" s="43"/>
      <c r="HB377" s="43"/>
      <c r="HC377" s="43"/>
      <c r="HD377" s="43"/>
      <c r="HE377" s="43"/>
      <c r="HF377" s="43"/>
      <c r="HG377" s="43"/>
      <c r="HH377" s="43"/>
      <c r="HI377" s="43"/>
      <c r="HJ377" s="43"/>
      <c r="HK377" s="43"/>
      <c r="HL377" s="43"/>
      <c r="HM377" s="43"/>
      <c r="HN377" s="43"/>
      <c r="HO377" s="43"/>
      <c r="HP377" s="43"/>
      <c r="HQ377" s="43"/>
      <c r="HR377" s="43"/>
      <c r="HS377" s="43"/>
      <c r="HT377" s="43"/>
      <c r="HU377" s="43"/>
      <c r="HV377" s="43"/>
      <c r="HW377" s="43"/>
      <c r="HX377" s="43"/>
      <c r="HY377" s="43"/>
      <c r="HZ377" s="43"/>
      <c r="IA377" s="43"/>
      <c r="IB377" s="43"/>
      <c r="IC377" s="43"/>
      <c r="ID377" s="43"/>
      <c r="IE377" s="43"/>
      <c r="IF377" s="43"/>
      <c r="IG377" s="43"/>
      <c r="IH377" s="43"/>
      <c r="II377" s="43"/>
      <c r="IJ377" s="43"/>
      <c r="IK377" s="43"/>
      <c r="IL377" s="43"/>
      <c r="IM377" s="43"/>
      <c r="IN377" s="43"/>
      <c r="IO377" s="43"/>
      <c r="IP377" s="43"/>
      <c r="IQ377" s="43"/>
      <c r="IR377" s="43"/>
      <c r="IS377" s="43"/>
      <c r="IT377" s="43"/>
      <c r="IU377" s="43"/>
    </row>
    <row r="378" spans="1:255" ht="16.5">
      <c r="A378" s="195" t="s">
        <v>3043</v>
      </c>
      <c r="B378" s="196"/>
      <c r="C378" s="197">
        <f>DATE(2020,6,16)</f>
        <v>43998</v>
      </c>
      <c r="D378" s="195" t="s">
        <v>1464</v>
      </c>
      <c r="E378" s="43"/>
      <c r="F378" s="43"/>
      <c r="G378" s="43"/>
      <c r="H378" s="43"/>
      <c r="I378" s="43"/>
      <c r="J378" s="43"/>
      <c r="K378" s="43"/>
      <c r="L378" s="43"/>
      <c r="M378" s="43"/>
      <c r="N378" s="43"/>
      <c r="O378" s="43"/>
      <c r="P378" s="43"/>
      <c r="Q378" s="43"/>
      <c r="R378" s="43"/>
      <c r="S378" s="43"/>
      <c r="T378" s="43"/>
      <c r="U378" s="43"/>
      <c r="V378" s="43"/>
      <c r="W378" s="43"/>
      <c r="X378" s="43"/>
      <c r="Y378" s="43"/>
      <c r="Z378" s="43"/>
      <c r="AA378" s="43"/>
      <c r="AB378" s="43"/>
      <c r="AC378" s="43"/>
      <c r="AD378" s="43"/>
      <c r="AE378" s="43"/>
      <c r="AF378" s="43"/>
      <c r="AG378" s="43"/>
      <c r="AH378" s="43"/>
      <c r="AI378" s="43"/>
      <c r="AJ378" s="43"/>
      <c r="AK378" s="43"/>
      <c r="AL378" s="43"/>
      <c r="AM378" s="43"/>
      <c r="AN378" s="43"/>
      <c r="AO378" s="43"/>
      <c r="AP378" s="43"/>
      <c r="AQ378" s="43"/>
      <c r="AR378" s="43"/>
      <c r="AS378" s="43"/>
      <c r="AT378" s="43"/>
      <c r="AU378" s="43"/>
      <c r="AV378" s="43"/>
      <c r="AW378" s="43"/>
      <c r="AX378" s="43"/>
      <c r="AY378" s="43"/>
      <c r="AZ378" s="43"/>
      <c r="BA378" s="43"/>
      <c r="BB378" s="43"/>
      <c r="BC378" s="43"/>
      <c r="BD378" s="43"/>
      <c r="BE378" s="43"/>
      <c r="BF378" s="43"/>
      <c r="BG378" s="43"/>
      <c r="BH378" s="43"/>
      <c r="BI378" s="43"/>
      <c r="BJ378" s="43"/>
      <c r="BK378" s="43"/>
      <c r="BL378" s="43"/>
      <c r="BM378" s="43"/>
      <c r="BN378" s="43"/>
      <c r="BO378" s="43"/>
      <c r="BP378" s="43"/>
      <c r="BQ378" s="43"/>
      <c r="BR378" s="43"/>
      <c r="BS378" s="43"/>
      <c r="BT378" s="43"/>
      <c r="BU378" s="43"/>
      <c r="BV378" s="43"/>
      <c r="BW378" s="43"/>
      <c r="BX378" s="43"/>
      <c r="BY378" s="43"/>
      <c r="BZ378" s="43"/>
      <c r="CA378" s="43"/>
      <c r="CB378" s="43"/>
      <c r="CC378" s="43"/>
      <c r="CD378" s="43"/>
      <c r="CE378" s="43"/>
      <c r="CF378" s="43"/>
      <c r="CG378" s="43"/>
      <c r="CH378" s="43"/>
      <c r="CI378" s="43"/>
      <c r="CJ378" s="43"/>
      <c r="CK378" s="43"/>
      <c r="CL378" s="43"/>
      <c r="CM378" s="43"/>
      <c r="CN378" s="43"/>
      <c r="CO378" s="43"/>
      <c r="CP378" s="43"/>
      <c r="CQ378" s="43"/>
      <c r="CR378" s="43"/>
      <c r="CS378" s="43"/>
      <c r="CT378" s="43"/>
      <c r="CU378" s="43"/>
      <c r="CV378" s="43"/>
      <c r="CW378" s="43"/>
      <c r="CX378" s="43"/>
      <c r="CY378" s="43"/>
      <c r="CZ378" s="43"/>
      <c r="DA378" s="43"/>
      <c r="DB378" s="43"/>
      <c r="DC378" s="43"/>
      <c r="DD378" s="43"/>
      <c r="DE378" s="43"/>
      <c r="DF378" s="43"/>
      <c r="DG378" s="43"/>
      <c r="DH378" s="43"/>
      <c r="DI378" s="43"/>
      <c r="DJ378" s="43"/>
      <c r="DK378" s="43"/>
      <c r="DL378" s="43"/>
      <c r="DM378" s="43"/>
      <c r="DN378" s="43"/>
      <c r="DO378" s="43"/>
      <c r="DP378" s="43"/>
      <c r="DQ378" s="43"/>
      <c r="DR378" s="43"/>
      <c r="DS378" s="43"/>
      <c r="DT378" s="43"/>
      <c r="DU378" s="43"/>
      <c r="DV378" s="43"/>
      <c r="DW378" s="43"/>
      <c r="DX378" s="43"/>
      <c r="DY378" s="43"/>
      <c r="DZ378" s="43"/>
      <c r="EA378" s="43"/>
      <c r="EB378" s="43"/>
      <c r="EC378" s="43"/>
      <c r="ED378" s="43"/>
      <c r="EE378" s="43"/>
      <c r="EF378" s="43"/>
      <c r="EG378" s="43"/>
      <c r="EH378" s="43"/>
      <c r="EI378" s="43"/>
      <c r="EJ378" s="43"/>
      <c r="EK378" s="43"/>
      <c r="EL378" s="43"/>
      <c r="EM378" s="43"/>
      <c r="EN378" s="43"/>
      <c r="EO378" s="43"/>
      <c r="EP378" s="43"/>
      <c r="EQ378" s="43"/>
      <c r="ER378" s="43"/>
      <c r="ES378" s="43"/>
      <c r="ET378" s="43"/>
      <c r="EU378" s="43"/>
      <c r="EV378" s="43"/>
      <c r="EW378" s="43"/>
      <c r="EX378" s="43"/>
      <c r="EY378" s="43"/>
      <c r="EZ378" s="43"/>
      <c r="FA378" s="43"/>
      <c r="FB378" s="43"/>
      <c r="FC378" s="43"/>
      <c r="FD378" s="43"/>
      <c r="FE378" s="43"/>
      <c r="FF378" s="43"/>
      <c r="FG378" s="43"/>
      <c r="FH378" s="43"/>
      <c r="FI378" s="43"/>
      <c r="FJ378" s="43"/>
      <c r="FK378" s="43"/>
      <c r="FL378" s="43"/>
      <c r="FM378" s="43"/>
      <c r="FN378" s="43"/>
      <c r="FO378" s="43"/>
      <c r="FP378" s="43"/>
      <c r="FQ378" s="43"/>
      <c r="FR378" s="43"/>
      <c r="FS378" s="43"/>
      <c r="FT378" s="43"/>
      <c r="FU378" s="43"/>
      <c r="FV378" s="43"/>
      <c r="FW378" s="43"/>
      <c r="FX378" s="43"/>
      <c r="FY378" s="43"/>
      <c r="FZ378" s="43"/>
      <c r="GA378" s="43"/>
      <c r="GB378" s="43"/>
      <c r="GC378" s="43"/>
      <c r="GD378" s="43"/>
      <c r="GE378" s="43"/>
      <c r="GF378" s="43"/>
      <c r="GG378" s="43"/>
      <c r="GH378" s="43"/>
      <c r="GI378" s="43"/>
      <c r="GJ378" s="43"/>
      <c r="GK378" s="43"/>
      <c r="GL378" s="43"/>
      <c r="GM378" s="43"/>
      <c r="GN378" s="43"/>
      <c r="GO378" s="43"/>
      <c r="GP378" s="43"/>
      <c r="GQ378" s="43"/>
      <c r="GR378" s="43"/>
      <c r="GS378" s="43"/>
      <c r="GT378" s="43"/>
      <c r="GU378" s="43"/>
      <c r="GV378" s="43"/>
      <c r="GW378" s="43"/>
      <c r="GX378" s="43"/>
      <c r="GY378" s="43"/>
      <c r="GZ378" s="43"/>
      <c r="HA378" s="43"/>
      <c r="HB378" s="43"/>
      <c r="HC378" s="43"/>
      <c r="HD378" s="43"/>
      <c r="HE378" s="43"/>
      <c r="HF378" s="43"/>
      <c r="HG378" s="43"/>
      <c r="HH378" s="43"/>
      <c r="HI378" s="43"/>
      <c r="HJ378" s="43"/>
      <c r="HK378" s="43"/>
      <c r="HL378" s="43"/>
      <c r="HM378" s="43"/>
      <c r="HN378" s="43"/>
      <c r="HO378" s="43"/>
      <c r="HP378" s="43"/>
      <c r="HQ378" s="43"/>
      <c r="HR378" s="43"/>
      <c r="HS378" s="43"/>
      <c r="HT378" s="43"/>
      <c r="HU378" s="43"/>
      <c r="HV378" s="43"/>
      <c r="HW378" s="43"/>
      <c r="HX378" s="43"/>
      <c r="HY378" s="43"/>
      <c r="HZ378" s="43"/>
      <c r="IA378" s="43"/>
      <c r="IB378" s="43"/>
      <c r="IC378" s="43"/>
      <c r="ID378" s="43"/>
      <c r="IE378" s="43"/>
      <c r="IF378" s="43"/>
      <c r="IG378" s="43"/>
      <c r="IH378" s="43"/>
      <c r="II378" s="43"/>
      <c r="IJ378" s="43"/>
      <c r="IK378" s="43"/>
      <c r="IL378" s="43"/>
      <c r="IM378" s="43"/>
      <c r="IN378" s="43"/>
      <c r="IO378" s="43"/>
      <c r="IP378" s="43"/>
      <c r="IQ378" s="43"/>
      <c r="IR378" s="43"/>
      <c r="IS378" s="43"/>
      <c r="IT378" s="43"/>
      <c r="IU378" s="43"/>
    </row>
    <row r="379" spans="1:255" ht="16.5">
      <c r="A379" s="708" t="s">
        <v>3040</v>
      </c>
      <c r="B379" s="709"/>
      <c r="C379" s="709"/>
      <c r="D379" s="709"/>
      <c r="E379" s="43"/>
      <c r="F379" s="43"/>
      <c r="G379" s="43"/>
      <c r="H379" s="43"/>
      <c r="I379" s="43"/>
      <c r="J379" s="43"/>
      <c r="K379" s="43"/>
      <c r="L379" s="43"/>
      <c r="M379" s="43"/>
      <c r="N379" s="43"/>
      <c r="O379" s="43"/>
      <c r="P379" s="43"/>
      <c r="Q379" s="43"/>
      <c r="R379" s="43"/>
      <c r="S379" s="43"/>
      <c r="T379" s="43"/>
      <c r="U379" s="43"/>
      <c r="V379" s="43"/>
      <c r="W379" s="43"/>
      <c r="X379" s="43"/>
      <c r="Y379" s="43"/>
      <c r="Z379" s="43"/>
      <c r="AA379" s="43"/>
      <c r="AB379" s="43"/>
      <c r="AC379" s="43"/>
      <c r="AD379" s="43"/>
      <c r="AE379" s="43"/>
      <c r="AF379" s="43"/>
      <c r="AG379" s="43"/>
      <c r="AH379" s="43"/>
      <c r="AI379" s="43"/>
      <c r="AJ379" s="43"/>
      <c r="AK379" s="43"/>
      <c r="AL379" s="43"/>
      <c r="AM379" s="43"/>
      <c r="AN379" s="43"/>
      <c r="AO379" s="43"/>
      <c r="AP379" s="43"/>
      <c r="AQ379" s="43"/>
      <c r="AR379" s="43"/>
      <c r="AS379" s="43"/>
      <c r="AT379" s="43"/>
      <c r="AU379" s="43"/>
      <c r="AV379" s="43"/>
      <c r="AW379" s="43"/>
      <c r="AX379" s="43"/>
      <c r="AY379" s="43"/>
      <c r="AZ379" s="43"/>
      <c r="BA379" s="43"/>
      <c r="BB379" s="43"/>
      <c r="BC379" s="43"/>
      <c r="BD379" s="43"/>
      <c r="BE379" s="43"/>
      <c r="BF379" s="43"/>
      <c r="BG379" s="43"/>
      <c r="BH379" s="43"/>
      <c r="BI379" s="43"/>
      <c r="BJ379" s="43"/>
      <c r="BK379" s="43"/>
      <c r="BL379" s="43"/>
      <c r="BM379" s="43"/>
      <c r="BN379" s="43"/>
      <c r="BO379" s="43"/>
      <c r="BP379" s="43"/>
      <c r="BQ379" s="43"/>
      <c r="BR379" s="43"/>
      <c r="BS379" s="43"/>
      <c r="BT379" s="43"/>
      <c r="BU379" s="43"/>
      <c r="BV379" s="43"/>
      <c r="BW379" s="43"/>
      <c r="BX379" s="43"/>
      <c r="BY379" s="43"/>
      <c r="BZ379" s="43"/>
      <c r="CA379" s="43"/>
      <c r="CB379" s="43"/>
      <c r="CC379" s="43"/>
      <c r="CD379" s="43"/>
      <c r="CE379" s="43"/>
      <c r="CF379" s="43"/>
      <c r="CG379" s="43"/>
      <c r="CH379" s="43"/>
      <c r="CI379" s="43"/>
      <c r="CJ379" s="43"/>
      <c r="CK379" s="43"/>
      <c r="CL379" s="43"/>
      <c r="CM379" s="43"/>
      <c r="CN379" s="43"/>
      <c r="CO379" s="43"/>
      <c r="CP379" s="43"/>
      <c r="CQ379" s="43"/>
      <c r="CR379" s="43"/>
      <c r="CS379" s="43"/>
      <c r="CT379" s="43"/>
      <c r="CU379" s="43"/>
      <c r="CV379" s="43"/>
      <c r="CW379" s="43"/>
      <c r="CX379" s="43"/>
      <c r="CY379" s="43"/>
      <c r="CZ379" s="43"/>
      <c r="DA379" s="43"/>
      <c r="DB379" s="43"/>
      <c r="DC379" s="43"/>
      <c r="DD379" s="43"/>
      <c r="DE379" s="43"/>
      <c r="DF379" s="43"/>
      <c r="DG379" s="43"/>
      <c r="DH379" s="43"/>
      <c r="DI379" s="43"/>
      <c r="DJ379" s="43"/>
      <c r="DK379" s="43"/>
      <c r="DL379" s="43"/>
      <c r="DM379" s="43"/>
      <c r="DN379" s="43"/>
      <c r="DO379" s="43"/>
      <c r="DP379" s="43"/>
      <c r="DQ379" s="43"/>
      <c r="DR379" s="43"/>
      <c r="DS379" s="43"/>
      <c r="DT379" s="43"/>
      <c r="DU379" s="43"/>
      <c r="DV379" s="43"/>
      <c r="DW379" s="43"/>
      <c r="DX379" s="43"/>
      <c r="DY379" s="43"/>
      <c r="DZ379" s="43"/>
      <c r="EA379" s="43"/>
      <c r="EB379" s="43"/>
      <c r="EC379" s="43"/>
      <c r="ED379" s="43"/>
      <c r="EE379" s="43"/>
      <c r="EF379" s="43"/>
      <c r="EG379" s="43"/>
      <c r="EH379" s="43"/>
      <c r="EI379" s="43"/>
      <c r="EJ379" s="43"/>
      <c r="EK379" s="43"/>
      <c r="EL379" s="43"/>
      <c r="EM379" s="43"/>
      <c r="EN379" s="43"/>
      <c r="EO379" s="43"/>
      <c r="EP379" s="43"/>
      <c r="EQ379" s="43"/>
      <c r="ER379" s="43"/>
      <c r="ES379" s="43"/>
      <c r="ET379" s="43"/>
      <c r="EU379" s="43"/>
      <c r="EV379" s="43"/>
      <c r="EW379" s="43"/>
      <c r="EX379" s="43"/>
      <c r="EY379" s="43"/>
      <c r="EZ379" s="43"/>
      <c r="FA379" s="43"/>
      <c r="FB379" s="43"/>
      <c r="FC379" s="43"/>
      <c r="FD379" s="43"/>
      <c r="FE379" s="43"/>
      <c r="FF379" s="43"/>
      <c r="FG379" s="43"/>
      <c r="FH379" s="43"/>
      <c r="FI379" s="43"/>
      <c r="FJ379" s="43"/>
      <c r="FK379" s="43"/>
      <c r="FL379" s="43"/>
      <c r="FM379" s="43"/>
      <c r="FN379" s="43"/>
      <c r="FO379" s="43"/>
      <c r="FP379" s="43"/>
      <c r="FQ379" s="43"/>
      <c r="FR379" s="43"/>
      <c r="FS379" s="43"/>
      <c r="FT379" s="43"/>
      <c r="FU379" s="43"/>
      <c r="FV379" s="43"/>
      <c r="FW379" s="43"/>
      <c r="FX379" s="43"/>
      <c r="FY379" s="43"/>
      <c r="FZ379" s="43"/>
      <c r="GA379" s="43"/>
      <c r="GB379" s="43"/>
      <c r="GC379" s="43"/>
      <c r="GD379" s="43"/>
      <c r="GE379" s="43"/>
      <c r="GF379" s="43"/>
      <c r="GG379" s="43"/>
      <c r="GH379" s="43"/>
      <c r="GI379" s="43"/>
      <c r="GJ379" s="43"/>
      <c r="GK379" s="43"/>
      <c r="GL379" s="43"/>
      <c r="GM379" s="43"/>
      <c r="GN379" s="43"/>
      <c r="GO379" s="43"/>
      <c r="GP379" s="43"/>
      <c r="GQ379" s="43"/>
      <c r="GR379" s="43"/>
      <c r="GS379" s="43"/>
      <c r="GT379" s="43"/>
      <c r="GU379" s="43"/>
      <c r="GV379" s="43"/>
      <c r="GW379" s="43"/>
      <c r="GX379" s="43"/>
      <c r="GY379" s="43"/>
      <c r="GZ379" s="43"/>
      <c r="HA379" s="43"/>
      <c r="HB379" s="43"/>
      <c r="HC379" s="43"/>
      <c r="HD379" s="43"/>
      <c r="HE379" s="43"/>
      <c r="HF379" s="43"/>
      <c r="HG379" s="43"/>
      <c r="HH379" s="43"/>
      <c r="HI379" s="43"/>
      <c r="HJ379" s="43"/>
      <c r="HK379" s="43"/>
      <c r="HL379" s="43"/>
      <c r="HM379" s="43"/>
      <c r="HN379" s="43"/>
      <c r="HO379" s="43"/>
      <c r="HP379" s="43"/>
      <c r="HQ379" s="43"/>
      <c r="HR379" s="43"/>
      <c r="HS379" s="43"/>
      <c r="HT379" s="43"/>
      <c r="HU379" s="43"/>
      <c r="HV379" s="43"/>
      <c r="HW379" s="43"/>
      <c r="HX379" s="43"/>
      <c r="HY379" s="43"/>
      <c r="HZ379" s="43"/>
      <c r="IA379" s="43"/>
      <c r="IB379" s="43"/>
      <c r="IC379" s="43"/>
      <c r="ID379" s="43"/>
      <c r="IE379" s="43"/>
      <c r="IF379" s="43"/>
      <c r="IG379" s="43"/>
      <c r="IH379" s="43"/>
      <c r="II379" s="43"/>
      <c r="IJ379" s="43"/>
      <c r="IK379" s="43"/>
      <c r="IL379" s="43"/>
      <c r="IM379" s="43"/>
      <c r="IN379" s="43"/>
      <c r="IO379" s="43"/>
      <c r="IP379" s="43"/>
      <c r="IQ379" s="43"/>
      <c r="IR379" s="43"/>
      <c r="IS379" s="43"/>
      <c r="IT379" s="43"/>
      <c r="IU379" s="43"/>
    </row>
    <row r="380" spans="1:255" ht="16.5">
      <c r="A380" s="708" t="s">
        <v>3051</v>
      </c>
      <c r="B380" s="709"/>
      <c r="C380" s="709"/>
      <c r="D380" s="709"/>
      <c r="E380" s="43"/>
      <c r="F380" s="43"/>
      <c r="G380" s="43"/>
      <c r="H380" s="43"/>
      <c r="I380" s="43"/>
      <c r="J380" s="43"/>
      <c r="K380" s="43"/>
      <c r="L380" s="43"/>
      <c r="M380" s="43"/>
      <c r="N380" s="43"/>
      <c r="O380" s="43"/>
      <c r="P380" s="43"/>
      <c r="Q380" s="43"/>
      <c r="R380" s="43"/>
      <c r="S380" s="43"/>
      <c r="T380" s="43"/>
      <c r="U380" s="43"/>
      <c r="V380" s="43"/>
      <c r="W380" s="43"/>
      <c r="X380" s="43"/>
      <c r="Y380" s="43"/>
      <c r="Z380" s="43"/>
      <c r="AA380" s="43"/>
      <c r="AB380" s="43"/>
      <c r="AC380" s="43"/>
      <c r="AD380" s="43"/>
      <c r="AE380" s="43"/>
      <c r="AF380" s="43"/>
      <c r="AG380" s="43"/>
      <c r="AH380" s="43"/>
      <c r="AI380" s="43"/>
      <c r="AJ380" s="43"/>
      <c r="AK380" s="43"/>
      <c r="AL380" s="43"/>
      <c r="AM380" s="43"/>
      <c r="AN380" s="43"/>
      <c r="AO380" s="43"/>
      <c r="AP380" s="43"/>
      <c r="AQ380" s="43"/>
      <c r="AR380" s="43"/>
      <c r="AS380" s="43"/>
      <c r="AT380" s="43"/>
      <c r="AU380" s="43"/>
      <c r="AV380" s="43"/>
      <c r="AW380" s="43"/>
      <c r="AX380" s="43"/>
      <c r="AY380" s="43"/>
      <c r="AZ380" s="43"/>
      <c r="BA380" s="43"/>
      <c r="BB380" s="43"/>
      <c r="BC380" s="43"/>
      <c r="BD380" s="43"/>
      <c r="BE380" s="43"/>
      <c r="BF380" s="43"/>
      <c r="BG380" s="43"/>
      <c r="BH380" s="43"/>
      <c r="BI380" s="43"/>
      <c r="BJ380" s="43"/>
      <c r="BK380" s="43"/>
      <c r="BL380" s="43"/>
      <c r="BM380" s="43"/>
      <c r="BN380" s="43"/>
      <c r="BO380" s="43"/>
      <c r="BP380" s="43"/>
      <c r="BQ380" s="43"/>
      <c r="BR380" s="43"/>
      <c r="BS380" s="43"/>
      <c r="BT380" s="43"/>
      <c r="BU380" s="43"/>
      <c r="BV380" s="43"/>
      <c r="BW380" s="43"/>
      <c r="BX380" s="43"/>
      <c r="BY380" s="43"/>
      <c r="BZ380" s="43"/>
      <c r="CA380" s="43"/>
      <c r="CB380" s="43"/>
      <c r="CC380" s="43"/>
      <c r="CD380" s="43"/>
      <c r="CE380" s="43"/>
      <c r="CF380" s="43"/>
      <c r="CG380" s="43"/>
      <c r="CH380" s="43"/>
      <c r="CI380" s="43"/>
      <c r="CJ380" s="43"/>
      <c r="CK380" s="43"/>
      <c r="CL380" s="43"/>
      <c r="CM380" s="43"/>
      <c r="CN380" s="43"/>
      <c r="CO380" s="43"/>
      <c r="CP380" s="43"/>
      <c r="CQ380" s="43"/>
      <c r="CR380" s="43"/>
      <c r="CS380" s="43"/>
      <c r="CT380" s="43"/>
      <c r="CU380" s="43"/>
      <c r="CV380" s="43"/>
      <c r="CW380" s="43"/>
      <c r="CX380" s="43"/>
      <c r="CY380" s="43"/>
      <c r="CZ380" s="43"/>
      <c r="DA380" s="43"/>
      <c r="DB380" s="43"/>
      <c r="DC380" s="43"/>
      <c r="DD380" s="43"/>
      <c r="DE380" s="43"/>
      <c r="DF380" s="43"/>
      <c r="DG380" s="43"/>
      <c r="DH380" s="43"/>
      <c r="DI380" s="43"/>
      <c r="DJ380" s="43"/>
      <c r="DK380" s="43"/>
      <c r="DL380" s="43"/>
      <c r="DM380" s="43"/>
      <c r="DN380" s="43"/>
      <c r="DO380" s="43"/>
      <c r="DP380" s="43"/>
      <c r="DQ380" s="43"/>
      <c r="DR380" s="43"/>
      <c r="DS380" s="43"/>
      <c r="DT380" s="43"/>
      <c r="DU380" s="43"/>
      <c r="DV380" s="43"/>
      <c r="DW380" s="43"/>
      <c r="DX380" s="43"/>
      <c r="DY380" s="43"/>
      <c r="DZ380" s="43"/>
      <c r="EA380" s="43"/>
      <c r="EB380" s="43"/>
      <c r="EC380" s="43"/>
      <c r="ED380" s="43"/>
      <c r="EE380" s="43"/>
      <c r="EF380" s="43"/>
      <c r="EG380" s="43"/>
      <c r="EH380" s="43"/>
      <c r="EI380" s="43"/>
      <c r="EJ380" s="43"/>
      <c r="EK380" s="43"/>
      <c r="EL380" s="43"/>
      <c r="EM380" s="43"/>
      <c r="EN380" s="43"/>
      <c r="EO380" s="43"/>
      <c r="EP380" s="43"/>
      <c r="EQ380" s="43"/>
      <c r="ER380" s="43"/>
      <c r="ES380" s="43"/>
      <c r="ET380" s="43"/>
      <c r="EU380" s="43"/>
      <c r="EV380" s="43"/>
      <c r="EW380" s="43"/>
      <c r="EX380" s="43"/>
      <c r="EY380" s="43"/>
      <c r="EZ380" s="43"/>
      <c r="FA380" s="43"/>
      <c r="FB380" s="43"/>
      <c r="FC380" s="43"/>
      <c r="FD380" s="43"/>
      <c r="FE380" s="43"/>
      <c r="FF380" s="43"/>
      <c r="FG380" s="43"/>
      <c r="FH380" s="43"/>
      <c r="FI380" s="43"/>
      <c r="FJ380" s="43"/>
      <c r="FK380" s="43"/>
      <c r="FL380" s="43"/>
      <c r="FM380" s="43"/>
      <c r="FN380" s="43"/>
      <c r="FO380" s="43"/>
      <c r="FP380" s="43"/>
      <c r="FQ380" s="43"/>
      <c r="FR380" s="43"/>
      <c r="FS380" s="43"/>
      <c r="FT380" s="43"/>
      <c r="FU380" s="43"/>
      <c r="FV380" s="43"/>
      <c r="FW380" s="43"/>
      <c r="FX380" s="43"/>
      <c r="FY380" s="43"/>
      <c r="FZ380" s="43"/>
      <c r="GA380" s="43"/>
      <c r="GB380" s="43"/>
      <c r="GC380" s="43"/>
      <c r="GD380" s="43"/>
      <c r="GE380" s="43"/>
      <c r="GF380" s="43"/>
      <c r="GG380" s="43"/>
      <c r="GH380" s="43"/>
      <c r="GI380" s="43"/>
      <c r="GJ380" s="43"/>
      <c r="GK380" s="43"/>
      <c r="GL380" s="43"/>
      <c r="GM380" s="43"/>
      <c r="GN380" s="43"/>
      <c r="GO380" s="43"/>
      <c r="GP380" s="43"/>
      <c r="GQ380" s="43"/>
      <c r="GR380" s="43"/>
      <c r="GS380" s="43"/>
      <c r="GT380" s="43"/>
      <c r="GU380" s="43"/>
      <c r="GV380" s="43"/>
      <c r="GW380" s="43"/>
      <c r="GX380" s="43"/>
      <c r="GY380" s="43"/>
      <c r="GZ380" s="43"/>
      <c r="HA380" s="43"/>
      <c r="HB380" s="43"/>
      <c r="HC380" s="43"/>
      <c r="HD380" s="43"/>
      <c r="HE380" s="43"/>
      <c r="HF380" s="43"/>
      <c r="HG380" s="43"/>
      <c r="HH380" s="43"/>
      <c r="HI380" s="43"/>
      <c r="HJ380" s="43"/>
      <c r="HK380" s="43"/>
      <c r="HL380" s="43"/>
      <c r="HM380" s="43"/>
      <c r="HN380" s="43"/>
      <c r="HO380" s="43"/>
      <c r="HP380" s="43"/>
      <c r="HQ380" s="43"/>
      <c r="HR380" s="43"/>
      <c r="HS380" s="43"/>
      <c r="HT380" s="43"/>
      <c r="HU380" s="43"/>
      <c r="HV380" s="43"/>
      <c r="HW380" s="43"/>
      <c r="HX380" s="43"/>
      <c r="HY380" s="43"/>
      <c r="HZ380" s="43"/>
      <c r="IA380" s="43"/>
      <c r="IB380" s="43"/>
      <c r="IC380" s="43"/>
      <c r="ID380" s="43"/>
      <c r="IE380" s="43"/>
      <c r="IF380" s="43"/>
      <c r="IG380" s="43"/>
      <c r="IH380" s="43"/>
      <c r="II380" s="43"/>
      <c r="IJ380" s="43"/>
      <c r="IK380" s="43"/>
      <c r="IL380" s="43"/>
      <c r="IM380" s="43"/>
      <c r="IN380" s="43"/>
      <c r="IO380" s="43"/>
      <c r="IP380" s="43"/>
      <c r="IQ380" s="43"/>
      <c r="IR380" s="43"/>
      <c r="IS380" s="43"/>
      <c r="IT380" s="43"/>
      <c r="IU380" s="43"/>
    </row>
    <row r="381" spans="1:255" ht="16.5">
      <c r="A381" s="708" t="s">
        <v>3041</v>
      </c>
      <c r="B381" s="709"/>
      <c r="C381" s="709"/>
      <c r="D381" s="709"/>
      <c r="E381" s="43"/>
      <c r="F381" s="43"/>
      <c r="G381" s="43"/>
      <c r="H381" s="43"/>
      <c r="I381" s="43"/>
      <c r="J381" s="43"/>
      <c r="K381" s="43"/>
      <c r="L381" s="43"/>
      <c r="M381" s="43"/>
      <c r="N381" s="43"/>
      <c r="O381" s="43"/>
      <c r="P381" s="43"/>
      <c r="Q381" s="43"/>
      <c r="R381" s="43"/>
      <c r="S381" s="43"/>
      <c r="T381" s="43"/>
      <c r="U381" s="43"/>
      <c r="V381" s="43"/>
      <c r="W381" s="43"/>
      <c r="X381" s="43"/>
      <c r="Y381" s="43"/>
      <c r="Z381" s="43"/>
      <c r="AA381" s="43"/>
      <c r="AB381" s="43"/>
      <c r="AC381" s="43"/>
      <c r="AD381" s="43"/>
      <c r="AE381" s="43"/>
      <c r="AF381" s="43"/>
      <c r="AG381" s="43"/>
      <c r="AH381" s="43"/>
      <c r="AI381" s="43"/>
      <c r="AJ381" s="43"/>
      <c r="AK381" s="43"/>
      <c r="AL381" s="43"/>
      <c r="AM381" s="43"/>
      <c r="AN381" s="43"/>
      <c r="AO381" s="43"/>
      <c r="AP381" s="43"/>
      <c r="AQ381" s="43"/>
      <c r="AR381" s="43"/>
      <c r="AS381" s="43"/>
      <c r="AT381" s="43"/>
      <c r="AU381" s="43"/>
      <c r="AV381" s="43"/>
      <c r="AW381" s="43"/>
      <c r="AX381" s="43"/>
      <c r="AY381" s="43"/>
      <c r="AZ381" s="43"/>
      <c r="BA381" s="43"/>
      <c r="BB381" s="43"/>
      <c r="BC381" s="43"/>
      <c r="BD381" s="43"/>
      <c r="BE381" s="43"/>
      <c r="BF381" s="43"/>
      <c r="BG381" s="43"/>
      <c r="BH381" s="43"/>
      <c r="BI381" s="43"/>
      <c r="BJ381" s="43"/>
      <c r="BK381" s="43"/>
      <c r="BL381" s="43"/>
      <c r="BM381" s="43"/>
      <c r="BN381" s="43"/>
      <c r="BO381" s="43"/>
      <c r="BP381" s="43"/>
      <c r="BQ381" s="43"/>
      <c r="BR381" s="43"/>
      <c r="BS381" s="43"/>
      <c r="BT381" s="43"/>
      <c r="BU381" s="43"/>
      <c r="BV381" s="43"/>
      <c r="BW381" s="43"/>
      <c r="BX381" s="43"/>
      <c r="BY381" s="43"/>
      <c r="BZ381" s="43"/>
      <c r="CA381" s="43"/>
      <c r="CB381" s="43"/>
      <c r="CC381" s="43"/>
      <c r="CD381" s="43"/>
      <c r="CE381" s="43"/>
      <c r="CF381" s="43"/>
      <c r="CG381" s="43"/>
      <c r="CH381" s="43"/>
      <c r="CI381" s="43"/>
      <c r="CJ381" s="43"/>
      <c r="CK381" s="43"/>
      <c r="CL381" s="43"/>
      <c r="CM381" s="43"/>
      <c r="CN381" s="43"/>
      <c r="CO381" s="43"/>
      <c r="CP381" s="43"/>
      <c r="CQ381" s="43"/>
      <c r="CR381" s="43"/>
      <c r="CS381" s="43"/>
      <c r="CT381" s="43"/>
      <c r="CU381" s="43"/>
      <c r="CV381" s="43"/>
      <c r="CW381" s="43"/>
      <c r="CX381" s="43"/>
      <c r="CY381" s="43"/>
      <c r="CZ381" s="43"/>
      <c r="DA381" s="43"/>
      <c r="DB381" s="43"/>
      <c r="DC381" s="43"/>
      <c r="DD381" s="43"/>
      <c r="DE381" s="43"/>
      <c r="DF381" s="43"/>
      <c r="DG381" s="43"/>
      <c r="DH381" s="43"/>
      <c r="DI381" s="43"/>
      <c r="DJ381" s="43"/>
      <c r="DK381" s="43"/>
      <c r="DL381" s="43"/>
      <c r="DM381" s="43"/>
      <c r="DN381" s="43"/>
      <c r="DO381" s="43"/>
      <c r="DP381" s="43"/>
      <c r="DQ381" s="43"/>
      <c r="DR381" s="43"/>
      <c r="DS381" s="43"/>
      <c r="DT381" s="43"/>
      <c r="DU381" s="43"/>
      <c r="DV381" s="43"/>
      <c r="DW381" s="43"/>
      <c r="DX381" s="43"/>
      <c r="DY381" s="43"/>
      <c r="DZ381" s="43"/>
      <c r="EA381" s="43"/>
      <c r="EB381" s="43"/>
      <c r="EC381" s="43"/>
      <c r="ED381" s="43"/>
      <c r="EE381" s="43"/>
      <c r="EF381" s="43"/>
      <c r="EG381" s="43"/>
      <c r="EH381" s="43"/>
      <c r="EI381" s="43"/>
      <c r="EJ381" s="43"/>
      <c r="EK381" s="43"/>
      <c r="EL381" s="43"/>
      <c r="EM381" s="43"/>
      <c r="EN381" s="43"/>
      <c r="EO381" s="43"/>
      <c r="EP381" s="43"/>
      <c r="EQ381" s="43"/>
      <c r="ER381" s="43"/>
      <c r="ES381" s="43"/>
      <c r="ET381" s="43"/>
      <c r="EU381" s="43"/>
      <c r="EV381" s="43"/>
      <c r="EW381" s="43"/>
      <c r="EX381" s="43"/>
      <c r="EY381" s="43"/>
      <c r="EZ381" s="43"/>
      <c r="FA381" s="43"/>
      <c r="FB381" s="43"/>
      <c r="FC381" s="43"/>
      <c r="FD381" s="43"/>
      <c r="FE381" s="43"/>
      <c r="FF381" s="43"/>
      <c r="FG381" s="43"/>
      <c r="FH381" s="43"/>
      <c r="FI381" s="43"/>
      <c r="FJ381" s="43"/>
      <c r="FK381" s="43"/>
      <c r="FL381" s="43"/>
      <c r="FM381" s="43"/>
      <c r="FN381" s="43"/>
      <c r="FO381" s="43"/>
      <c r="FP381" s="43"/>
      <c r="FQ381" s="43"/>
      <c r="FR381" s="43"/>
      <c r="FS381" s="43"/>
      <c r="FT381" s="43"/>
      <c r="FU381" s="43"/>
      <c r="FV381" s="43"/>
      <c r="FW381" s="43"/>
      <c r="FX381" s="43"/>
      <c r="FY381" s="43"/>
      <c r="FZ381" s="43"/>
      <c r="GA381" s="43"/>
      <c r="GB381" s="43"/>
      <c r="GC381" s="43"/>
      <c r="GD381" s="43"/>
      <c r="GE381" s="43"/>
      <c r="GF381" s="43"/>
      <c r="GG381" s="43"/>
      <c r="GH381" s="43"/>
      <c r="GI381" s="43"/>
      <c r="GJ381" s="43"/>
      <c r="GK381" s="43"/>
      <c r="GL381" s="43"/>
      <c r="GM381" s="43"/>
      <c r="GN381" s="43"/>
      <c r="GO381" s="43"/>
      <c r="GP381" s="43"/>
      <c r="GQ381" s="43"/>
      <c r="GR381" s="43"/>
      <c r="GS381" s="43"/>
      <c r="GT381" s="43"/>
      <c r="GU381" s="43"/>
      <c r="GV381" s="43"/>
      <c r="GW381" s="43"/>
      <c r="GX381" s="43"/>
      <c r="GY381" s="43"/>
      <c r="GZ381" s="43"/>
      <c r="HA381" s="43"/>
      <c r="HB381" s="43"/>
      <c r="HC381" s="43"/>
      <c r="HD381" s="43"/>
      <c r="HE381" s="43"/>
      <c r="HF381" s="43"/>
      <c r="HG381" s="43"/>
      <c r="HH381" s="43"/>
      <c r="HI381" s="43"/>
      <c r="HJ381" s="43"/>
      <c r="HK381" s="43"/>
      <c r="HL381" s="43"/>
      <c r="HM381" s="43"/>
      <c r="HN381" s="43"/>
      <c r="HO381" s="43"/>
      <c r="HP381" s="43"/>
      <c r="HQ381" s="43"/>
      <c r="HR381" s="43"/>
      <c r="HS381" s="43"/>
      <c r="HT381" s="43"/>
      <c r="HU381" s="43"/>
      <c r="HV381" s="43"/>
      <c r="HW381" s="43"/>
      <c r="HX381" s="43"/>
      <c r="HY381" s="43"/>
      <c r="HZ381" s="43"/>
      <c r="IA381" s="43"/>
      <c r="IB381" s="43"/>
      <c r="IC381" s="43"/>
      <c r="ID381" s="43"/>
      <c r="IE381" s="43"/>
      <c r="IF381" s="43"/>
      <c r="IG381" s="43"/>
      <c r="IH381" s="43"/>
      <c r="II381" s="43"/>
      <c r="IJ381" s="43"/>
      <c r="IK381" s="43"/>
      <c r="IL381" s="43"/>
      <c r="IM381" s="43"/>
      <c r="IN381" s="43"/>
      <c r="IO381" s="43"/>
      <c r="IP381" s="43"/>
      <c r="IQ381" s="43"/>
      <c r="IR381" s="43"/>
      <c r="IS381" s="43"/>
      <c r="IT381" s="43"/>
      <c r="IU381" s="43"/>
    </row>
    <row r="382" spans="1:255" ht="16.5">
      <c r="A382" s="708" t="s">
        <v>3044</v>
      </c>
      <c r="B382" s="709"/>
      <c r="C382" s="709"/>
      <c r="D382" s="709"/>
      <c r="E382" s="43"/>
      <c r="F382" s="43"/>
      <c r="G382" s="43"/>
      <c r="H382" s="43"/>
      <c r="I382" s="43"/>
      <c r="J382" s="43"/>
      <c r="K382" s="43"/>
      <c r="L382" s="43"/>
      <c r="M382" s="43"/>
      <c r="N382" s="43"/>
      <c r="O382" s="43"/>
      <c r="P382" s="43"/>
      <c r="Q382" s="43"/>
      <c r="R382" s="43"/>
      <c r="S382" s="43"/>
      <c r="T382" s="43"/>
      <c r="U382" s="43"/>
      <c r="V382" s="43"/>
      <c r="W382" s="43"/>
      <c r="X382" s="43"/>
      <c r="Y382" s="43"/>
      <c r="Z382" s="43"/>
      <c r="AA382" s="43"/>
      <c r="AB382" s="43"/>
      <c r="AC382" s="43"/>
      <c r="AD382" s="43"/>
      <c r="AE382" s="43"/>
      <c r="AF382" s="43"/>
      <c r="AG382" s="43"/>
      <c r="AH382" s="43"/>
      <c r="AI382" s="43"/>
      <c r="AJ382" s="43"/>
      <c r="AK382" s="43"/>
      <c r="AL382" s="43"/>
      <c r="AM382" s="43"/>
      <c r="AN382" s="43"/>
      <c r="AO382" s="43"/>
      <c r="AP382" s="43"/>
      <c r="AQ382" s="43"/>
      <c r="AR382" s="43"/>
      <c r="AS382" s="43"/>
      <c r="AT382" s="43"/>
      <c r="AU382" s="43"/>
      <c r="AV382" s="43"/>
      <c r="AW382" s="43"/>
      <c r="AX382" s="43"/>
      <c r="AY382" s="43"/>
      <c r="AZ382" s="43"/>
      <c r="BA382" s="43"/>
      <c r="BB382" s="43"/>
      <c r="BC382" s="43"/>
      <c r="BD382" s="43"/>
      <c r="BE382" s="43"/>
      <c r="BF382" s="43"/>
      <c r="BG382" s="43"/>
      <c r="BH382" s="43"/>
      <c r="BI382" s="43"/>
      <c r="BJ382" s="43"/>
      <c r="BK382" s="43"/>
      <c r="BL382" s="43"/>
      <c r="BM382" s="43"/>
      <c r="BN382" s="43"/>
      <c r="BO382" s="43"/>
      <c r="BP382" s="43"/>
      <c r="BQ382" s="43"/>
      <c r="BR382" s="43"/>
      <c r="BS382" s="43"/>
      <c r="BT382" s="43"/>
      <c r="BU382" s="43"/>
      <c r="BV382" s="43"/>
      <c r="BW382" s="43"/>
      <c r="BX382" s="43"/>
      <c r="BY382" s="43"/>
      <c r="BZ382" s="43"/>
      <c r="CA382" s="43"/>
      <c r="CB382" s="43"/>
      <c r="CC382" s="43"/>
      <c r="CD382" s="43"/>
      <c r="CE382" s="43"/>
      <c r="CF382" s="43"/>
      <c r="CG382" s="43"/>
      <c r="CH382" s="43"/>
      <c r="CI382" s="43"/>
      <c r="CJ382" s="43"/>
      <c r="CK382" s="43"/>
      <c r="CL382" s="43"/>
      <c r="CM382" s="43"/>
      <c r="CN382" s="43"/>
      <c r="CO382" s="43"/>
      <c r="CP382" s="43"/>
      <c r="CQ382" s="43"/>
      <c r="CR382" s="43"/>
      <c r="CS382" s="43"/>
      <c r="CT382" s="43"/>
      <c r="CU382" s="43"/>
      <c r="CV382" s="43"/>
      <c r="CW382" s="43"/>
      <c r="CX382" s="43"/>
      <c r="CY382" s="43"/>
      <c r="CZ382" s="43"/>
      <c r="DA382" s="43"/>
      <c r="DB382" s="43"/>
      <c r="DC382" s="43"/>
      <c r="DD382" s="43"/>
      <c r="DE382" s="43"/>
      <c r="DF382" s="43"/>
      <c r="DG382" s="43"/>
      <c r="DH382" s="43"/>
      <c r="DI382" s="43"/>
      <c r="DJ382" s="43"/>
      <c r="DK382" s="43"/>
      <c r="DL382" s="43"/>
      <c r="DM382" s="43"/>
      <c r="DN382" s="43"/>
      <c r="DO382" s="43"/>
      <c r="DP382" s="43"/>
      <c r="DQ382" s="43"/>
      <c r="DR382" s="43"/>
      <c r="DS382" s="43"/>
      <c r="DT382" s="43"/>
      <c r="DU382" s="43"/>
      <c r="DV382" s="43"/>
      <c r="DW382" s="43"/>
      <c r="DX382" s="43"/>
      <c r="DY382" s="43"/>
      <c r="DZ382" s="43"/>
      <c r="EA382" s="43"/>
      <c r="EB382" s="43"/>
      <c r="EC382" s="43"/>
      <c r="ED382" s="43"/>
      <c r="EE382" s="43"/>
      <c r="EF382" s="43"/>
      <c r="EG382" s="43"/>
      <c r="EH382" s="43"/>
      <c r="EI382" s="43"/>
      <c r="EJ382" s="43"/>
      <c r="EK382" s="43"/>
      <c r="EL382" s="43"/>
      <c r="EM382" s="43"/>
      <c r="EN382" s="43"/>
      <c r="EO382" s="43"/>
      <c r="EP382" s="43"/>
      <c r="EQ382" s="43"/>
      <c r="ER382" s="43"/>
      <c r="ES382" s="43"/>
      <c r="ET382" s="43"/>
      <c r="EU382" s="43"/>
      <c r="EV382" s="43"/>
      <c r="EW382" s="43"/>
      <c r="EX382" s="43"/>
      <c r="EY382" s="43"/>
      <c r="EZ382" s="43"/>
      <c r="FA382" s="43"/>
      <c r="FB382" s="43"/>
      <c r="FC382" s="43"/>
      <c r="FD382" s="43"/>
      <c r="FE382" s="43"/>
      <c r="FF382" s="43"/>
      <c r="FG382" s="43"/>
      <c r="FH382" s="43"/>
      <c r="FI382" s="43"/>
      <c r="FJ382" s="43"/>
      <c r="FK382" s="43"/>
      <c r="FL382" s="43"/>
      <c r="FM382" s="43"/>
      <c r="FN382" s="43"/>
      <c r="FO382" s="43"/>
      <c r="FP382" s="43"/>
      <c r="FQ382" s="43"/>
      <c r="FR382" s="43"/>
      <c r="FS382" s="43"/>
      <c r="FT382" s="43"/>
      <c r="FU382" s="43"/>
      <c r="FV382" s="43"/>
      <c r="FW382" s="43"/>
      <c r="FX382" s="43"/>
      <c r="FY382" s="43"/>
      <c r="FZ382" s="43"/>
      <c r="GA382" s="43"/>
      <c r="GB382" s="43"/>
      <c r="GC382" s="43"/>
      <c r="GD382" s="43"/>
      <c r="GE382" s="43"/>
      <c r="GF382" s="43"/>
      <c r="GG382" s="43"/>
      <c r="GH382" s="43"/>
      <c r="GI382" s="43"/>
      <c r="GJ382" s="43"/>
      <c r="GK382" s="43"/>
      <c r="GL382" s="43"/>
      <c r="GM382" s="43"/>
      <c r="GN382" s="43"/>
      <c r="GO382" s="43"/>
      <c r="GP382" s="43"/>
      <c r="GQ382" s="43"/>
      <c r="GR382" s="43"/>
      <c r="GS382" s="43"/>
      <c r="GT382" s="43"/>
      <c r="GU382" s="43"/>
      <c r="GV382" s="43"/>
      <c r="GW382" s="43"/>
      <c r="GX382" s="43"/>
      <c r="GY382" s="43"/>
      <c r="GZ382" s="43"/>
      <c r="HA382" s="43"/>
      <c r="HB382" s="43"/>
      <c r="HC382" s="43"/>
      <c r="HD382" s="43"/>
      <c r="HE382" s="43"/>
      <c r="HF382" s="43"/>
      <c r="HG382" s="43"/>
      <c r="HH382" s="43"/>
      <c r="HI382" s="43"/>
      <c r="HJ382" s="43"/>
      <c r="HK382" s="43"/>
      <c r="HL382" s="43"/>
      <c r="HM382" s="43"/>
      <c r="HN382" s="43"/>
      <c r="HO382" s="43"/>
      <c r="HP382" s="43"/>
      <c r="HQ382" s="43"/>
      <c r="HR382" s="43"/>
      <c r="HS382" s="43"/>
      <c r="HT382" s="43"/>
      <c r="HU382" s="43"/>
      <c r="HV382" s="43"/>
      <c r="HW382" s="43"/>
      <c r="HX382" s="43"/>
      <c r="HY382" s="43"/>
      <c r="HZ382" s="43"/>
      <c r="IA382" s="43"/>
      <c r="IB382" s="43"/>
      <c r="IC382" s="43"/>
      <c r="ID382" s="43"/>
      <c r="IE382" s="43"/>
      <c r="IF382" s="43"/>
      <c r="IG382" s="43"/>
      <c r="IH382" s="43"/>
      <c r="II382" s="43"/>
      <c r="IJ382" s="43"/>
      <c r="IK382" s="43"/>
      <c r="IL382" s="43"/>
      <c r="IM382" s="43"/>
      <c r="IN382" s="43"/>
      <c r="IO382" s="43"/>
      <c r="IP382" s="43"/>
      <c r="IQ382" s="43"/>
      <c r="IR382" s="43"/>
      <c r="IS382" s="43"/>
      <c r="IT382" s="43"/>
      <c r="IU382" s="43"/>
    </row>
    <row r="383" spans="1:255" ht="16.5">
      <c r="A383" s="195" t="s">
        <v>3055</v>
      </c>
      <c r="B383" s="196"/>
      <c r="C383" s="197">
        <f>DATE(2020,6,17)</f>
        <v>43999</v>
      </c>
      <c r="D383" s="195" t="s">
        <v>1464</v>
      </c>
      <c r="E383" s="43"/>
      <c r="F383" s="43"/>
      <c r="G383" s="43"/>
      <c r="H383" s="43"/>
      <c r="I383" s="43"/>
      <c r="J383" s="43"/>
      <c r="K383" s="43"/>
      <c r="L383" s="43"/>
      <c r="M383" s="43"/>
      <c r="N383" s="43"/>
      <c r="O383" s="43"/>
      <c r="P383" s="43"/>
      <c r="Q383" s="43"/>
      <c r="R383" s="43"/>
      <c r="S383" s="43"/>
      <c r="T383" s="43"/>
      <c r="U383" s="43"/>
      <c r="V383" s="43"/>
      <c r="W383" s="43"/>
      <c r="X383" s="43"/>
      <c r="Y383" s="43"/>
      <c r="Z383" s="43"/>
      <c r="AA383" s="43"/>
      <c r="AB383" s="43"/>
      <c r="AC383" s="43"/>
      <c r="AD383" s="43"/>
      <c r="AE383" s="43"/>
      <c r="AF383" s="43"/>
      <c r="AG383" s="43"/>
      <c r="AH383" s="43"/>
      <c r="AI383" s="43"/>
      <c r="AJ383" s="43"/>
      <c r="AK383" s="43"/>
      <c r="AL383" s="43"/>
      <c r="AM383" s="43"/>
      <c r="AN383" s="43"/>
      <c r="AO383" s="43"/>
      <c r="AP383" s="43"/>
      <c r="AQ383" s="43"/>
      <c r="AR383" s="43"/>
      <c r="AS383" s="43"/>
      <c r="AT383" s="43"/>
      <c r="AU383" s="43"/>
      <c r="AV383" s="43"/>
      <c r="AW383" s="43"/>
      <c r="AX383" s="43"/>
      <c r="AY383" s="43"/>
      <c r="AZ383" s="43"/>
      <c r="BA383" s="43"/>
      <c r="BB383" s="43"/>
      <c r="BC383" s="43"/>
      <c r="BD383" s="43"/>
      <c r="BE383" s="43"/>
      <c r="BF383" s="43"/>
      <c r="BG383" s="43"/>
      <c r="BH383" s="43"/>
      <c r="BI383" s="43"/>
      <c r="BJ383" s="43"/>
      <c r="BK383" s="43"/>
      <c r="BL383" s="43"/>
      <c r="BM383" s="43"/>
      <c r="BN383" s="43"/>
      <c r="BO383" s="43"/>
      <c r="BP383" s="43"/>
      <c r="BQ383" s="43"/>
      <c r="BR383" s="43"/>
      <c r="BS383" s="43"/>
      <c r="BT383" s="43"/>
      <c r="BU383" s="43"/>
      <c r="BV383" s="43"/>
      <c r="BW383" s="43"/>
      <c r="BX383" s="43"/>
      <c r="BY383" s="43"/>
      <c r="BZ383" s="43"/>
      <c r="CA383" s="43"/>
      <c r="CB383" s="43"/>
      <c r="CC383" s="43"/>
      <c r="CD383" s="43"/>
      <c r="CE383" s="43"/>
      <c r="CF383" s="43"/>
      <c r="CG383" s="43"/>
      <c r="CH383" s="43"/>
      <c r="CI383" s="43"/>
      <c r="CJ383" s="43"/>
      <c r="CK383" s="43"/>
      <c r="CL383" s="43"/>
      <c r="CM383" s="43"/>
      <c r="CN383" s="43"/>
      <c r="CO383" s="43"/>
      <c r="CP383" s="43"/>
      <c r="CQ383" s="43"/>
      <c r="CR383" s="43"/>
      <c r="CS383" s="43"/>
      <c r="CT383" s="43"/>
      <c r="CU383" s="43"/>
      <c r="CV383" s="43"/>
      <c r="CW383" s="43"/>
      <c r="CX383" s="43"/>
      <c r="CY383" s="43"/>
      <c r="CZ383" s="43"/>
      <c r="DA383" s="43"/>
      <c r="DB383" s="43"/>
      <c r="DC383" s="43"/>
      <c r="DD383" s="43"/>
      <c r="DE383" s="43"/>
      <c r="DF383" s="43"/>
      <c r="DG383" s="43"/>
      <c r="DH383" s="43"/>
      <c r="DI383" s="43"/>
      <c r="DJ383" s="43"/>
      <c r="DK383" s="43"/>
      <c r="DL383" s="43"/>
      <c r="DM383" s="43"/>
      <c r="DN383" s="43"/>
      <c r="DO383" s="43"/>
      <c r="DP383" s="43"/>
      <c r="DQ383" s="43"/>
      <c r="DR383" s="43"/>
      <c r="DS383" s="43"/>
      <c r="DT383" s="43"/>
      <c r="DU383" s="43"/>
      <c r="DV383" s="43"/>
      <c r="DW383" s="43"/>
      <c r="DX383" s="43"/>
      <c r="DY383" s="43"/>
      <c r="DZ383" s="43"/>
      <c r="EA383" s="43"/>
      <c r="EB383" s="43"/>
      <c r="EC383" s="43"/>
      <c r="ED383" s="43"/>
      <c r="EE383" s="43"/>
      <c r="EF383" s="43"/>
      <c r="EG383" s="43"/>
      <c r="EH383" s="43"/>
      <c r="EI383" s="43"/>
      <c r="EJ383" s="43"/>
      <c r="EK383" s="43"/>
      <c r="EL383" s="43"/>
      <c r="EM383" s="43"/>
      <c r="EN383" s="43"/>
      <c r="EO383" s="43"/>
      <c r="EP383" s="43"/>
      <c r="EQ383" s="43"/>
      <c r="ER383" s="43"/>
      <c r="ES383" s="43"/>
      <c r="ET383" s="43"/>
      <c r="EU383" s="43"/>
      <c r="EV383" s="43"/>
      <c r="EW383" s="43"/>
      <c r="EX383" s="43"/>
      <c r="EY383" s="43"/>
      <c r="EZ383" s="43"/>
      <c r="FA383" s="43"/>
      <c r="FB383" s="43"/>
      <c r="FC383" s="43"/>
      <c r="FD383" s="43"/>
      <c r="FE383" s="43"/>
      <c r="FF383" s="43"/>
      <c r="FG383" s="43"/>
      <c r="FH383" s="43"/>
      <c r="FI383" s="43"/>
      <c r="FJ383" s="43"/>
      <c r="FK383" s="43"/>
      <c r="FL383" s="43"/>
      <c r="FM383" s="43"/>
      <c r="FN383" s="43"/>
      <c r="FO383" s="43"/>
      <c r="FP383" s="43"/>
      <c r="FQ383" s="43"/>
      <c r="FR383" s="43"/>
      <c r="FS383" s="43"/>
      <c r="FT383" s="43"/>
      <c r="FU383" s="43"/>
      <c r="FV383" s="43"/>
      <c r="FW383" s="43"/>
      <c r="FX383" s="43"/>
      <c r="FY383" s="43"/>
      <c r="FZ383" s="43"/>
      <c r="GA383" s="43"/>
      <c r="GB383" s="43"/>
      <c r="GC383" s="43"/>
      <c r="GD383" s="43"/>
      <c r="GE383" s="43"/>
      <c r="GF383" s="43"/>
      <c r="GG383" s="43"/>
      <c r="GH383" s="43"/>
      <c r="GI383" s="43"/>
      <c r="GJ383" s="43"/>
      <c r="GK383" s="43"/>
      <c r="GL383" s="43"/>
      <c r="GM383" s="43"/>
      <c r="GN383" s="43"/>
      <c r="GO383" s="43"/>
      <c r="GP383" s="43"/>
      <c r="GQ383" s="43"/>
      <c r="GR383" s="43"/>
      <c r="GS383" s="43"/>
      <c r="GT383" s="43"/>
      <c r="GU383" s="43"/>
      <c r="GV383" s="43"/>
      <c r="GW383" s="43"/>
      <c r="GX383" s="43"/>
      <c r="GY383" s="43"/>
      <c r="GZ383" s="43"/>
      <c r="HA383" s="43"/>
      <c r="HB383" s="43"/>
      <c r="HC383" s="43"/>
      <c r="HD383" s="43"/>
      <c r="HE383" s="43"/>
      <c r="HF383" s="43"/>
      <c r="HG383" s="43"/>
      <c r="HH383" s="43"/>
      <c r="HI383" s="43"/>
      <c r="HJ383" s="43"/>
      <c r="HK383" s="43"/>
      <c r="HL383" s="43"/>
      <c r="HM383" s="43"/>
      <c r="HN383" s="43"/>
      <c r="HO383" s="43"/>
      <c r="HP383" s="43"/>
      <c r="HQ383" s="43"/>
      <c r="HR383" s="43"/>
      <c r="HS383" s="43"/>
      <c r="HT383" s="43"/>
      <c r="HU383" s="43"/>
      <c r="HV383" s="43"/>
      <c r="HW383" s="43"/>
      <c r="HX383" s="43"/>
      <c r="HY383" s="43"/>
      <c r="HZ383" s="43"/>
      <c r="IA383" s="43"/>
      <c r="IB383" s="43"/>
      <c r="IC383" s="43"/>
      <c r="ID383" s="43"/>
      <c r="IE383" s="43"/>
      <c r="IF383" s="43"/>
      <c r="IG383" s="43"/>
      <c r="IH383" s="43"/>
      <c r="II383" s="43"/>
      <c r="IJ383" s="43"/>
      <c r="IK383" s="43"/>
      <c r="IL383" s="43"/>
      <c r="IM383" s="43"/>
      <c r="IN383" s="43"/>
      <c r="IO383" s="43"/>
      <c r="IP383" s="43"/>
      <c r="IQ383" s="43"/>
      <c r="IR383" s="43"/>
      <c r="IS383" s="43"/>
      <c r="IT383" s="43"/>
      <c r="IU383" s="43"/>
    </row>
    <row r="384" spans="1:255" ht="16.5">
      <c r="A384" s="708" t="s">
        <v>3057</v>
      </c>
      <c r="B384" s="709"/>
      <c r="C384" s="709"/>
      <c r="D384" s="709"/>
      <c r="E384" s="43"/>
      <c r="F384" s="43"/>
      <c r="G384" s="43"/>
      <c r="H384" s="43"/>
      <c r="I384" s="43"/>
      <c r="J384" s="43"/>
      <c r="K384" s="43"/>
      <c r="L384" s="43"/>
      <c r="M384" s="43"/>
      <c r="N384" s="43"/>
      <c r="O384" s="43"/>
      <c r="P384" s="43"/>
      <c r="Q384" s="43"/>
      <c r="R384" s="43"/>
      <c r="S384" s="43"/>
      <c r="T384" s="43"/>
      <c r="U384" s="43"/>
      <c r="V384" s="43"/>
      <c r="W384" s="43"/>
      <c r="X384" s="43"/>
      <c r="Y384" s="43"/>
      <c r="Z384" s="43"/>
      <c r="AA384" s="43"/>
      <c r="AB384" s="43"/>
      <c r="AC384" s="43"/>
      <c r="AD384" s="43"/>
      <c r="AE384" s="43"/>
      <c r="AF384" s="43"/>
      <c r="AG384" s="43"/>
      <c r="AH384" s="43"/>
      <c r="AI384" s="43"/>
      <c r="AJ384" s="43"/>
      <c r="AK384" s="43"/>
      <c r="AL384" s="43"/>
      <c r="AM384" s="43"/>
      <c r="AN384" s="43"/>
      <c r="AO384" s="43"/>
      <c r="AP384" s="43"/>
      <c r="AQ384" s="43"/>
      <c r="AR384" s="43"/>
      <c r="AS384" s="43"/>
      <c r="AT384" s="43"/>
      <c r="AU384" s="43"/>
      <c r="AV384" s="43"/>
      <c r="AW384" s="43"/>
      <c r="AX384" s="43"/>
      <c r="AY384" s="43"/>
      <c r="AZ384" s="43"/>
      <c r="BA384" s="43"/>
      <c r="BB384" s="43"/>
      <c r="BC384" s="43"/>
      <c r="BD384" s="43"/>
      <c r="BE384" s="43"/>
      <c r="BF384" s="43"/>
      <c r="BG384" s="43"/>
      <c r="BH384" s="43"/>
      <c r="BI384" s="43"/>
      <c r="BJ384" s="43"/>
      <c r="BK384" s="43"/>
      <c r="BL384" s="43"/>
      <c r="BM384" s="43"/>
      <c r="BN384" s="43"/>
      <c r="BO384" s="43"/>
      <c r="BP384" s="43"/>
      <c r="BQ384" s="43"/>
      <c r="BR384" s="43"/>
      <c r="BS384" s="43"/>
      <c r="BT384" s="43"/>
      <c r="BU384" s="43"/>
      <c r="BV384" s="43"/>
      <c r="BW384" s="43"/>
      <c r="BX384" s="43"/>
      <c r="BY384" s="43"/>
      <c r="BZ384" s="43"/>
      <c r="CA384" s="43"/>
      <c r="CB384" s="43"/>
      <c r="CC384" s="43"/>
      <c r="CD384" s="43"/>
      <c r="CE384" s="43"/>
      <c r="CF384" s="43"/>
      <c r="CG384" s="43"/>
      <c r="CH384" s="43"/>
      <c r="CI384" s="43"/>
      <c r="CJ384" s="43"/>
      <c r="CK384" s="43"/>
      <c r="CL384" s="43"/>
      <c r="CM384" s="43"/>
      <c r="CN384" s="43"/>
      <c r="CO384" s="43"/>
      <c r="CP384" s="43"/>
      <c r="CQ384" s="43"/>
      <c r="CR384" s="43"/>
      <c r="CS384" s="43"/>
      <c r="CT384" s="43"/>
      <c r="CU384" s="43"/>
      <c r="CV384" s="43"/>
      <c r="CW384" s="43"/>
      <c r="CX384" s="43"/>
      <c r="CY384" s="43"/>
      <c r="CZ384" s="43"/>
      <c r="DA384" s="43"/>
      <c r="DB384" s="43"/>
      <c r="DC384" s="43"/>
      <c r="DD384" s="43"/>
      <c r="DE384" s="43"/>
      <c r="DF384" s="43"/>
      <c r="DG384" s="43"/>
      <c r="DH384" s="43"/>
      <c r="DI384" s="43"/>
      <c r="DJ384" s="43"/>
      <c r="DK384" s="43"/>
      <c r="DL384" s="43"/>
      <c r="DM384" s="43"/>
      <c r="DN384" s="43"/>
      <c r="DO384" s="43"/>
      <c r="DP384" s="43"/>
      <c r="DQ384" s="43"/>
      <c r="DR384" s="43"/>
      <c r="DS384" s="43"/>
      <c r="DT384" s="43"/>
      <c r="DU384" s="43"/>
      <c r="DV384" s="43"/>
      <c r="DW384" s="43"/>
      <c r="DX384" s="43"/>
      <c r="DY384" s="43"/>
      <c r="DZ384" s="43"/>
      <c r="EA384" s="43"/>
      <c r="EB384" s="43"/>
      <c r="EC384" s="43"/>
      <c r="ED384" s="43"/>
      <c r="EE384" s="43"/>
      <c r="EF384" s="43"/>
      <c r="EG384" s="43"/>
      <c r="EH384" s="43"/>
      <c r="EI384" s="43"/>
      <c r="EJ384" s="43"/>
      <c r="EK384" s="43"/>
      <c r="EL384" s="43"/>
      <c r="EM384" s="43"/>
      <c r="EN384" s="43"/>
      <c r="EO384" s="43"/>
      <c r="EP384" s="43"/>
      <c r="EQ384" s="43"/>
      <c r="ER384" s="43"/>
      <c r="ES384" s="43"/>
      <c r="ET384" s="43"/>
      <c r="EU384" s="43"/>
      <c r="EV384" s="43"/>
      <c r="EW384" s="43"/>
      <c r="EX384" s="43"/>
      <c r="EY384" s="43"/>
      <c r="EZ384" s="43"/>
      <c r="FA384" s="43"/>
      <c r="FB384" s="43"/>
      <c r="FC384" s="43"/>
      <c r="FD384" s="43"/>
      <c r="FE384" s="43"/>
      <c r="FF384" s="43"/>
      <c r="FG384" s="43"/>
      <c r="FH384" s="43"/>
      <c r="FI384" s="43"/>
      <c r="FJ384" s="43"/>
      <c r="FK384" s="43"/>
      <c r="FL384" s="43"/>
      <c r="FM384" s="43"/>
      <c r="FN384" s="43"/>
      <c r="FO384" s="43"/>
      <c r="FP384" s="43"/>
      <c r="FQ384" s="43"/>
      <c r="FR384" s="43"/>
      <c r="FS384" s="43"/>
      <c r="FT384" s="43"/>
      <c r="FU384" s="43"/>
      <c r="FV384" s="43"/>
      <c r="FW384" s="43"/>
      <c r="FX384" s="43"/>
      <c r="FY384" s="43"/>
      <c r="FZ384" s="43"/>
      <c r="GA384" s="43"/>
      <c r="GB384" s="43"/>
      <c r="GC384" s="43"/>
      <c r="GD384" s="43"/>
      <c r="GE384" s="43"/>
      <c r="GF384" s="43"/>
      <c r="GG384" s="43"/>
      <c r="GH384" s="43"/>
      <c r="GI384" s="43"/>
      <c r="GJ384" s="43"/>
      <c r="GK384" s="43"/>
      <c r="GL384" s="43"/>
      <c r="GM384" s="43"/>
      <c r="GN384" s="43"/>
      <c r="GO384" s="43"/>
      <c r="GP384" s="43"/>
      <c r="GQ384" s="43"/>
      <c r="GR384" s="43"/>
      <c r="GS384" s="43"/>
      <c r="GT384" s="43"/>
      <c r="GU384" s="43"/>
      <c r="GV384" s="43"/>
      <c r="GW384" s="43"/>
      <c r="GX384" s="43"/>
      <c r="GY384" s="43"/>
      <c r="GZ384" s="43"/>
      <c r="HA384" s="43"/>
      <c r="HB384" s="43"/>
      <c r="HC384" s="43"/>
      <c r="HD384" s="43"/>
      <c r="HE384" s="43"/>
      <c r="HF384" s="43"/>
      <c r="HG384" s="43"/>
      <c r="HH384" s="43"/>
      <c r="HI384" s="43"/>
      <c r="HJ384" s="43"/>
      <c r="HK384" s="43"/>
      <c r="HL384" s="43"/>
      <c r="HM384" s="43"/>
      <c r="HN384" s="43"/>
      <c r="HO384" s="43"/>
      <c r="HP384" s="43"/>
      <c r="HQ384" s="43"/>
      <c r="HR384" s="43"/>
      <c r="HS384" s="43"/>
      <c r="HT384" s="43"/>
      <c r="HU384" s="43"/>
      <c r="HV384" s="43"/>
      <c r="HW384" s="43"/>
      <c r="HX384" s="43"/>
      <c r="HY384" s="43"/>
      <c r="HZ384" s="43"/>
      <c r="IA384" s="43"/>
      <c r="IB384" s="43"/>
      <c r="IC384" s="43"/>
      <c r="ID384" s="43"/>
      <c r="IE384" s="43"/>
      <c r="IF384" s="43"/>
      <c r="IG384" s="43"/>
      <c r="IH384" s="43"/>
      <c r="II384" s="43"/>
      <c r="IJ384" s="43"/>
      <c r="IK384" s="43"/>
      <c r="IL384" s="43"/>
      <c r="IM384" s="43"/>
      <c r="IN384" s="43"/>
      <c r="IO384" s="43"/>
      <c r="IP384" s="43"/>
      <c r="IQ384" s="43"/>
      <c r="IR384" s="43"/>
      <c r="IS384" s="43"/>
      <c r="IT384" s="43"/>
      <c r="IU384" s="43"/>
    </row>
    <row r="385" spans="1:255" ht="16.5">
      <c r="A385" s="708" t="s">
        <v>3058</v>
      </c>
      <c r="B385" s="708" t="s">
        <v>3056</v>
      </c>
      <c r="C385" s="709"/>
      <c r="D385" s="709"/>
      <c r="E385" s="43"/>
      <c r="F385" s="43"/>
      <c r="G385" s="43"/>
      <c r="H385" s="43"/>
      <c r="I385" s="43"/>
      <c r="J385" s="43"/>
      <c r="K385" s="43"/>
      <c r="L385" s="43"/>
      <c r="M385" s="43"/>
      <c r="N385" s="43"/>
      <c r="O385" s="43"/>
      <c r="P385" s="43"/>
      <c r="Q385" s="43"/>
      <c r="R385" s="43"/>
      <c r="S385" s="43"/>
      <c r="T385" s="43"/>
      <c r="U385" s="43"/>
      <c r="V385" s="43"/>
      <c r="W385" s="43"/>
      <c r="X385" s="43"/>
      <c r="Y385" s="43"/>
      <c r="Z385" s="43"/>
      <c r="AA385" s="43"/>
      <c r="AB385" s="43"/>
      <c r="AC385" s="43"/>
      <c r="AD385" s="43"/>
      <c r="AE385" s="43"/>
      <c r="AF385" s="43"/>
      <c r="AG385" s="43"/>
      <c r="AH385" s="43"/>
      <c r="AI385" s="43"/>
      <c r="AJ385" s="43"/>
      <c r="AK385" s="43"/>
      <c r="AL385" s="43"/>
      <c r="AM385" s="43"/>
      <c r="AN385" s="43"/>
      <c r="AO385" s="43"/>
      <c r="AP385" s="43"/>
      <c r="AQ385" s="43"/>
      <c r="AR385" s="43"/>
      <c r="AS385" s="43"/>
      <c r="AT385" s="43"/>
      <c r="AU385" s="43"/>
      <c r="AV385" s="43"/>
      <c r="AW385" s="43"/>
      <c r="AX385" s="43"/>
      <c r="AY385" s="43"/>
      <c r="AZ385" s="43"/>
      <c r="BA385" s="43"/>
      <c r="BB385" s="43"/>
      <c r="BC385" s="43"/>
      <c r="BD385" s="43"/>
      <c r="BE385" s="43"/>
      <c r="BF385" s="43"/>
      <c r="BG385" s="43"/>
      <c r="BH385" s="43"/>
      <c r="BI385" s="43"/>
      <c r="BJ385" s="43"/>
      <c r="BK385" s="43"/>
      <c r="BL385" s="43"/>
      <c r="BM385" s="43"/>
      <c r="BN385" s="43"/>
      <c r="BO385" s="43"/>
      <c r="BP385" s="43"/>
      <c r="BQ385" s="43"/>
      <c r="BR385" s="43"/>
      <c r="BS385" s="43"/>
      <c r="BT385" s="43"/>
      <c r="BU385" s="43"/>
      <c r="BV385" s="43"/>
      <c r="BW385" s="43"/>
      <c r="BX385" s="43"/>
      <c r="BY385" s="43"/>
      <c r="BZ385" s="43"/>
      <c r="CA385" s="43"/>
      <c r="CB385" s="43"/>
      <c r="CC385" s="43"/>
      <c r="CD385" s="43"/>
      <c r="CE385" s="43"/>
      <c r="CF385" s="43"/>
      <c r="CG385" s="43"/>
      <c r="CH385" s="43"/>
      <c r="CI385" s="43"/>
      <c r="CJ385" s="43"/>
      <c r="CK385" s="43"/>
      <c r="CL385" s="43"/>
      <c r="CM385" s="43"/>
      <c r="CN385" s="43"/>
      <c r="CO385" s="43"/>
      <c r="CP385" s="43"/>
      <c r="CQ385" s="43"/>
      <c r="CR385" s="43"/>
      <c r="CS385" s="43"/>
      <c r="CT385" s="43"/>
      <c r="CU385" s="43"/>
      <c r="CV385" s="43"/>
      <c r="CW385" s="43"/>
      <c r="CX385" s="43"/>
      <c r="CY385" s="43"/>
      <c r="CZ385" s="43"/>
      <c r="DA385" s="43"/>
      <c r="DB385" s="43"/>
      <c r="DC385" s="43"/>
      <c r="DD385" s="43"/>
      <c r="DE385" s="43"/>
      <c r="DF385" s="43"/>
      <c r="DG385" s="43"/>
      <c r="DH385" s="43"/>
      <c r="DI385" s="43"/>
      <c r="DJ385" s="43"/>
      <c r="DK385" s="43"/>
      <c r="DL385" s="43"/>
      <c r="DM385" s="43"/>
      <c r="DN385" s="43"/>
      <c r="DO385" s="43"/>
      <c r="DP385" s="43"/>
      <c r="DQ385" s="43"/>
      <c r="DR385" s="43"/>
      <c r="DS385" s="43"/>
      <c r="DT385" s="43"/>
      <c r="DU385" s="43"/>
      <c r="DV385" s="43"/>
      <c r="DW385" s="43"/>
      <c r="DX385" s="43"/>
      <c r="DY385" s="43"/>
      <c r="DZ385" s="43"/>
      <c r="EA385" s="43"/>
      <c r="EB385" s="43"/>
      <c r="EC385" s="43"/>
      <c r="ED385" s="43"/>
      <c r="EE385" s="43"/>
      <c r="EF385" s="43"/>
      <c r="EG385" s="43"/>
      <c r="EH385" s="43"/>
      <c r="EI385" s="43"/>
      <c r="EJ385" s="43"/>
      <c r="EK385" s="43"/>
      <c r="EL385" s="43"/>
      <c r="EM385" s="43"/>
      <c r="EN385" s="43"/>
      <c r="EO385" s="43"/>
      <c r="EP385" s="43"/>
      <c r="EQ385" s="43"/>
      <c r="ER385" s="43"/>
      <c r="ES385" s="43"/>
      <c r="ET385" s="43"/>
      <c r="EU385" s="43"/>
      <c r="EV385" s="43"/>
      <c r="EW385" s="43"/>
      <c r="EX385" s="43"/>
      <c r="EY385" s="43"/>
      <c r="EZ385" s="43"/>
      <c r="FA385" s="43"/>
      <c r="FB385" s="43"/>
      <c r="FC385" s="43"/>
      <c r="FD385" s="43"/>
      <c r="FE385" s="43"/>
      <c r="FF385" s="43"/>
      <c r="FG385" s="43"/>
      <c r="FH385" s="43"/>
      <c r="FI385" s="43"/>
      <c r="FJ385" s="43"/>
      <c r="FK385" s="43"/>
      <c r="FL385" s="43"/>
      <c r="FM385" s="43"/>
      <c r="FN385" s="43"/>
      <c r="FO385" s="43"/>
      <c r="FP385" s="43"/>
      <c r="FQ385" s="43"/>
      <c r="FR385" s="43"/>
      <c r="FS385" s="43"/>
      <c r="FT385" s="43"/>
      <c r="FU385" s="43"/>
      <c r="FV385" s="43"/>
      <c r="FW385" s="43"/>
      <c r="FX385" s="43"/>
      <c r="FY385" s="43"/>
      <c r="FZ385" s="43"/>
      <c r="GA385" s="43"/>
      <c r="GB385" s="43"/>
      <c r="GC385" s="43"/>
      <c r="GD385" s="43"/>
      <c r="GE385" s="43"/>
      <c r="GF385" s="43"/>
      <c r="GG385" s="43"/>
      <c r="GH385" s="43"/>
      <c r="GI385" s="43"/>
      <c r="GJ385" s="43"/>
      <c r="GK385" s="43"/>
      <c r="GL385" s="43"/>
      <c r="GM385" s="43"/>
      <c r="GN385" s="43"/>
      <c r="GO385" s="43"/>
      <c r="GP385" s="43"/>
      <c r="GQ385" s="43"/>
      <c r="GR385" s="43"/>
      <c r="GS385" s="43"/>
      <c r="GT385" s="43"/>
      <c r="GU385" s="43"/>
      <c r="GV385" s="43"/>
      <c r="GW385" s="43"/>
      <c r="GX385" s="43"/>
      <c r="GY385" s="43"/>
      <c r="GZ385" s="43"/>
      <c r="HA385" s="43"/>
      <c r="HB385" s="43"/>
      <c r="HC385" s="43"/>
      <c r="HD385" s="43"/>
      <c r="HE385" s="43"/>
      <c r="HF385" s="43"/>
      <c r="HG385" s="43"/>
      <c r="HH385" s="43"/>
      <c r="HI385" s="43"/>
      <c r="HJ385" s="43"/>
      <c r="HK385" s="43"/>
      <c r="HL385" s="43"/>
      <c r="HM385" s="43"/>
      <c r="HN385" s="43"/>
      <c r="HO385" s="43"/>
      <c r="HP385" s="43"/>
      <c r="HQ385" s="43"/>
      <c r="HR385" s="43"/>
      <c r="HS385" s="43"/>
      <c r="HT385" s="43"/>
      <c r="HU385" s="43"/>
      <c r="HV385" s="43"/>
      <c r="HW385" s="43"/>
      <c r="HX385" s="43"/>
      <c r="HY385" s="43"/>
      <c r="HZ385" s="43"/>
      <c r="IA385" s="43"/>
      <c r="IB385" s="43"/>
      <c r="IC385" s="43"/>
      <c r="ID385" s="43"/>
      <c r="IE385" s="43"/>
      <c r="IF385" s="43"/>
      <c r="IG385" s="43"/>
      <c r="IH385" s="43"/>
      <c r="II385" s="43"/>
      <c r="IJ385" s="43"/>
      <c r="IK385" s="43"/>
      <c r="IL385" s="43"/>
      <c r="IM385" s="43"/>
      <c r="IN385" s="43"/>
      <c r="IO385" s="43"/>
      <c r="IP385" s="43"/>
      <c r="IQ385" s="43"/>
      <c r="IR385" s="43"/>
      <c r="IS385" s="43"/>
      <c r="IT385" s="43"/>
      <c r="IU385" s="43"/>
    </row>
    <row r="386" spans="1:255" ht="16.5">
      <c r="A386" s="195" t="s">
        <v>3059</v>
      </c>
      <c r="B386" s="196"/>
      <c r="C386" s="197">
        <f>DATE(2020,6,18)</f>
        <v>44000</v>
      </c>
      <c r="D386" s="195" t="s">
        <v>1464</v>
      </c>
      <c r="E386" s="43"/>
      <c r="F386" s="43"/>
      <c r="G386" s="43"/>
      <c r="H386" s="43"/>
      <c r="I386" s="43"/>
      <c r="J386" s="43"/>
      <c r="K386" s="43"/>
      <c r="L386" s="43"/>
      <c r="M386" s="43"/>
      <c r="N386" s="43"/>
      <c r="O386" s="43"/>
      <c r="P386" s="43"/>
      <c r="Q386" s="43"/>
      <c r="R386" s="43"/>
      <c r="S386" s="43"/>
      <c r="T386" s="43"/>
      <c r="U386" s="43"/>
      <c r="V386" s="43"/>
      <c r="W386" s="43"/>
      <c r="X386" s="43"/>
      <c r="Y386" s="43"/>
      <c r="Z386" s="43"/>
      <c r="AA386" s="43"/>
      <c r="AB386" s="43"/>
      <c r="AC386" s="43"/>
      <c r="AD386" s="43"/>
      <c r="AE386" s="43"/>
      <c r="AF386" s="43"/>
      <c r="AG386" s="43"/>
      <c r="AH386" s="43"/>
      <c r="AI386" s="43"/>
      <c r="AJ386" s="43"/>
      <c r="AK386" s="43"/>
      <c r="AL386" s="43"/>
      <c r="AM386" s="43"/>
      <c r="AN386" s="43"/>
      <c r="AO386" s="43"/>
      <c r="AP386" s="43"/>
      <c r="AQ386" s="43"/>
      <c r="AR386" s="43"/>
      <c r="AS386" s="43"/>
      <c r="AT386" s="43"/>
      <c r="AU386" s="43"/>
      <c r="AV386" s="43"/>
      <c r="AW386" s="43"/>
      <c r="AX386" s="43"/>
      <c r="AY386" s="43"/>
      <c r="AZ386" s="43"/>
      <c r="BA386" s="43"/>
      <c r="BB386" s="43"/>
      <c r="BC386" s="43"/>
      <c r="BD386" s="43"/>
      <c r="BE386" s="43"/>
      <c r="BF386" s="43"/>
      <c r="BG386" s="43"/>
      <c r="BH386" s="43"/>
      <c r="BI386" s="43"/>
      <c r="BJ386" s="43"/>
      <c r="BK386" s="43"/>
      <c r="BL386" s="43"/>
      <c r="BM386" s="43"/>
      <c r="BN386" s="43"/>
      <c r="BO386" s="43"/>
      <c r="BP386" s="43"/>
      <c r="BQ386" s="43"/>
      <c r="BR386" s="43"/>
      <c r="BS386" s="43"/>
      <c r="BT386" s="43"/>
      <c r="BU386" s="43"/>
      <c r="BV386" s="43"/>
      <c r="BW386" s="43"/>
      <c r="BX386" s="43"/>
      <c r="BY386" s="43"/>
      <c r="BZ386" s="43"/>
      <c r="CA386" s="43"/>
      <c r="CB386" s="43"/>
      <c r="CC386" s="43"/>
      <c r="CD386" s="43"/>
      <c r="CE386" s="43"/>
      <c r="CF386" s="43"/>
      <c r="CG386" s="43"/>
      <c r="CH386" s="43"/>
      <c r="CI386" s="43"/>
      <c r="CJ386" s="43"/>
      <c r="CK386" s="43"/>
      <c r="CL386" s="43"/>
      <c r="CM386" s="43"/>
      <c r="CN386" s="43"/>
      <c r="CO386" s="43"/>
      <c r="CP386" s="43"/>
      <c r="CQ386" s="43"/>
      <c r="CR386" s="43"/>
      <c r="CS386" s="43"/>
      <c r="CT386" s="43"/>
      <c r="CU386" s="43"/>
      <c r="CV386" s="43"/>
      <c r="CW386" s="43"/>
      <c r="CX386" s="43"/>
      <c r="CY386" s="43"/>
      <c r="CZ386" s="43"/>
      <c r="DA386" s="43"/>
      <c r="DB386" s="43"/>
      <c r="DC386" s="43"/>
      <c r="DD386" s="43"/>
      <c r="DE386" s="43"/>
      <c r="DF386" s="43"/>
      <c r="DG386" s="43"/>
      <c r="DH386" s="43"/>
      <c r="DI386" s="43"/>
      <c r="DJ386" s="43"/>
      <c r="DK386" s="43"/>
      <c r="DL386" s="43"/>
      <c r="DM386" s="43"/>
      <c r="DN386" s="43"/>
      <c r="DO386" s="43"/>
      <c r="DP386" s="43"/>
      <c r="DQ386" s="43"/>
      <c r="DR386" s="43"/>
      <c r="DS386" s="43"/>
      <c r="DT386" s="43"/>
      <c r="DU386" s="43"/>
      <c r="DV386" s="43"/>
      <c r="DW386" s="43"/>
      <c r="DX386" s="43"/>
      <c r="DY386" s="43"/>
      <c r="DZ386" s="43"/>
      <c r="EA386" s="43"/>
      <c r="EB386" s="43"/>
      <c r="EC386" s="43"/>
      <c r="ED386" s="43"/>
      <c r="EE386" s="43"/>
      <c r="EF386" s="43"/>
      <c r="EG386" s="43"/>
      <c r="EH386" s="43"/>
      <c r="EI386" s="43"/>
      <c r="EJ386" s="43"/>
      <c r="EK386" s="43"/>
      <c r="EL386" s="43"/>
      <c r="EM386" s="43"/>
      <c r="EN386" s="43"/>
      <c r="EO386" s="43"/>
      <c r="EP386" s="43"/>
      <c r="EQ386" s="43"/>
      <c r="ER386" s="43"/>
      <c r="ES386" s="43"/>
      <c r="ET386" s="43"/>
      <c r="EU386" s="43"/>
      <c r="EV386" s="43"/>
      <c r="EW386" s="43"/>
      <c r="EX386" s="43"/>
      <c r="EY386" s="43"/>
      <c r="EZ386" s="43"/>
      <c r="FA386" s="43"/>
      <c r="FB386" s="43"/>
      <c r="FC386" s="43"/>
      <c r="FD386" s="43"/>
      <c r="FE386" s="43"/>
      <c r="FF386" s="43"/>
      <c r="FG386" s="43"/>
      <c r="FH386" s="43"/>
      <c r="FI386" s="43"/>
      <c r="FJ386" s="43"/>
      <c r="FK386" s="43"/>
      <c r="FL386" s="43"/>
      <c r="FM386" s="43"/>
      <c r="FN386" s="43"/>
      <c r="FO386" s="43"/>
      <c r="FP386" s="43"/>
      <c r="FQ386" s="43"/>
      <c r="FR386" s="43"/>
      <c r="FS386" s="43"/>
      <c r="FT386" s="43"/>
      <c r="FU386" s="43"/>
      <c r="FV386" s="43"/>
      <c r="FW386" s="43"/>
      <c r="FX386" s="43"/>
      <c r="FY386" s="43"/>
      <c r="FZ386" s="43"/>
      <c r="GA386" s="43"/>
      <c r="GB386" s="43"/>
      <c r="GC386" s="43"/>
      <c r="GD386" s="43"/>
      <c r="GE386" s="43"/>
      <c r="GF386" s="43"/>
      <c r="GG386" s="43"/>
      <c r="GH386" s="43"/>
      <c r="GI386" s="43"/>
      <c r="GJ386" s="43"/>
      <c r="GK386" s="43"/>
      <c r="GL386" s="43"/>
      <c r="GM386" s="43"/>
      <c r="GN386" s="43"/>
      <c r="GO386" s="43"/>
      <c r="GP386" s="43"/>
      <c r="GQ386" s="43"/>
      <c r="GR386" s="43"/>
      <c r="GS386" s="43"/>
      <c r="GT386" s="43"/>
      <c r="GU386" s="43"/>
      <c r="GV386" s="43"/>
      <c r="GW386" s="43"/>
      <c r="GX386" s="43"/>
      <c r="GY386" s="43"/>
      <c r="GZ386" s="43"/>
      <c r="HA386" s="43"/>
      <c r="HB386" s="43"/>
      <c r="HC386" s="43"/>
      <c r="HD386" s="43"/>
      <c r="HE386" s="43"/>
      <c r="HF386" s="43"/>
      <c r="HG386" s="43"/>
      <c r="HH386" s="43"/>
      <c r="HI386" s="43"/>
      <c r="HJ386" s="43"/>
      <c r="HK386" s="43"/>
      <c r="HL386" s="43"/>
      <c r="HM386" s="43"/>
      <c r="HN386" s="43"/>
      <c r="HO386" s="43"/>
      <c r="HP386" s="43"/>
      <c r="HQ386" s="43"/>
      <c r="HR386" s="43"/>
      <c r="HS386" s="43"/>
      <c r="HT386" s="43"/>
      <c r="HU386" s="43"/>
      <c r="HV386" s="43"/>
      <c r="HW386" s="43"/>
      <c r="HX386" s="43"/>
      <c r="HY386" s="43"/>
      <c r="HZ386" s="43"/>
      <c r="IA386" s="43"/>
      <c r="IB386" s="43"/>
      <c r="IC386" s="43"/>
      <c r="ID386" s="43"/>
      <c r="IE386" s="43"/>
      <c r="IF386" s="43"/>
      <c r="IG386" s="43"/>
      <c r="IH386" s="43"/>
      <c r="II386" s="43"/>
      <c r="IJ386" s="43"/>
      <c r="IK386" s="43"/>
      <c r="IL386" s="43"/>
      <c r="IM386" s="43"/>
      <c r="IN386" s="43"/>
      <c r="IO386" s="43"/>
      <c r="IP386" s="43"/>
      <c r="IQ386" s="43"/>
      <c r="IR386" s="43"/>
      <c r="IS386" s="43"/>
      <c r="IT386" s="43"/>
      <c r="IU386" s="43"/>
    </row>
    <row r="387" spans="1:255" ht="16.5">
      <c r="A387" s="708" t="s">
        <v>3071</v>
      </c>
      <c r="B387" s="709"/>
      <c r="C387" s="709"/>
      <c r="D387" s="709"/>
      <c r="E387" s="43"/>
      <c r="F387" s="43"/>
      <c r="G387" s="43"/>
      <c r="H387" s="43"/>
      <c r="I387" s="43"/>
      <c r="J387" s="43"/>
      <c r="K387" s="43"/>
      <c r="L387" s="43"/>
      <c r="M387" s="43"/>
      <c r="N387" s="43"/>
      <c r="O387" s="43"/>
      <c r="P387" s="43"/>
      <c r="Q387" s="43"/>
      <c r="R387" s="43"/>
      <c r="S387" s="43"/>
      <c r="T387" s="43"/>
      <c r="U387" s="43"/>
      <c r="V387" s="43"/>
      <c r="W387" s="43"/>
      <c r="X387" s="43"/>
      <c r="Y387" s="43"/>
      <c r="Z387" s="43"/>
      <c r="AA387" s="43"/>
      <c r="AB387" s="43"/>
      <c r="AC387" s="43"/>
      <c r="AD387" s="43"/>
      <c r="AE387" s="43"/>
      <c r="AF387" s="43"/>
      <c r="AG387" s="43"/>
      <c r="AH387" s="43"/>
      <c r="AI387" s="43"/>
      <c r="AJ387" s="43"/>
      <c r="AK387" s="43"/>
      <c r="AL387" s="43"/>
      <c r="AM387" s="43"/>
      <c r="AN387" s="43"/>
      <c r="AO387" s="43"/>
      <c r="AP387" s="43"/>
      <c r="AQ387" s="43"/>
      <c r="AR387" s="43"/>
      <c r="AS387" s="43"/>
      <c r="AT387" s="43"/>
      <c r="AU387" s="43"/>
      <c r="AV387" s="43"/>
      <c r="AW387" s="43"/>
      <c r="AX387" s="43"/>
      <c r="AY387" s="43"/>
      <c r="AZ387" s="43"/>
      <c r="BA387" s="43"/>
      <c r="BB387" s="43"/>
      <c r="BC387" s="43"/>
      <c r="BD387" s="43"/>
      <c r="BE387" s="43"/>
      <c r="BF387" s="43"/>
      <c r="BG387" s="43"/>
      <c r="BH387" s="43"/>
      <c r="BI387" s="43"/>
      <c r="BJ387" s="43"/>
      <c r="BK387" s="43"/>
      <c r="BL387" s="43"/>
      <c r="BM387" s="43"/>
      <c r="BN387" s="43"/>
      <c r="BO387" s="43"/>
      <c r="BP387" s="43"/>
      <c r="BQ387" s="43"/>
      <c r="BR387" s="43"/>
      <c r="BS387" s="43"/>
      <c r="BT387" s="43"/>
      <c r="BU387" s="43"/>
      <c r="BV387" s="43"/>
      <c r="BW387" s="43"/>
      <c r="BX387" s="43"/>
      <c r="BY387" s="43"/>
      <c r="BZ387" s="43"/>
      <c r="CA387" s="43"/>
      <c r="CB387" s="43"/>
      <c r="CC387" s="43"/>
      <c r="CD387" s="43"/>
      <c r="CE387" s="43"/>
      <c r="CF387" s="43"/>
      <c r="CG387" s="43"/>
      <c r="CH387" s="43"/>
      <c r="CI387" s="43"/>
      <c r="CJ387" s="43"/>
      <c r="CK387" s="43"/>
      <c r="CL387" s="43"/>
      <c r="CM387" s="43"/>
      <c r="CN387" s="43"/>
      <c r="CO387" s="43"/>
      <c r="CP387" s="43"/>
      <c r="CQ387" s="43"/>
      <c r="CR387" s="43"/>
      <c r="CS387" s="43"/>
      <c r="CT387" s="43"/>
      <c r="CU387" s="43"/>
      <c r="CV387" s="43"/>
      <c r="CW387" s="43"/>
      <c r="CX387" s="43"/>
      <c r="CY387" s="43"/>
      <c r="CZ387" s="43"/>
      <c r="DA387" s="43"/>
      <c r="DB387" s="43"/>
      <c r="DC387" s="43"/>
      <c r="DD387" s="43"/>
      <c r="DE387" s="43"/>
      <c r="DF387" s="43"/>
      <c r="DG387" s="43"/>
      <c r="DH387" s="43"/>
      <c r="DI387" s="43"/>
      <c r="DJ387" s="43"/>
      <c r="DK387" s="43"/>
      <c r="DL387" s="43"/>
      <c r="DM387" s="43"/>
      <c r="DN387" s="43"/>
      <c r="DO387" s="43"/>
      <c r="DP387" s="43"/>
      <c r="DQ387" s="43"/>
      <c r="DR387" s="43"/>
      <c r="DS387" s="43"/>
      <c r="DT387" s="43"/>
      <c r="DU387" s="43"/>
      <c r="DV387" s="43"/>
      <c r="DW387" s="43"/>
      <c r="DX387" s="43"/>
      <c r="DY387" s="43"/>
      <c r="DZ387" s="43"/>
      <c r="EA387" s="43"/>
      <c r="EB387" s="43"/>
      <c r="EC387" s="43"/>
      <c r="ED387" s="43"/>
      <c r="EE387" s="43"/>
      <c r="EF387" s="43"/>
      <c r="EG387" s="43"/>
      <c r="EH387" s="43"/>
      <c r="EI387" s="43"/>
      <c r="EJ387" s="43"/>
      <c r="EK387" s="43"/>
      <c r="EL387" s="43"/>
      <c r="EM387" s="43"/>
      <c r="EN387" s="43"/>
      <c r="EO387" s="43"/>
      <c r="EP387" s="43"/>
      <c r="EQ387" s="43"/>
      <c r="ER387" s="43"/>
      <c r="ES387" s="43"/>
      <c r="ET387" s="43"/>
      <c r="EU387" s="43"/>
      <c r="EV387" s="43"/>
      <c r="EW387" s="43"/>
      <c r="EX387" s="43"/>
      <c r="EY387" s="43"/>
      <c r="EZ387" s="43"/>
      <c r="FA387" s="43"/>
      <c r="FB387" s="43"/>
      <c r="FC387" s="43"/>
      <c r="FD387" s="43"/>
      <c r="FE387" s="43"/>
      <c r="FF387" s="43"/>
      <c r="FG387" s="43"/>
      <c r="FH387" s="43"/>
      <c r="FI387" s="43"/>
      <c r="FJ387" s="43"/>
      <c r="FK387" s="43"/>
      <c r="FL387" s="43"/>
      <c r="FM387" s="43"/>
      <c r="FN387" s="43"/>
      <c r="FO387" s="43"/>
      <c r="FP387" s="43"/>
      <c r="FQ387" s="43"/>
      <c r="FR387" s="43"/>
      <c r="FS387" s="43"/>
      <c r="FT387" s="43"/>
      <c r="FU387" s="43"/>
      <c r="FV387" s="43"/>
      <c r="FW387" s="43"/>
      <c r="FX387" s="43"/>
      <c r="FY387" s="43"/>
      <c r="FZ387" s="43"/>
      <c r="GA387" s="43"/>
      <c r="GB387" s="43"/>
      <c r="GC387" s="43"/>
      <c r="GD387" s="43"/>
      <c r="GE387" s="43"/>
      <c r="GF387" s="43"/>
      <c r="GG387" s="43"/>
      <c r="GH387" s="43"/>
      <c r="GI387" s="43"/>
      <c r="GJ387" s="43"/>
      <c r="GK387" s="43"/>
      <c r="GL387" s="43"/>
      <c r="GM387" s="43"/>
      <c r="GN387" s="43"/>
      <c r="GO387" s="43"/>
      <c r="GP387" s="43"/>
      <c r="GQ387" s="43"/>
      <c r="GR387" s="43"/>
      <c r="GS387" s="43"/>
      <c r="GT387" s="43"/>
      <c r="GU387" s="43"/>
      <c r="GV387" s="43"/>
      <c r="GW387" s="43"/>
      <c r="GX387" s="43"/>
      <c r="GY387" s="43"/>
      <c r="GZ387" s="43"/>
      <c r="HA387" s="43"/>
      <c r="HB387" s="43"/>
      <c r="HC387" s="43"/>
      <c r="HD387" s="43"/>
      <c r="HE387" s="43"/>
      <c r="HF387" s="43"/>
      <c r="HG387" s="43"/>
      <c r="HH387" s="43"/>
      <c r="HI387" s="43"/>
      <c r="HJ387" s="43"/>
      <c r="HK387" s="43"/>
      <c r="HL387" s="43"/>
      <c r="HM387" s="43"/>
      <c r="HN387" s="43"/>
      <c r="HO387" s="43"/>
      <c r="HP387" s="43"/>
      <c r="HQ387" s="43"/>
      <c r="HR387" s="43"/>
      <c r="HS387" s="43"/>
      <c r="HT387" s="43"/>
      <c r="HU387" s="43"/>
      <c r="HV387" s="43"/>
      <c r="HW387" s="43"/>
      <c r="HX387" s="43"/>
      <c r="HY387" s="43"/>
      <c r="HZ387" s="43"/>
      <c r="IA387" s="43"/>
      <c r="IB387" s="43"/>
      <c r="IC387" s="43"/>
      <c r="ID387" s="43"/>
      <c r="IE387" s="43"/>
      <c r="IF387" s="43"/>
      <c r="IG387" s="43"/>
      <c r="IH387" s="43"/>
      <c r="II387" s="43"/>
      <c r="IJ387" s="43"/>
      <c r="IK387" s="43"/>
      <c r="IL387" s="43"/>
      <c r="IM387" s="43"/>
      <c r="IN387" s="43"/>
      <c r="IO387" s="43"/>
      <c r="IP387" s="43"/>
      <c r="IQ387" s="43"/>
      <c r="IR387" s="43"/>
      <c r="IS387" s="43"/>
      <c r="IT387" s="43"/>
      <c r="IU387" s="43"/>
    </row>
    <row r="388" spans="1:255" ht="16.5">
      <c r="A388" s="708" t="s">
        <v>3072</v>
      </c>
      <c r="B388" s="708" t="s">
        <v>3069</v>
      </c>
      <c r="C388" s="709"/>
      <c r="D388" s="709"/>
      <c r="E388" s="43"/>
      <c r="F388" s="43"/>
      <c r="G388" s="43"/>
      <c r="H388" s="43"/>
      <c r="I388" s="43"/>
      <c r="J388" s="43"/>
      <c r="K388" s="43"/>
      <c r="L388" s="43"/>
      <c r="M388" s="43"/>
      <c r="N388" s="43"/>
      <c r="O388" s="43"/>
      <c r="P388" s="43"/>
      <c r="Q388" s="43"/>
      <c r="R388" s="43"/>
      <c r="S388" s="43"/>
      <c r="T388" s="43"/>
      <c r="U388" s="43"/>
      <c r="V388" s="43"/>
      <c r="W388" s="43"/>
      <c r="X388" s="43"/>
      <c r="Y388" s="43"/>
      <c r="Z388" s="43"/>
      <c r="AA388" s="43"/>
      <c r="AB388" s="43"/>
      <c r="AC388" s="43"/>
      <c r="AD388" s="43"/>
      <c r="AE388" s="43"/>
      <c r="AF388" s="43"/>
      <c r="AG388" s="43"/>
      <c r="AH388" s="43"/>
      <c r="AI388" s="43"/>
      <c r="AJ388" s="43"/>
      <c r="AK388" s="43"/>
      <c r="AL388" s="43"/>
      <c r="AM388" s="43"/>
      <c r="AN388" s="43"/>
      <c r="AO388" s="43"/>
      <c r="AP388" s="43"/>
      <c r="AQ388" s="43"/>
      <c r="AR388" s="43"/>
      <c r="AS388" s="43"/>
      <c r="AT388" s="43"/>
      <c r="AU388" s="43"/>
      <c r="AV388" s="43"/>
      <c r="AW388" s="43"/>
      <c r="AX388" s="43"/>
      <c r="AY388" s="43"/>
      <c r="AZ388" s="43"/>
      <c r="BA388" s="43"/>
      <c r="BB388" s="43"/>
      <c r="BC388" s="43"/>
      <c r="BD388" s="43"/>
      <c r="BE388" s="43"/>
      <c r="BF388" s="43"/>
      <c r="BG388" s="43"/>
      <c r="BH388" s="43"/>
      <c r="BI388" s="43"/>
      <c r="BJ388" s="43"/>
      <c r="BK388" s="43"/>
      <c r="BL388" s="43"/>
      <c r="BM388" s="43"/>
      <c r="BN388" s="43"/>
      <c r="BO388" s="43"/>
      <c r="BP388" s="43"/>
      <c r="BQ388" s="43"/>
      <c r="BR388" s="43"/>
      <c r="BS388" s="43"/>
      <c r="BT388" s="43"/>
      <c r="BU388" s="43"/>
      <c r="BV388" s="43"/>
      <c r="BW388" s="43"/>
      <c r="BX388" s="43"/>
      <c r="BY388" s="43"/>
      <c r="BZ388" s="43"/>
      <c r="CA388" s="43"/>
      <c r="CB388" s="43"/>
      <c r="CC388" s="43"/>
      <c r="CD388" s="43"/>
      <c r="CE388" s="43"/>
      <c r="CF388" s="43"/>
      <c r="CG388" s="43"/>
      <c r="CH388" s="43"/>
      <c r="CI388" s="43"/>
      <c r="CJ388" s="43"/>
      <c r="CK388" s="43"/>
      <c r="CL388" s="43"/>
      <c r="CM388" s="43"/>
      <c r="CN388" s="43"/>
      <c r="CO388" s="43"/>
      <c r="CP388" s="43"/>
      <c r="CQ388" s="43"/>
      <c r="CR388" s="43"/>
      <c r="CS388" s="43"/>
      <c r="CT388" s="43"/>
      <c r="CU388" s="43"/>
      <c r="CV388" s="43"/>
      <c r="CW388" s="43"/>
      <c r="CX388" s="43"/>
      <c r="CY388" s="43"/>
      <c r="CZ388" s="43"/>
      <c r="DA388" s="43"/>
      <c r="DB388" s="43"/>
      <c r="DC388" s="43"/>
      <c r="DD388" s="43"/>
      <c r="DE388" s="43"/>
      <c r="DF388" s="43"/>
      <c r="DG388" s="43"/>
      <c r="DH388" s="43"/>
      <c r="DI388" s="43"/>
      <c r="DJ388" s="43"/>
      <c r="DK388" s="43"/>
      <c r="DL388" s="43"/>
      <c r="DM388" s="43"/>
      <c r="DN388" s="43"/>
      <c r="DO388" s="43"/>
      <c r="DP388" s="43"/>
      <c r="DQ388" s="43"/>
      <c r="DR388" s="43"/>
      <c r="DS388" s="43"/>
      <c r="DT388" s="43"/>
      <c r="DU388" s="43"/>
      <c r="DV388" s="43"/>
      <c r="DW388" s="43"/>
      <c r="DX388" s="43"/>
      <c r="DY388" s="43"/>
      <c r="DZ388" s="43"/>
      <c r="EA388" s="43"/>
      <c r="EB388" s="43"/>
      <c r="EC388" s="43"/>
      <c r="ED388" s="43"/>
      <c r="EE388" s="43"/>
      <c r="EF388" s="43"/>
      <c r="EG388" s="43"/>
      <c r="EH388" s="43"/>
      <c r="EI388" s="43"/>
      <c r="EJ388" s="43"/>
      <c r="EK388" s="43"/>
      <c r="EL388" s="43"/>
      <c r="EM388" s="43"/>
      <c r="EN388" s="43"/>
      <c r="EO388" s="43"/>
      <c r="EP388" s="43"/>
      <c r="EQ388" s="43"/>
      <c r="ER388" s="43"/>
      <c r="ES388" s="43"/>
      <c r="ET388" s="43"/>
      <c r="EU388" s="43"/>
      <c r="EV388" s="43"/>
      <c r="EW388" s="43"/>
      <c r="EX388" s="43"/>
      <c r="EY388" s="43"/>
      <c r="EZ388" s="43"/>
      <c r="FA388" s="43"/>
      <c r="FB388" s="43"/>
      <c r="FC388" s="43"/>
      <c r="FD388" s="43"/>
      <c r="FE388" s="43"/>
      <c r="FF388" s="43"/>
      <c r="FG388" s="43"/>
      <c r="FH388" s="43"/>
      <c r="FI388" s="43"/>
      <c r="FJ388" s="43"/>
      <c r="FK388" s="43"/>
      <c r="FL388" s="43"/>
      <c r="FM388" s="43"/>
      <c r="FN388" s="43"/>
      <c r="FO388" s="43"/>
      <c r="FP388" s="43"/>
      <c r="FQ388" s="43"/>
      <c r="FR388" s="43"/>
      <c r="FS388" s="43"/>
      <c r="FT388" s="43"/>
      <c r="FU388" s="43"/>
      <c r="FV388" s="43"/>
      <c r="FW388" s="43"/>
      <c r="FX388" s="43"/>
      <c r="FY388" s="43"/>
      <c r="FZ388" s="43"/>
      <c r="GA388" s="43"/>
      <c r="GB388" s="43"/>
      <c r="GC388" s="43"/>
      <c r="GD388" s="43"/>
      <c r="GE388" s="43"/>
      <c r="GF388" s="43"/>
      <c r="GG388" s="43"/>
      <c r="GH388" s="43"/>
      <c r="GI388" s="43"/>
      <c r="GJ388" s="43"/>
      <c r="GK388" s="43"/>
      <c r="GL388" s="43"/>
      <c r="GM388" s="43"/>
      <c r="GN388" s="43"/>
      <c r="GO388" s="43"/>
      <c r="GP388" s="43"/>
      <c r="GQ388" s="43"/>
      <c r="GR388" s="43"/>
      <c r="GS388" s="43"/>
      <c r="GT388" s="43"/>
      <c r="GU388" s="43"/>
      <c r="GV388" s="43"/>
      <c r="GW388" s="43"/>
      <c r="GX388" s="43"/>
      <c r="GY388" s="43"/>
      <c r="GZ388" s="43"/>
      <c r="HA388" s="43"/>
      <c r="HB388" s="43"/>
      <c r="HC388" s="43"/>
      <c r="HD388" s="43"/>
      <c r="HE388" s="43"/>
      <c r="HF388" s="43"/>
      <c r="HG388" s="43"/>
      <c r="HH388" s="43"/>
      <c r="HI388" s="43"/>
      <c r="HJ388" s="43"/>
      <c r="HK388" s="43"/>
      <c r="HL388" s="43"/>
      <c r="HM388" s="43"/>
      <c r="HN388" s="43"/>
      <c r="HO388" s="43"/>
      <c r="HP388" s="43"/>
      <c r="HQ388" s="43"/>
      <c r="HR388" s="43"/>
      <c r="HS388" s="43"/>
      <c r="HT388" s="43"/>
      <c r="HU388" s="43"/>
      <c r="HV388" s="43"/>
      <c r="HW388" s="43"/>
      <c r="HX388" s="43"/>
      <c r="HY388" s="43"/>
      <c r="HZ388" s="43"/>
      <c r="IA388" s="43"/>
      <c r="IB388" s="43"/>
      <c r="IC388" s="43"/>
      <c r="ID388" s="43"/>
      <c r="IE388" s="43"/>
      <c r="IF388" s="43"/>
      <c r="IG388" s="43"/>
      <c r="IH388" s="43"/>
      <c r="II388" s="43"/>
      <c r="IJ388" s="43"/>
      <c r="IK388" s="43"/>
      <c r="IL388" s="43"/>
      <c r="IM388" s="43"/>
      <c r="IN388" s="43"/>
      <c r="IO388" s="43"/>
      <c r="IP388" s="43"/>
      <c r="IQ388" s="43"/>
      <c r="IR388" s="43"/>
      <c r="IS388" s="43"/>
      <c r="IT388" s="43"/>
      <c r="IU388" s="43"/>
    </row>
    <row r="389" spans="1:255" ht="16.5">
      <c r="A389" s="195" t="s">
        <v>3073</v>
      </c>
      <c r="B389" s="196"/>
      <c r="C389" s="197">
        <f>DATE(2020,6,20)</f>
        <v>44002</v>
      </c>
      <c r="D389" s="195" t="s">
        <v>1464</v>
      </c>
      <c r="E389" s="43"/>
      <c r="F389" s="43"/>
      <c r="G389" s="43"/>
      <c r="H389" s="43"/>
      <c r="I389" s="43"/>
      <c r="J389" s="43"/>
      <c r="K389" s="43"/>
      <c r="L389" s="43"/>
      <c r="M389" s="43"/>
      <c r="N389" s="43"/>
      <c r="O389" s="43"/>
      <c r="P389" s="43"/>
      <c r="Q389" s="43"/>
      <c r="R389" s="43"/>
      <c r="S389" s="43"/>
      <c r="T389" s="43"/>
      <c r="U389" s="43"/>
      <c r="V389" s="43"/>
      <c r="W389" s="43"/>
      <c r="X389" s="43"/>
      <c r="Y389" s="43"/>
      <c r="Z389" s="43"/>
      <c r="AA389" s="43"/>
      <c r="AB389" s="43"/>
      <c r="AC389" s="43"/>
      <c r="AD389" s="43"/>
      <c r="AE389" s="43"/>
      <c r="AF389" s="43"/>
      <c r="AG389" s="43"/>
      <c r="AH389" s="43"/>
      <c r="AI389" s="43"/>
      <c r="AJ389" s="43"/>
      <c r="AK389" s="43"/>
      <c r="AL389" s="43"/>
      <c r="AM389" s="43"/>
      <c r="AN389" s="43"/>
      <c r="AO389" s="43"/>
      <c r="AP389" s="43"/>
      <c r="AQ389" s="43"/>
      <c r="AR389" s="43"/>
      <c r="AS389" s="43"/>
      <c r="AT389" s="43"/>
      <c r="AU389" s="43"/>
      <c r="AV389" s="43"/>
      <c r="AW389" s="43"/>
      <c r="AX389" s="43"/>
      <c r="AY389" s="43"/>
      <c r="AZ389" s="43"/>
      <c r="BA389" s="43"/>
      <c r="BB389" s="43"/>
      <c r="BC389" s="43"/>
      <c r="BD389" s="43"/>
      <c r="BE389" s="43"/>
      <c r="BF389" s="43"/>
      <c r="BG389" s="43"/>
      <c r="BH389" s="43"/>
      <c r="BI389" s="43"/>
      <c r="BJ389" s="43"/>
      <c r="BK389" s="43"/>
      <c r="BL389" s="43"/>
      <c r="BM389" s="43"/>
      <c r="BN389" s="43"/>
      <c r="BO389" s="43"/>
      <c r="BP389" s="43"/>
      <c r="BQ389" s="43"/>
      <c r="BR389" s="43"/>
      <c r="BS389" s="43"/>
      <c r="BT389" s="43"/>
      <c r="BU389" s="43"/>
      <c r="BV389" s="43"/>
      <c r="BW389" s="43"/>
      <c r="BX389" s="43"/>
      <c r="BY389" s="43"/>
      <c r="BZ389" s="43"/>
      <c r="CA389" s="43"/>
      <c r="CB389" s="43"/>
      <c r="CC389" s="43"/>
      <c r="CD389" s="43"/>
      <c r="CE389" s="43"/>
      <c r="CF389" s="43"/>
      <c r="CG389" s="43"/>
      <c r="CH389" s="43"/>
      <c r="CI389" s="43"/>
      <c r="CJ389" s="43"/>
      <c r="CK389" s="43"/>
      <c r="CL389" s="43"/>
      <c r="CM389" s="43"/>
      <c r="CN389" s="43"/>
      <c r="CO389" s="43"/>
      <c r="CP389" s="43"/>
      <c r="CQ389" s="43"/>
      <c r="CR389" s="43"/>
      <c r="CS389" s="43"/>
      <c r="CT389" s="43"/>
      <c r="CU389" s="43"/>
      <c r="CV389" s="43"/>
      <c r="CW389" s="43"/>
      <c r="CX389" s="43"/>
      <c r="CY389" s="43"/>
      <c r="CZ389" s="43"/>
      <c r="DA389" s="43"/>
      <c r="DB389" s="43"/>
      <c r="DC389" s="43"/>
      <c r="DD389" s="43"/>
      <c r="DE389" s="43"/>
      <c r="DF389" s="43"/>
      <c r="DG389" s="43"/>
      <c r="DH389" s="43"/>
      <c r="DI389" s="43"/>
      <c r="DJ389" s="43"/>
      <c r="DK389" s="43"/>
      <c r="DL389" s="43"/>
      <c r="DM389" s="43"/>
      <c r="DN389" s="43"/>
      <c r="DO389" s="43"/>
      <c r="DP389" s="43"/>
      <c r="DQ389" s="43"/>
      <c r="DR389" s="43"/>
      <c r="DS389" s="43"/>
      <c r="DT389" s="43"/>
      <c r="DU389" s="43"/>
      <c r="DV389" s="43"/>
      <c r="DW389" s="43"/>
      <c r="DX389" s="43"/>
      <c r="DY389" s="43"/>
      <c r="DZ389" s="43"/>
      <c r="EA389" s="43"/>
      <c r="EB389" s="43"/>
      <c r="EC389" s="43"/>
      <c r="ED389" s="43"/>
      <c r="EE389" s="43"/>
      <c r="EF389" s="43"/>
      <c r="EG389" s="43"/>
      <c r="EH389" s="43"/>
      <c r="EI389" s="43"/>
      <c r="EJ389" s="43"/>
      <c r="EK389" s="43"/>
      <c r="EL389" s="43"/>
      <c r="EM389" s="43"/>
      <c r="EN389" s="43"/>
      <c r="EO389" s="43"/>
      <c r="EP389" s="43"/>
      <c r="EQ389" s="43"/>
      <c r="ER389" s="43"/>
      <c r="ES389" s="43"/>
      <c r="ET389" s="43"/>
      <c r="EU389" s="43"/>
      <c r="EV389" s="43"/>
      <c r="EW389" s="43"/>
      <c r="EX389" s="43"/>
      <c r="EY389" s="43"/>
      <c r="EZ389" s="43"/>
      <c r="FA389" s="43"/>
      <c r="FB389" s="43"/>
      <c r="FC389" s="43"/>
      <c r="FD389" s="43"/>
      <c r="FE389" s="43"/>
      <c r="FF389" s="43"/>
      <c r="FG389" s="43"/>
      <c r="FH389" s="43"/>
      <c r="FI389" s="43"/>
      <c r="FJ389" s="43"/>
      <c r="FK389" s="43"/>
      <c r="FL389" s="43"/>
      <c r="FM389" s="43"/>
      <c r="FN389" s="43"/>
      <c r="FO389" s="43"/>
      <c r="FP389" s="43"/>
      <c r="FQ389" s="43"/>
      <c r="FR389" s="43"/>
      <c r="FS389" s="43"/>
      <c r="FT389" s="43"/>
      <c r="FU389" s="43"/>
      <c r="FV389" s="43"/>
      <c r="FW389" s="43"/>
      <c r="FX389" s="43"/>
      <c r="FY389" s="43"/>
      <c r="FZ389" s="43"/>
      <c r="GA389" s="43"/>
      <c r="GB389" s="43"/>
      <c r="GC389" s="43"/>
      <c r="GD389" s="43"/>
      <c r="GE389" s="43"/>
      <c r="GF389" s="43"/>
      <c r="GG389" s="43"/>
      <c r="GH389" s="43"/>
      <c r="GI389" s="43"/>
      <c r="GJ389" s="43"/>
      <c r="GK389" s="43"/>
      <c r="GL389" s="43"/>
      <c r="GM389" s="43"/>
      <c r="GN389" s="43"/>
      <c r="GO389" s="43"/>
      <c r="GP389" s="43"/>
      <c r="GQ389" s="43"/>
      <c r="GR389" s="43"/>
      <c r="GS389" s="43"/>
      <c r="GT389" s="43"/>
      <c r="GU389" s="43"/>
      <c r="GV389" s="43"/>
      <c r="GW389" s="43"/>
      <c r="GX389" s="43"/>
      <c r="GY389" s="43"/>
      <c r="GZ389" s="43"/>
      <c r="HA389" s="43"/>
      <c r="HB389" s="43"/>
      <c r="HC389" s="43"/>
      <c r="HD389" s="43"/>
      <c r="HE389" s="43"/>
      <c r="HF389" s="43"/>
      <c r="HG389" s="43"/>
      <c r="HH389" s="43"/>
      <c r="HI389" s="43"/>
      <c r="HJ389" s="43"/>
      <c r="HK389" s="43"/>
      <c r="HL389" s="43"/>
      <c r="HM389" s="43"/>
      <c r="HN389" s="43"/>
      <c r="HO389" s="43"/>
      <c r="HP389" s="43"/>
      <c r="HQ389" s="43"/>
      <c r="HR389" s="43"/>
      <c r="HS389" s="43"/>
      <c r="HT389" s="43"/>
      <c r="HU389" s="43"/>
      <c r="HV389" s="43"/>
      <c r="HW389" s="43"/>
      <c r="HX389" s="43"/>
      <c r="HY389" s="43"/>
      <c r="HZ389" s="43"/>
      <c r="IA389" s="43"/>
      <c r="IB389" s="43"/>
      <c r="IC389" s="43"/>
      <c r="ID389" s="43"/>
      <c r="IE389" s="43"/>
      <c r="IF389" s="43"/>
      <c r="IG389" s="43"/>
      <c r="IH389" s="43"/>
      <c r="II389" s="43"/>
      <c r="IJ389" s="43"/>
      <c r="IK389" s="43"/>
      <c r="IL389" s="43"/>
      <c r="IM389" s="43"/>
      <c r="IN389" s="43"/>
      <c r="IO389" s="43"/>
      <c r="IP389" s="43"/>
      <c r="IQ389" s="43"/>
      <c r="IR389" s="43"/>
      <c r="IS389" s="43"/>
      <c r="IT389" s="43"/>
      <c r="IU389" s="43"/>
    </row>
    <row r="390" spans="1:255" ht="16.5">
      <c r="A390" s="708" t="s">
        <v>3078</v>
      </c>
      <c r="B390" s="709"/>
      <c r="C390" s="709"/>
      <c r="D390" s="709"/>
      <c r="E390" s="43"/>
      <c r="F390" s="43"/>
      <c r="G390" s="43"/>
      <c r="H390" s="43"/>
      <c r="I390" s="43"/>
      <c r="J390" s="43"/>
      <c r="K390" s="43"/>
      <c r="L390" s="43"/>
      <c r="M390" s="43"/>
      <c r="N390" s="43"/>
      <c r="O390" s="43"/>
      <c r="P390" s="43"/>
      <c r="Q390" s="43"/>
      <c r="R390" s="43"/>
      <c r="S390" s="43"/>
      <c r="T390" s="43"/>
      <c r="U390" s="43"/>
      <c r="V390" s="43"/>
      <c r="W390" s="43"/>
      <c r="X390" s="43"/>
      <c r="Y390" s="43"/>
      <c r="Z390" s="43"/>
      <c r="AA390" s="43"/>
      <c r="AB390" s="43"/>
      <c r="AC390" s="43"/>
      <c r="AD390" s="43"/>
      <c r="AE390" s="43"/>
      <c r="AF390" s="43"/>
      <c r="AG390" s="43"/>
      <c r="AH390" s="43"/>
      <c r="AI390" s="43"/>
      <c r="AJ390" s="43"/>
      <c r="AK390" s="43"/>
      <c r="AL390" s="43"/>
      <c r="AM390" s="43"/>
      <c r="AN390" s="43"/>
      <c r="AO390" s="43"/>
      <c r="AP390" s="43"/>
      <c r="AQ390" s="43"/>
      <c r="AR390" s="43"/>
      <c r="AS390" s="43"/>
      <c r="AT390" s="43"/>
      <c r="AU390" s="43"/>
      <c r="AV390" s="43"/>
      <c r="AW390" s="43"/>
      <c r="AX390" s="43"/>
      <c r="AY390" s="43"/>
      <c r="AZ390" s="43"/>
      <c r="BA390" s="43"/>
      <c r="BB390" s="43"/>
      <c r="BC390" s="43"/>
      <c r="BD390" s="43"/>
      <c r="BE390" s="43"/>
      <c r="BF390" s="43"/>
      <c r="BG390" s="43"/>
      <c r="BH390" s="43"/>
      <c r="BI390" s="43"/>
      <c r="BJ390" s="43"/>
      <c r="BK390" s="43"/>
      <c r="BL390" s="43"/>
      <c r="BM390" s="43"/>
      <c r="BN390" s="43"/>
      <c r="BO390" s="43"/>
      <c r="BP390" s="43"/>
      <c r="BQ390" s="43"/>
      <c r="BR390" s="43"/>
      <c r="BS390" s="43"/>
      <c r="BT390" s="43"/>
      <c r="BU390" s="43"/>
      <c r="BV390" s="43"/>
      <c r="BW390" s="43"/>
      <c r="BX390" s="43"/>
      <c r="BY390" s="43"/>
      <c r="BZ390" s="43"/>
      <c r="CA390" s="43"/>
      <c r="CB390" s="43"/>
      <c r="CC390" s="43"/>
      <c r="CD390" s="43"/>
      <c r="CE390" s="43"/>
      <c r="CF390" s="43"/>
      <c r="CG390" s="43"/>
      <c r="CH390" s="43"/>
      <c r="CI390" s="43"/>
      <c r="CJ390" s="43"/>
      <c r="CK390" s="43"/>
      <c r="CL390" s="43"/>
      <c r="CM390" s="43"/>
      <c r="CN390" s="43"/>
      <c r="CO390" s="43"/>
      <c r="CP390" s="43"/>
      <c r="CQ390" s="43"/>
      <c r="CR390" s="43"/>
      <c r="CS390" s="43"/>
      <c r="CT390" s="43"/>
      <c r="CU390" s="43"/>
      <c r="CV390" s="43"/>
      <c r="CW390" s="43"/>
      <c r="CX390" s="43"/>
      <c r="CY390" s="43"/>
      <c r="CZ390" s="43"/>
      <c r="DA390" s="43"/>
      <c r="DB390" s="43"/>
      <c r="DC390" s="43"/>
      <c r="DD390" s="43"/>
      <c r="DE390" s="43"/>
      <c r="DF390" s="43"/>
      <c r="DG390" s="43"/>
      <c r="DH390" s="43"/>
      <c r="DI390" s="43"/>
      <c r="DJ390" s="43"/>
      <c r="DK390" s="43"/>
      <c r="DL390" s="43"/>
      <c r="DM390" s="43"/>
      <c r="DN390" s="43"/>
      <c r="DO390" s="43"/>
      <c r="DP390" s="43"/>
      <c r="DQ390" s="43"/>
      <c r="DR390" s="43"/>
      <c r="DS390" s="43"/>
      <c r="DT390" s="43"/>
      <c r="DU390" s="43"/>
      <c r="DV390" s="43"/>
      <c r="DW390" s="43"/>
      <c r="DX390" s="43"/>
      <c r="DY390" s="43"/>
      <c r="DZ390" s="43"/>
      <c r="EA390" s="43"/>
      <c r="EB390" s="43"/>
      <c r="EC390" s="43"/>
      <c r="ED390" s="43"/>
      <c r="EE390" s="43"/>
      <c r="EF390" s="43"/>
      <c r="EG390" s="43"/>
      <c r="EH390" s="43"/>
      <c r="EI390" s="43"/>
      <c r="EJ390" s="43"/>
      <c r="EK390" s="43"/>
      <c r="EL390" s="43"/>
      <c r="EM390" s="43"/>
      <c r="EN390" s="43"/>
      <c r="EO390" s="43"/>
      <c r="EP390" s="43"/>
      <c r="EQ390" s="43"/>
      <c r="ER390" s="43"/>
      <c r="ES390" s="43"/>
      <c r="ET390" s="43"/>
      <c r="EU390" s="43"/>
      <c r="EV390" s="43"/>
      <c r="EW390" s="43"/>
      <c r="EX390" s="43"/>
      <c r="EY390" s="43"/>
      <c r="EZ390" s="43"/>
      <c r="FA390" s="43"/>
      <c r="FB390" s="43"/>
      <c r="FC390" s="43"/>
      <c r="FD390" s="43"/>
      <c r="FE390" s="43"/>
      <c r="FF390" s="43"/>
      <c r="FG390" s="43"/>
      <c r="FH390" s="43"/>
      <c r="FI390" s="43"/>
      <c r="FJ390" s="43"/>
      <c r="FK390" s="43"/>
      <c r="FL390" s="43"/>
      <c r="FM390" s="43"/>
      <c r="FN390" s="43"/>
      <c r="FO390" s="43"/>
      <c r="FP390" s="43"/>
      <c r="FQ390" s="43"/>
      <c r="FR390" s="43"/>
      <c r="FS390" s="43"/>
      <c r="FT390" s="43"/>
      <c r="FU390" s="43"/>
      <c r="FV390" s="43"/>
      <c r="FW390" s="43"/>
      <c r="FX390" s="43"/>
      <c r="FY390" s="43"/>
      <c r="FZ390" s="43"/>
      <c r="GA390" s="43"/>
      <c r="GB390" s="43"/>
      <c r="GC390" s="43"/>
      <c r="GD390" s="43"/>
      <c r="GE390" s="43"/>
      <c r="GF390" s="43"/>
      <c r="GG390" s="43"/>
      <c r="GH390" s="43"/>
      <c r="GI390" s="43"/>
      <c r="GJ390" s="43"/>
      <c r="GK390" s="43"/>
      <c r="GL390" s="43"/>
      <c r="GM390" s="43"/>
      <c r="GN390" s="43"/>
      <c r="GO390" s="43"/>
      <c r="GP390" s="43"/>
      <c r="GQ390" s="43"/>
      <c r="GR390" s="43"/>
      <c r="GS390" s="43"/>
      <c r="GT390" s="43"/>
      <c r="GU390" s="43"/>
      <c r="GV390" s="43"/>
      <c r="GW390" s="43"/>
      <c r="GX390" s="43"/>
      <c r="GY390" s="43"/>
      <c r="GZ390" s="43"/>
      <c r="HA390" s="43"/>
      <c r="HB390" s="43"/>
      <c r="HC390" s="43"/>
      <c r="HD390" s="43"/>
      <c r="HE390" s="43"/>
      <c r="HF390" s="43"/>
      <c r="HG390" s="43"/>
      <c r="HH390" s="43"/>
      <c r="HI390" s="43"/>
      <c r="HJ390" s="43"/>
      <c r="HK390" s="43"/>
      <c r="HL390" s="43"/>
      <c r="HM390" s="43"/>
      <c r="HN390" s="43"/>
      <c r="HO390" s="43"/>
      <c r="HP390" s="43"/>
      <c r="HQ390" s="43"/>
      <c r="HR390" s="43"/>
      <c r="HS390" s="43"/>
      <c r="HT390" s="43"/>
      <c r="HU390" s="43"/>
      <c r="HV390" s="43"/>
      <c r="HW390" s="43"/>
      <c r="HX390" s="43"/>
      <c r="HY390" s="43"/>
      <c r="HZ390" s="43"/>
      <c r="IA390" s="43"/>
      <c r="IB390" s="43"/>
      <c r="IC390" s="43"/>
      <c r="ID390" s="43"/>
      <c r="IE390" s="43"/>
      <c r="IF390" s="43"/>
      <c r="IG390" s="43"/>
      <c r="IH390" s="43"/>
      <c r="II390" s="43"/>
      <c r="IJ390" s="43"/>
      <c r="IK390" s="43"/>
      <c r="IL390" s="43"/>
      <c r="IM390" s="43"/>
      <c r="IN390" s="43"/>
      <c r="IO390" s="43"/>
      <c r="IP390" s="43"/>
      <c r="IQ390" s="43"/>
      <c r="IR390" s="43"/>
      <c r="IS390" s="43"/>
      <c r="IT390" s="43"/>
      <c r="IU390" s="43"/>
    </row>
    <row r="391" spans="1:255" ht="16.5">
      <c r="A391" s="708" t="s">
        <v>3077</v>
      </c>
      <c r="B391" s="708" t="s">
        <v>3074</v>
      </c>
      <c r="C391" s="709"/>
      <c r="D391" s="709"/>
      <c r="E391" s="43"/>
      <c r="F391" s="43"/>
      <c r="G391" s="43"/>
      <c r="H391" s="43"/>
      <c r="I391" s="43"/>
      <c r="J391" s="43"/>
      <c r="K391" s="43"/>
      <c r="L391" s="43"/>
      <c r="M391" s="43"/>
      <c r="N391" s="43"/>
      <c r="O391" s="43"/>
      <c r="P391" s="43"/>
      <c r="Q391" s="43"/>
      <c r="R391" s="43"/>
      <c r="S391" s="43"/>
      <c r="T391" s="43"/>
      <c r="U391" s="43"/>
      <c r="V391" s="43"/>
      <c r="W391" s="43"/>
      <c r="X391" s="43"/>
      <c r="Y391" s="43"/>
      <c r="Z391" s="43"/>
      <c r="AA391" s="43"/>
      <c r="AB391" s="43"/>
      <c r="AC391" s="43"/>
      <c r="AD391" s="43"/>
      <c r="AE391" s="43"/>
      <c r="AF391" s="43"/>
      <c r="AG391" s="43"/>
      <c r="AH391" s="43"/>
      <c r="AI391" s="43"/>
      <c r="AJ391" s="43"/>
      <c r="AK391" s="43"/>
      <c r="AL391" s="43"/>
      <c r="AM391" s="43"/>
      <c r="AN391" s="43"/>
      <c r="AO391" s="43"/>
      <c r="AP391" s="43"/>
      <c r="AQ391" s="43"/>
      <c r="AR391" s="43"/>
      <c r="AS391" s="43"/>
      <c r="AT391" s="43"/>
      <c r="AU391" s="43"/>
      <c r="AV391" s="43"/>
      <c r="AW391" s="43"/>
      <c r="AX391" s="43"/>
      <c r="AY391" s="43"/>
      <c r="AZ391" s="43"/>
      <c r="BA391" s="43"/>
      <c r="BB391" s="43"/>
      <c r="BC391" s="43"/>
      <c r="BD391" s="43"/>
      <c r="BE391" s="43"/>
      <c r="BF391" s="43"/>
      <c r="BG391" s="43"/>
      <c r="BH391" s="43"/>
      <c r="BI391" s="43"/>
      <c r="BJ391" s="43"/>
      <c r="BK391" s="43"/>
      <c r="BL391" s="43"/>
      <c r="BM391" s="43"/>
      <c r="BN391" s="43"/>
      <c r="BO391" s="43"/>
      <c r="BP391" s="43"/>
      <c r="BQ391" s="43"/>
      <c r="BR391" s="43"/>
      <c r="BS391" s="43"/>
      <c r="BT391" s="43"/>
      <c r="BU391" s="43"/>
      <c r="BV391" s="43"/>
      <c r="BW391" s="43"/>
      <c r="BX391" s="43"/>
      <c r="BY391" s="43"/>
      <c r="BZ391" s="43"/>
      <c r="CA391" s="43"/>
      <c r="CB391" s="43"/>
      <c r="CC391" s="43"/>
      <c r="CD391" s="43"/>
      <c r="CE391" s="43"/>
      <c r="CF391" s="43"/>
      <c r="CG391" s="43"/>
      <c r="CH391" s="43"/>
      <c r="CI391" s="43"/>
      <c r="CJ391" s="43"/>
      <c r="CK391" s="43"/>
      <c r="CL391" s="43"/>
      <c r="CM391" s="43"/>
      <c r="CN391" s="43"/>
      <c r="CO391" s="43"/>
      <c r="CP391" s="43"/>
      <c r="CQ391" s="43"/>
      <c r="CR391" s="43"/>
      <c r="CS391" s="43"/>
      <c r="CT391" s="43"/>
      <c r="CU391" s="43"/>
      <c r="CV391" s="43"/>
      <c r="CW391" s="43"/>
      <c r="CX391" s="43"/>
      <c r="CY391" s="43"/>
      <c r="CZ391" s="43"/>
      <c r="DA391" s="43"/>
      <c r="DB391" s="43"/>
      <c r="DC391" s="43"/>
      <c r="DD391" s="43"/>
      <c r="DE391" s="43"/>
      <c r="DF391" s="43"/>
      <c r="DG391" s="43"/>
      <c r="DH391" s="43"/>
      <c r="DI391" s="43"/>
      <c r="DJ391" s="43"/>
      <c r="DK391" s="43"/>
      <c r="DL391" s="43"/>
      <c r="DM391" s="43"/>
      <c r="DN391" s="43"/>
      <c r="DO391" s="43"/>
      <c r="DP391" s="43"/>
      <c r="DQ391" s="43"/>
      <c r="DR391" s="43"/>
      <c r="DS391" s="43"/>
      <c r="DT391" s="43"/>
      <c r="DU391" s="43"/>
      <c r="DV391" s="43"/>
      <c r="DW391" s="43"/>
      <c r="DX391" s="43"/>
      <c r="DY391" s="43"/>
      <c r="DZ391" s="43"/>
      <c r="EA391" s="43"/>
      <c r="EB391" s="43"/>
      <c r="EC391" s="43"/>
      <c r="ED391" s="43"/>
      <c r="EE391" s="43"/>
      <c r="EF391" s="43"/>
      <c r="EG391" s="43"/>
      <c r="EH391" s="43"/>
      <c r="EI391" s="43"/>
      <c r="EJ391" s="43"/>
      <c r="EK391" s="43"/>
      <c r="EL391" s="43"/>
      <c r="EM391" s="43"/>
      <c r="EN391" s="43"/>
      <c r="EO391" s="43"/>
      <c r="EP391" s="43"/>
      <c r="EQ391" s="43"/>
      <c r="ER391" s="43"/>
      <c r="ES391" s="43"/>
      <c r="ET391" s="43"/>
      <c r="EU391" s="43"/>
      <c r="EV391" s="43"/>
      <c r="EW391" s="43"/>
      <c r="EX391" s="43"/>
      <c r="EY391" s="43"/>
      <c r="EZ391" s="43"/>
      <c r="FA391" s="43"/>
      <c r="FB391" s="43"/>
      <c r="FC391" s="43"/>
      <c r="FD391" s="43"/>
      <c r="FE391" s="43"/>
      <c r="FF391" s="43"/>
      <c r="FG391" s="43"/>
      <c r="FH391" s="43"/>
      <c r="FI391" s="43"/>
      <c r="FJ391" s="43"/>
      <c r="FK391" s="43"/>
      <c r="FL391" s="43"/>
      <c r="FM391" s="43"/>
      <c r="FN391" s="43"/>
      <c r="FO391" s="43"/>
      <c r="FP391" s="43"/>
      <c r="FQ391" s="43"/>
      <c r="FR391" s="43"/>
      <c r="FS391" s="43"/>
      <c r="FT391" s="43"/>
      <c r="FU391" s="43"/>
      <c r="FV391" s="43"/>
      <c r="FW391" s="43"/>
      <c r="FX391" s="43"/>
      <c r="FY391" s="43"/>
      <c r="FZ391" s="43"/>
      <c r="GA391" s="43"/>
      <c r="GB391" s="43"/>
      <c r="GC391" s="43"/>
      <c r="GD391" s="43"/>
      <c r="GE391" s="43"/>
      <c r="GF391" s="43"/>
      <c r="GG391" s="43"/>
      <c r="GH391" s="43"/>
      <c r="GI391" s="43"/>
      <c r="GJ391" s="43"/>
      <c r="GK391" s="43"/>
      <c r="GL391" s="43"/>
      <c r="GM391" s="43"/>
      <c r="GN391" s="43"/>
      <c r="GO391" s="43"/>
      <c r="GP391" s="43"/>
      <c r="GQ391" s="43"/>
      <c r="GR391" s="43"/>
      <c r="GS391" s="43"/>
      <c r="GT391" s="43"/>
      <c r="GU391" s="43"/>
      <c r="GV391" s="43"/>
      <c r="GW391" s="43"/>
      <c r="GX391" s="43"/>
      <c r="GY391" s="43"/>
      <c r="GZ391" s="43"/>
      <c r="HA391" s="43"/>
      <c r="HB391" s="43"/>
      <c r="HC391" s="43"/>
      <c r="HD391" s="43"/>
      <c r="HE391" s="43"/>
      <c r="HF391" s="43"/>
      <c r="HG391" s="43"/>
      <c r="HH391" s="43"/>
      <c r="HI391" s="43"/>
      <c r="HJ391" s="43"/>
      <c r="HK391" s="43"/>
      <c r="HL391" s="43"/>
      <c r="HM391" s="43"/>
      <c r="HN391" s="43"/>
      <c r="HO391" s="43"/>
      <c r="HP391" s="43"/>
      <c r="HQ391" s="43"/>
      <c r="HR391" s="43"/>
      <c r="HS391" s="43"/>
      <c r="HT391" s="43"/>
      <c r="HU391" s="43"/>
      <c r="HV391" s="43"/>
      <c r="HW391" s="43"/>
      <c r="HX391" s="43"/>
      <c r="HY391" s="43"/>
      <c r="HZ391" s="43"/>
      <c r="IA391" s="43"/>
      <c r="IB391" s="43"/>
      <c r="IC391" s="43"/>
      <c r="ID391" s="43"/>
      <c r="IE391" s="43"/>
      <c r="IF391" s="43"/>
      <c r="IG391" s="43"/>
      <c r="IH391" s="43"/>
      <c r="II391" s="43"/>
      <c r="IJ391" s="43"/>
      <c r="IK391" s="43"/>
      <c r="IL391" s="43"/>
      <c r="IM391" s="43"/>
      <c r="IN391" s="43"/>
      <c r="IO391" s="43"/>
      <c r="IP391" s="43"/>
      <c r="IQ391" s="43"/>
      <c r="IR391" s="43"/>
      <c r="IS391" s="43"/>
      <c r="IT391" s="43"/>
      <c r="IU391" s="43"/>
    </row>
    <row r="392" spans="1:255" ht="15.75" customHeight="1">
      <c r="A392" s="195" t="s">
        <v>3082</v>
      </c>
      <c r="B392" s="196"/>
      <c r="C392" s="197">
        <f>DATE(2020,6,24)</f>
        <v>44006</v>
      </c>
      <c r="D392" s="195" t="s">
        <v>2124</v>
      </c>
      <c r="E392" s="43"/>
      <c r="F392" s="43"/>
      <c r="G392" s="43"/>
      <c r="H392" s="43"/>
      <c r="I392" s="43"/>
      <c r="J392" s="43"/>
      <c r="K392" s="43"/>
      <c r="L392" s="43"/>
      <c r="M392" s="43"/>
      <c r="N392" s="43"/>
      <c r="O392" s="43"/>
      <c r="P392" s="43"/>
      <c r="Q392" s="43"/>
      <c r="R392" s="43"/>
      <c r="S392" s="43"/>
      <c r="T392" s="43"/>
      <c r="U392" s="43"/>
      <c r="V392" s="43"/>
      <c r="W392" s="43"/>
      <c r="X392" s="43"/>
      <c r="Y392" s="43"/>
      <c r="Z392" s="43"/>
      <c r="AA392" s="43"/>
      <c r="AB392" s="43"/>
      <c r="AC392" s="43"/>
      <c r="AD392" s="43"/>
      <c r="AE392" s="43"/>
      <c r="AF392" s="43"/>
      <c r="AG392" s="43"/>
      <c r="AH392" s="43"/>
      <c r="AI392" s="43"/>
      <c r="AJ392" s="43"/>
      <c r="AK392" s="43"/>
      <c r="AL392" s="43"/>
      <c r="AM392" s="43"/>
      <c r="AN392" s="43"/>
      <c r="AO392" s="43"/>
      <c r="AP392" s="43"/>
      <c r="AQ392" s="43"/>
      <c r="AR392" s="43"/>
      <c r="AS392" s="43"/>
      <c r="AT392" s="43"/>
      <c r="AU392" s="43"/>
      <c r="AV392" s="43"/>
      <c r="AW392" s="43"/>
      <c r="AX392" s="43"/>
      <c r="AY392" s="43"/>
      <c r="AZ392" s="43"/>
      <c r="BA392" s="43"/>
      <c r="BB392" s="43"/>
      <c r="BC392" s="43"/>
      <c r="BD392" s="43"/>
      <c r="BE392" s="43"/>
      <c r="BF392" s="43"/>
      <c r="BG392" s="43"/>
      <c r="BH392" s="43"/>
      <c r="BI392" s="43"/>
      <c r="BJ392" s="43"/>
      <c r="BK392" s="43"/>
      <c r="BL392" s="43"/>
      <c r="BM392" s="43"/>
      <c r="BN392" s="43"/>
      <c r="BO392" s="43"/>
      <c r="BP392" s="43"/>
      <c r="BQ392" s="43"/>
      <c r="BR392" s="43"/>
      <c r="BS392" s="43"/>
      <c r="BT392" s="43"/>
      <c r="BU392" s="43"/>
      <c r="BV392" s="43"/>
      <c r="BW392" s="43"/>
      <c r="BX392" s="43"/>
      <c r="BY392" s="43"/>
      <c r="BZ392" s="43"/>
      <c r="CA392" s="43"/>
      <c r="CB392" s="43"/>
      <c r="CC392" s="43"/>
      <c r="CD392" s="43"/>
      <c r="CE392" s="43"/>
      <c r="CF392" s="43"/>
      <c r="CG392" s="43"/>
      <c r="CH392" s="43"/>
      <c r="CI392" s="43"/>
      <c r="CJ392" s="43"/>
      <c r="CK392" s="43"/>
      <c r="CL392" s="43"/>
      <c r="CM392" s="43"/>
      <c r="CN392" s="43"/>
      <c r="CO392" s="43"/>
      <c r="CP392" s="43"/>
      <c r="CQ392" s="43"/>
      <c r="CR392" s="43"/>
      <c r="CS392" s="43"/>
      <c r="CT392" s="43"/>
      <c r="CU392" s="43"/>
      <c r="CV392" s="43"/>
      <c r="CW392" s="43"/>
      <c r="CX392" s="43"/>
      <c r="CY392" s="43"/>
      <c r="CZ392" s="43"/>
      <c r="DA392" s="43"/>
      <c r="DB392" s="43"/>
      <c r="DC392" s="43"/>
      <c r="DD392" s="43"/>
      <c r="DE392" s="43"/>
      <c r="DF392" s="43"/>
      <c r="DG392" s="43"/>
      <c r="DH392" s="43"/>
      <c r="DI392" s="43"/>
      <c r="DJ392" s="43"/>
      <c r="DK392" s="43"/>
      <c r="DL392" s="43"/>
      <c r="DM392" s="43"/>
      <c r="DN392" s="43"/>
      <c r="DO392" s="43"/>
      <c r="DP392" s="43"/>
      <c r="DQ392" s="43"/>
      <c r="DR392" s="43"/>
      <c r="DS392" s="43"/>
      <c r="DT392" s="43"/>
      <c r="DU392" s="43"/>
      <c r="DV392" s="43"/>
      <c r="DW392" s="43"/>
      <c r="DX392" s="43"/>
      <c r="DY392" s="43"/>
      <c r="DZ392" s="43"/>
      <c r="EA392" s="43"/>
      <c r="EB392" s="43"/>
      <c r="EC392" s="43"/>
      <c r="ED392" s="43"/>
      <c r="EE392" s="43"/>
      <c r="EF392" s="43"/>
      <c r="EG392" s="43"/>
      <c r="EH392" s="43"/>
      <c r="EI392" s="43"/>
      <c r="EJ392" s="43"/>
      <c r="EK392" s="43"/>
      <c r="EL392" s="43"/>
      <c r="EM392" s="43"/>
      <c r="EN392" s="43"/>
      <c r="EO392" s="43"/>
      <c r="EP392" s="43"/>
      <c r="EQ392" s="43"/>
      <c r="ER392" s="43"/>
      <c r="ES392" s="43"/>
      <c r="ET392" s="43"/>
      <c r="EU392" s="43"/>
      <c r="EV392" s="43"/>
      <c r="EW392" s="43"/>
      <c r="EX392" s="43"/>
      <c r="EY392" s="43"/>
      <c r="EZ392" s="43"/>
      <c r="FA392" s="43"/>
      <c r="FB392" s="43"/>
      <c r="FC392" s="43"/>
      <c r="FD392" s="43"/>
      <c r="FE392" s="43"/>
      <c r="FF392" s="43"/>
      <c r="FG392" s="43"/>
      <c r="FH392" s="43"/>
      <c r="FI392" s="43"/>
      <c r="FJ392" s="43"/>
      <c r="FK392" s="43"/>
      <c r="FL392" s="43"/>
      <c r="FM392" s="43"/>
      <c r="FN392" s="43"/>
      <c r="FO392" s="43"/>
      <c r="FP392" s="43"/>
      <c r="FQ392" s="43"/>
      <c r="FR392" s="43"/>
      <c r="FS392" s="43"/>
      <c r="FT392" s="43"/>
      <c r="FU392" s="43"/>
      <c r="FV392" s="43"/>
      <c r="FW392" s="43"/>
      <c r="FX392" s="43"/>
      <c r="FY392" s="43"/>
      <c r="FZ392" s="43"/>
      <c r="GA392" s="43"/>
      <c r="GB392" s="43"/>
      <c r="GC392" s="43"/>
      <c r="GD392" s="43"/>
      <c r="GE392" s="43"/>
      <c r="GF392" s="43"/>
      <c r="GG392" s="43"/>
      <c r="GH392" s="43"/>
      <c r="GI392" s="43"/>
      <c r="GJ392" s="43"/>
      <c r="GK392" s="43"/>
      <c r="GL392" s="43"/>
      <c r="GM392" s="43"/>
      <c r="GN392" s="43"/>
      <c r="GO392" s="43"/>
      <c r="GP392" s="43"/>
      <c r="GQ392" s="43"/>
      <c r="GR392" s="43"/>
      <c r="GS392" s="43"/>
      <c r="GT392" s="43"/>
      <c r="GU392" s="43"/>
      <c r="GV392" s="43"/>
      <c r="GW392" s="43"/>
      <c r="GX392" s="43"/>
      <c r="GY392" s="43"/>
      <c r="GZ392" s="43"/>
      <c r="HA392" s="43"/>
      <c r="HB392" s="43"/>
      <c r="HC392" s="43"/>
      <c r="HD392" s="43"/>
      <c r="HE392" s="43"/>
      <c r="HF392" s="43"/>
      <c r="HG392" s="43"/>
      <c r="HH392" s="43"/>
      <c r="HI392" s="43"/>
      <c r="HJ392" s="43"/>
      <c r="HK392" s="43"/>
      <c r="HL392" s="43"/>
      <c r="HM392" s="43"/>
      <c r="HN392" s="43"/>
      <c r="HO392" s="43"/>
      <c r="HP392" s="43"/>
      <c r="HQ392" s="43"/>
      <c r="HR392" s="43"/>
      <c r="HS392" s="43"/>
      <c r="HT392" s="43"/>
      <c r="HU392" s="43"/>
      <c r="HV392" s="43"/>
      <c r="HW392" s="43"/>
      <c r="HX392" s="43"/>
      <c r="HY392" s="43"/>
      <c r="HZ392" s="43"/>
      <c r="IA392" s="43"/>
      <c r="IB392" s="43"/>
      <c r="IC392" s="43"/>
      <c r="ID392" s="43"/>
      <c r="IE392" s="43"/>
      <c r="IF392" s="43"/>
      <c r="IG392" s="43"/>
      <c r="IH392" s="43"/>
      <c r="II392" s="43"/>
      <c r="IJ392" s="43"/>
      <c r="IK392" s="43"/>
      <c r="IL392" s="43"/>
      <c r="IM392" s="43"/>
      <c r="IN392" s="43"/>
      <c r="IO392" s="43"/>
      <c r="IP392" s="43"/>
      <c r="IQ392" s="43"/>
      <c r="IR392" s="43"/>
      <c r="IS392" s="43"/>
      <c r="IT392" s="43"/>
      <c r="IU392" s="43"/>
    </row>
    <row r="393" spans="1:255" ht="15" customHeight="1">
      <c r="A393" s="543" t="s">
        <v>1931</v>
      </c>
      <c r="B393" s="544"/>
      <c r="C393" s="544"/>
      <c r="D393" s="544"/>
      <c r="E393" s="43"/>
      <c r="F393" s="43"/>
      <c r="G393" s="43"/>
      <c r="H393" s="43"/>
      <c r="I393" s="43"/>
      <c r="J393" s="43"/>
      <c r="K393" s="43"/>
      <c r="L393" s="43"/>
      <c r="M393" s="43"/>
      <c r="N393" s="43"/>
      <c r="O393" s="43"/>
      <c r="P393" s="43"/>
      <c r="Q393" s="43"/>
      <c r="R393" s="43"/>
      <c r="S393" s="43"/>
      <c r="T393" s="43"/>
      <c r="U393" s="43"/>
      <c r="V393" s="43"/>
      <c r="W393" s="43"/>
      <c r="X393" s="43"/>
      <c r="Y393" s="43"/>
      <c r="Z393" s="43"/>
      <c r="AA393" s="43"/>
      <c r="AB393" s="43"/>
      <c r="AC393" s="43"/>
      <c r="AD393" s="43"/>
      <c r="AE393" s="43"/>
      <c r="AF393" s="43"/>
      <c r="AG393" s="43"/>
      <c r="AH393" s="43"/>
      <c r="AI393" s="43"/>
      <c r="AJ393" s="43"/>
      <c r="AK393" s="43"/>
      <c r="AL393" s="43"/>
      <c r="AM393" s="43"/>
      <c r="AN393" s="43"/>
      <c r="AO393" s="43"/>
      <c r="AP393" s="43"/>
      <c r="AQ393" s="43"/>
      <c r="AR393" s="43"/>
      <c r="AS393" s="43"/>
      <c r="AT393" s="43"/>
      <c r="AU393" s="43"/>
      <c r="AV393" s="43"/>
      <c r="AW393" s="43"/>
      <c r="AX393" s="43"/>
      <c r="AY393" s="43"/>
      <c r="AZ393" s="43"/>
      <c r="BA393" s="43"/>
      <c r="BB393" s="43"/>
      <c r="BC393" s="43"/>
      <c r="BD393" s="43"/>
      <c r="BE393" s="43"/>
      <c r="BF393" s="43"/>
      <c r="BG393" s="43"/>
      <c r="BH393" s="43"/>
      <c r="BI393" s="43"/>
      <c r="BJ393" s="43"/>
      <c r="BK393" s="43"/>
      <c r="BL393" s="43"/>
      <c r="BM393" s="43"/>
      <c r="BN393" s="43"/>
      <c r="BO393" s="43"/>
      <c r="BP393" s="43"/>
      <c r="BQ393" s="43"/>
      <c r="BR393" s="43"/>
      <c r="BS393" s="43"/>
      <c r="BT393" s="43"/>
      <c r="BU393" s="43"/>
      <c r="BV393" s="43"/>
      <c r="BW393" s="43"/>
      <c r="BX393" s="43"/>
      <c r="BY393" s="43"/>
      <c r="BZ393" s="43"/>
      <c r="CA393" s="43"/>
      <c r="CB393" s="43"/>
      <c r="CC393" s="43"/>
      <c r="CD393" s="43"/>
      <c r="CE393" s="43"/>
      <c r="CF393" s="43"/>
      <c r="CG393" s="43"/>
      <c r="CH393" s="43"/>
      <c r="CI393" s="43"/>
      <c r="CJ393" s="43"/>
      <c r="CK393" s="43"/>
      <c r="CL393" s="43"/>
      <c r="CM393" s="43"/>
      <c r="CN393" s="43"/>
      <c r="CO393" s="43"/>
      <c r="CP393" s="43"/>
      <c r="CQ393" s="43"/>
      <c r="CR393" s="43"/>
      <c r="CS393" s="43"/>
      <c r="CT393" s="43"/>
      <c r="CU393" s="43"/>
      <c r="CV393" s="43"/>
      <c r="CW393" s="43"/>
      <c r="CX393" s="43"/>
      <c r="CY393" s="43"/>
      <c r="CZ393" s="43"/>
      <c r="DA393" s="43"/>
      <c r="DB393" s="43"/>
      <c r="DC393" s="43"/>
      <c r="DD393" s="43"/>
      <c r="DE393" s="43"/>
      <c r="DF393" s="43"/>
      <c r="DG393" s="43"/>
      <c r="DH393" s="43"/>
      <c r="DI393" s="43"/>
      <c r="DJ393" s="43"/>
      <c r="DK393" s="43"/>
      <c r="DL393" s="43"/>
      <c r="DM393" s="43"/>
      <c r="DN393" s="43"/>
      <c r="DO393" s="43"/>
      <c r="DP393" s="43"/>
      <c r="DQ393" s="43"/>
      <c r="DR393" s="43"/>
      <c r="DS393" s="43"/>
      <c r="DT393" s="43"/>
      <c r="DU393" s="43"/>
      <c r="DV393" s="43"/>
      <c r="DW393" s="43"/>
      <c r="DX393" s="43"/>
      <c r="DY393" s="43"/>
      <c r="DZ393" s="43"/>
      <c r="EA393" s="43"/>
      <c r="EB393" s="43"/>
      <c r="EC393" s="43"/>
      <c r="ED393" s="43"/>
      <c r="EE393" s="43"/>
      <c r="EF393" s="43"/>
      <c r="EG393" s="43"/>
      <c r="EH393" s="43"/>
      <c r="EI393" s="43"/>
      <c r="EJ393" s="43"/>
      <c r="EK393" s="43"/>
      <c r="EL393" s="43"/>
      <c r="EM393" s="43"/>
      <c r="EN393" s="43"/>
      <c r="EO393" s="43"/>
      <c r="EP393" s="43"/>
      <c r="EQ393" s="43"/>
      <c r="ER393" s="43"/>
      <c r="ES393" s="43"/>
      <c r="ET393" s="43"/>
      <c r="EU393" s="43"/>
      <c r="EV393" s="43"/>
      <c r="EW393" s="43"/>
      <c r="EX393" s="43"/>
      <c r="EY393" s="43"/>
      <c r="EZ393" s="43"/>
      <c r="FA393" s="43"/>
      <c r="FB393" s="43"/>
      <c r="FC393" s="43"/>
      <c r="FD393" s="43"/>
      <c r="FE393" s="43"/>
      <c r="FF393" s="43"/>
      <c r="FG393" s="43"/>
      <c r="FH393" s="43"/>
      <c r="FI393" s="43"/>
      <c r="FJ393" s="43"/>
      <c r="FK393" s="43"/>
      <c r="FL393" s="43"/>
      <c r="FM393" s="43"/>
      <c r="FN393" s="43"/>
      <c r="FO393" s="43"/>
      <c r="FP393" s="43"/>
      <c r="FQ393" s="43"/>
      <c r="FR393" s="43"/>
      <c r="FS393" s="43"/>
      <c r="FT393" s="43"/>
      <c r="FU393" s="43"/>
      <c r="FV393" s="43"/>
      <c r="FW393" s="43"/>
      <c r="FX393" s="43"/>
      <c r="FY393" s="43"/>
      <c r="FZ393" s="43"/>
      <c r="GA393" s="43"/>
      <c r="GB393" s="43"/>
      <c r="GC393" s="43"/>
      <c r="GD393" s="43"/>
      <c r="GE393" s="43"/>
      <c r="GF393" s="43"/>
      <c r="GG393" s="43"/>
      <c r="GH393" s="43"/>
      <c r="GI393" s="43"/>
      <c r="GJ393" s="43"/>
      <c r="GK393" s="43"/>
      <c r="GL393" s="43"/>
      <c r="GM393" s="43"/>
      <c r="GN393" s="43"/>
      <c r="GO393" s="43"/>
      <c r="GP393" s="43"/>
      <c r="GQ393" s="43"/>
      <c r="GR393" s="43"/>
      <c r="GS393" s="43"/>
      <c r="GT393" s="43"/>
      <c r="GU393" s="43"/>
      <c r="GV393" s="43"/>
      <c r="GW393" s="43"/>
      <c r="GX393" s="43"/>
      <c r="GY393" s="43"/>
      <c r="GZ393" s="43"/>
      <c r="HA393" s="43"/>
      <c r="HB393" s="43"/>
      <c r="HC393" s="43"/>
      <c r="HD393" s="43"/>
      <c r="HE393" s="43"/>
      <c r="HF393" s="43"/>
      <c r="HG393" s="43"/>
      <c r="HH393" s="43"/>
      <c r="HI393" s="43"/>
      <c r="HJ393" s="43"/>
      <c r="HK393" s="43"/>
      <c r="HL393" s="43"/>
      <c r="HM393" s="43"/>
      <c r="HN393" s="43"/>
      <c r="HO393" s="43"/>
      <c r="HP393" s="43"/>
      <c r="HQ393" s="43"/>
      <c r="HR393" s="43"/>
      <c r="HS393" s="43"/>
      <c r="HT393" s="43"/>
      <c r="HU393" s="43"/>
      <c r="HV393" s="43"/>
      <c r="HW393" s="43"/>
      <c r="HX393" s="43"/>
      <c r="HY393" s="43"/>
      <c r="HZ393" s="43"/>
      <c r="IA393" s="43"/>
      <c r="IB393" s="43"/>
      <c r="IC393" s="43"/>
      <c r="ID393" s="43"/>
      <c r="IE393" s="43"/>
      <c r="IF393" s="43"/>
      <c r="IG393" s="43"/>
      <c r="IH393" s="43"/>
      <c r="II393" s="43"/>
      <c r="IJ393" s="43"/>
      <c r="IK393" s="43"/>
      <c r="IL393" s="43"/>
      <c r="IM393" s="43"/>
      <c r="IN393" s="43"/>
      <c r="IO393" s="43"/>
      <c r="IP393" s="43"/>
      <c r="IQ393" s="43"/>
      <c r="IR393" s="43"/>
      <c r="IS393" s="43"/>
      <c r="IT393" s="43"/>
      <c r="IU393" s="43"/>
    </row>
    <row r="394" spans="1:255" ht="15" customHeight="1">
      <c r="A394" s="543" t="s">
        <v>3087</v>
      </c>
      <c r="B394" s="544"/>
      <c r="C394" s="544"/>
      <c r="D394" s="544"/>
      <c r="E394" s="43"/>
      <c r="F394" s="43"/>
      <c r="G394" s="43"/>
      <c r="H394" s="43"/>
      <c r="I394" s="43"/>
      <c r="J394" s="43"/>
      <c r="K394" s="43"/>
      <c r="L394" s="43"/>
      <c r="M394" s="43"/>
      <c r="N394" s="43"/>
      <c r="O394" s="43"/>
      <c r="P394" s="43"/>
      <c r="Q394" s="43"/>
      <c r="R394" s="43"/>
      <c r="S394" s="43"/>
      <c r="T394" s="43"/>
      <c r="U394" s="43"/>
      <c r="V394" s="43"/>
      <c r="W394" s="43"/>
      <c r="X394" s="43"/>
      <c r="Y394" s="43"/>
      <c r="Z394" s="43"/>
      <c r="AA394" s="43"/>
      <c r="AB394" s="43"/>
      <c r="AC394" s="43"/>
      <c r="AD394" s="43"/>
      <c r="AE394" s="43"/>
      <c r="AF394" s="43"/>
      <c r="AG394" s="43"/>
      <c r="AH394" s="43"/>
      <c r="AI394" s="43"/>
      <c r="AJ394" s="43"/>
      <c r="AK394" s="43"/>
      <c r="AL394" s="43"/>
      <c r="AM394" s="43"/>
      <c r="AN394" s="43"/>
      <c r="AO394" s="43"/>
      <c r="AP394" s="43"/>
      <c r="AQ394" s="43"/>
      <c r="AR394" s="43"/>
      <c r="AS394" s="43"/>
      <c r="AT394" s="43"/>
      <c r="AU394" s="43"/>
      <c r="AV394" s="43"/>
      <c r="AW394" s="43"/>
      <c r="AX394" s="43"/>
      <c r="AY394" s="43"/>
      <c r="AZ394" s="43"/>
      <c r="BA394" s="43"/>
      <c r="BB394" s="43"/>
      <c r="BC394" s="43"/>
      <c r="BD394" s="43"/>
      <c r="BE394" s="43"/>
      <c r="BF394" s="43"/>
      <c r="BG394" s="43"/>
      <c r="BH394" s="43"/>
      <c r="BI394" s="43"/>
      <c r="BJ394" s="43"/>
      <c r="BK394" s="43"/>
      <c r="BL394" s="43"/>
      <c r="BM394" s="43"/>
      <c r="BN394" s="43"/>
      <c r="BO394" s="43"/>
      <c r="BP394" s="43"/>
      <c r="BQ394" s="43"/>
      <c r="BR394" s="43"/>
      <c r="BS394" s="43"/>
      <c r="BT394" s="43"/>
      <c r="BU394" s="43"/>
      <c r="BV394" s="43"/>
      <c r="BW394" s="43"/>
      <c r="BX394" s="43"/>
      <c r="BY394" s="43"/>
      <c r="BZ394" s="43"/>
      <c r="CA394" s="43"/>
      <c r="CB394" s="43"/>
      <c r="CC394" s="43"/>
      <c r="CD394" s="43"/>
      <c r="CE394" s="43"/>
      <c r="CF394" s="43"/>
      <c r="CG394" s="43"/>
      <c r="CH394" s="43"/>
      <c r="CI394" s="43"/>
      <c r="CJ394" s="43"/>
      <c r="CK394" s="43"/>
      <c r="CL394" s="43"/>
      <c r="CM394" s="43"/>
      <c r="CN394" s="43"/>
      <c r="CO394" s="43"/>
      <c r="CP394" s="43"/>
      <c r="CQ394" s="43"/>
      <c r="CR394" s="43"/>
      <c r="CS394" s="43"/>
      <c r="CT394" s="43"/>
      <c r="CU394" s="43"/>
      <c r="CV394" s="43"/>
      <c r="CW394" s="43"/>
      <c r="CX394" s="43"/>
      <c r="CY394" s="43"/>
      <c r="CZ394" s="43"/>
      <c r="DA394" s="43"/>
      <c r="DB394" s="43"/>
      <c r="DC394" s="43"/>
      <c r="DD394" s="43"/>
      <c r="DE394" s="43"/>
      <c r="DF394" s="43"/>
      <c r="DG394" s="43"/>
      <c r="DH394" s="43"/>
      <c r="DI394" s="43"/>
      <c r="DJ394" s="43"/>
      <c r="DK394" s="43"/>
      <c r="DL394" s="43"/>
      <c r="DM394" s="43"/>
      <c r="DN394" s="43"/>
      <c r="DO394" s="43"/>
      <c r="DP394" s="43"/>
      <c r="DQ394" s="43"/>
      <c r="DR394" s="43"/>
      <c r="DS394" s="43"/>
      <c r="DT394" s="43"/>
      <c r="DU394" s="43"/>
      <c r="DV394" s="43"/>
      <c r="DW394" s="43"/>
      <c r="DX394" s="43"/>
      <c r="DY394" s="43"/>
      <c r="DZ394" s="43"/>
      <c r="EA394" s="43"/>
      <c r="EB394" s="43"/>
      <c r="EC394" s="43"/>
      <c r="ED394" s="43"/>
      <c r="EE394" s="43"/>
      <c r="EF394" s="43"/>
      <c r="EG394" s="43"/>
      <c r="EH394" s="43"/>
      <c r="EI394" s="43"/>
      <c r="EJ394" s="43"/>
      <c r="EK394" s="43"/>
      <c r="EL394" s="43"/>
      <c r="EM394" s="43"/>
      <c r="EN394" s="43"/>
      <c r="EO394" s="43"/>
      <c r="EP394" s="43"/>
      <c r="EQ394" s="43"/>
      <c r="ER394" s="43"/>
      <c r="ES394" s="43"/>
      <c r="ET394" s="43"/>
      <c r="EU394" s="43"/>
      <c r="EV394" s="43"/>
      <c r="EW394" s="43"/>
      <c r="EX394" s="43"/>
      <c r="EY394" s="43"/>
      <c r="EZ394" s="43"/>
      <c r="FA394" s="43"/>
      <c r="FB394" s="43"/>
      <c r="FC394" s="43"/>
      <c r="FD394" s="43"/>
      <c r="FE394" s="43"/>
      <c r="FF394" s="43"/>
      <c r="FG394" s="43"/>
      <c r="FH394" s="43"/>
      <c r="FI394" s="43"/>
      <c r="FJ394" s="43"/>
      <c r="FK394" s="43"/>
      <c r="FL394" s="43"/>
      <c r="FM394" s="43"/>
      <c r="FN394" s="43"/>
      <c r="FO394" s="43"/>
      <c r="FP394" s="43"/>
      <c r="FQ394" s="43"/>
      <c r="FR394" s="43"/>
      <c r="FS394" s="43"/>
      <c r="FT394" s="43"/>
      <c r="FU394" s="43"/>
      <c r="FV394" s="43"/>
      <c r="FW394" s="43"/>
      <c r="FX394" s="43"/>
      <c r="FY394" s="43"/>
      <c r="FZ394" s="43"/>
      <c r="GA394" s="43"/>
      <c r="GB394" s="43"/>
      <c r="GC394" s="43"/>
      <c r="GD394" s="43"/>
      <c r="GE394" s="43"/>
      <c r="GF394" s="43"/>
      <c r="GG394" s="43"/>
      <c r="GH394" s="43"/>
      <c r="GI394" s="43"/>
      <c r="GJ394" s="43"/>
      <c r="GK394" s="43"/>
      <c r="GL394" s="43"/>
      <c r="GM394" s="43"/>
      <c r="GN394" s="43"/>
      <c r="GO394" s="43"/>
      <c r="GP394" s="43"/>
      <c r="GQ394" s="43"/>
      <c r="GR394" s="43"/>
      <c r="GS394" s="43"/>
      <c r="GT394" s="43"/>
      <c r="GU394" s="43"/>
      <c r="GV394" s="43"/>
      <c r="GW394" s="43"/>
      <c r="GX394" s="43"/>
      <c r="GY394" s="43"/>
      <c r="GZ394" s="43"/>
      <c r="HA394" s="43"/>
      <c r="HB394" s="43"/>
      <c r="HC394" s="43"/>
      <c r="HD394" s="43"/>
      <c r="HE394" s="43"/>
      <c r="HF394" s="43"/>
      <c r="HG394" s="43"/>
      <c r="HH394" s="43"/>
      <c r="HI394" s="43"/>
      <c r="HJ394" s="43"/>
      <c r="HK394" s="43"/>
      <c r="HL394" s="43"/>
      <c r="HM394" s="43"/>
      <c r="HN394" s="43"/>
      <c r="HO394" s="43"/>
      <c r="HP394" s="43"/>
      <c r="HQ394" s="43"/>
      <c r="HR394" s="43"/>
      <c r="HS394" s="43"/>
      <c r="HT394" s="43"/>
      <c r="HU394" s="43"/>
      <c r="HV394" s="43"/>
      <c r="HW394" s="43"/>
      <c r="HX394" s="43"/>
      <c r="HY394" s="43"/>
      <c r="HZ394" s="43"/>
      <c r="IA394" s="43"/>
      <c r="IB394" s="43"/>
      <c r="IC394" s="43"/>
      <c r="ID394" s="43"/>
      <c r="IE394" s="43"/>
      <c r="IF394" s="43"/>
      <c r="IG394" s="43"/>
      <c r="IH394" s="43"/>
      <c r="II394" s="43"/>
      <c r="IJ394" s="43"/>
      <c r="IK394" s="43"/>
      <c r="IL394" s="43"/>
      <c r="IM394" s="43"/>
      <c r="IN394" s="43"/>
      <c r="IO394" s="43"/>
      <c r="IP394" s="43"/>
      <c r="IQ394" s="43"/>
      <c r="IR394" s="43"/>
      <c r="IS394" s="43"/>
      <c r="IT394" s="43"/>
      <c r="IU394" s="43"/>
    </row>
    <row r="395" spans="1:255" ht="15" customHeight="1">
      <c r="A395" s="191" t="s">
        <v>1428</v>
      </c>
      <c r="B395" s="192"/>
      <c r="C395" s="192"/>
      <c r="D395" s="192"/>
      <c r="E395" s="43"/>
      <c r="F395" s="43"/>
      <c r="G395" s="43"/>
      <c r="H395" s="43"/>
      <c r="I395" s="43"/>
      <c r="J395" s="43"/>
      <c r="K395" s="43"/>
      <c r="L395" s="43"/>
      <c r="M395" s="43"/>
      <c r="N395" s="43"/>
      <c r="O395" s="43"/>
      <c r="P395" s="43"/>
      <c r="Q395" s="43"/>
      <c r="R395" s="43"/>
      <c r="S395" s="43"/>
      <c r="T395" s="43"/>
      <c r="U395" s="43"/>
      <c r="V395" s="43"/>
      <c r="W395" s="43"/>
      <c r="X395" s="43"/>
      <c r="Y395" s="43"/>
      <c r="Z395" s="43"/>
      <c r="AA395" s="43"/>
      <c r="AB395" s="43"/>
      <c r="AC395" s="43"/>
      <c r="AD395" s="43"/>
      <c r="AE395" s="43"/>
      <c r="AF395" s="43"/>
      <c r="AG395" s="43"/>
      <c r="AH395" s="43"/>
      <c r="AI395" s="43"/>
      <c r="AJ395" s="43"/>
      <c r="AK395" s="43"/>
      <c r="AL395" s="43"/>
      <c r="AM395" s="43"/>
      <c r="AN395" s="43"/>
      <c r="AO395" s="43"/>
      <c r="AP395" s="43"/>
      <c r="AQ395" s="43"/>
      <c r="AR395" s="43"/>
      <c r="AS395" s="43"/>
      <c r="AT395" s="43"/>
      <c r="AU395" s="43"/>
      <c r="AV395" s="43"/>
      <c r="AW395" s="43"/>
      <c r="AX395" s="43"/>
      <c r="AY395" s="43"/>
      <c r="AZ395" s="43"/>
      <c r="BA395" s="43"/>
      <c r="BB395" s="43"/>
      <c r="BC395" s="43"/>
      <c r="BD395" s="43"/>
      <c r="BE395" s="43"/>
      <c r="BF395" s="43"/>
      <c r="BG395" s="43"/>
      <c r="BH395" s="43"/>
      <c r="BI395" s="43"/>
      <c r="BJ395" s="43"/>
      <c r="BK395" s="43"/>
      <c r="BL395" s="43"/>
      <c r="BM395" s="43"/>
      <c r="BN395" s="43"/>
      <c r="BO395" s="43"/>
      <c r="BP395" s="43"/>
      <c r="BQ395" s="43"/>
      <c r="BR395" s="43"/>
      <c r="BS395" s="43"/>
      <c r="BT395" s="43"/>
      <c r="BU395" s="43"/>
      <c r="BV395" s="43"/>
      <c r="BW395" s="43"/>
      <c r="BX395" s="43"/>
      <c r="BY395" s="43"/>
      <c r="BZ395" s="43"/>
      <c r="CA395" s="43"/>
      <c r="CB395" s="43"/>
      <c r="CC395" s="43"/>
      <c r="CD395" s="43"/>
      <c r="CE395" s="43"/>
      <c r="CF395" s="43"/>
      <c r="CG395" s="43"/>
      <c r="CH395" s="43"/>
      <c r="CI395" s="43"/>
      <c r="CJ395" s="43"/>
      <c r="CK395" s="43"/>
      <c r="CL395" s="43"/>
      <c r="CM395" s="43"/>
      <c r="CN395" s="43"/>
      <c r="CO395" s="43"/>
      <c r="CP395" s="43"/>
      <c r="CQ395" s="43"/>
      <c r="CR395" s="43"/>
      <c r="CS395" s="43"/>
      <c r="CT395" s="43"/>
      <c r="CU395" s="43"/>
      <c r="CV395" s="43"/>
      <c r="CW395" s="43"/>
      <c r="CX395" s="43"/>
      <c r="CY395" s="43"/>
      <c r="CZ395" s="43"/>
      <c r="DA395" s="43"/>
      <c r="DB395" s="43"/>
      <c r="DC395" s="43"/>
      <c r="DD395" s="43"/>
      <c r="DE395" s="43"/>
      <c r="DF395" s="43"/>
      <c r="DG395" s="43"/>
      <c r="DH395" s="43"/>
      <c r="DI395" s="43"/>
      <c r="DJ395" s="43"/>
      <c r="DK395" s="43"/>
      <c r="DL395" s="43"/>
      <c r="DM395" s="43"/>
      <c r="DN395" s="43"/>
      <c r="DO395" s="43"/>
      <c r="DP395" s="43"/>
      <c r="DQ395" s="43"/>
      <c r="DR395" s="43"/>
      <c r="DS395" s="43"/>
      <c r="DT395" s="43"/>
      <c r="DU395" s="43"/>
      <c r="DV395" s="43"/>
      <c r="DW395" s="43"/>
      <c r="DX395" s="43"/>
      <c r="DY395" s="43"/>
      <c r="DZ395" s="43"/>
      <c r="EA395" s="43"/>
      <c r="EB395" s="43"/>
      <c r="EC395" s="43"/>
      <c r="ED395" s="43"/>
      <c r="EE395" s="43"/>
      <c r="EF395" s="43"/>
      <c r="EG395" s="43"/>
      <c r="EH395" s="43"/>
      <c r="EI395" s="43"/>
      <c r="EJ395" s="43"/>
      <c r="EK395" s="43"/>
      <c r="EL395" s="43"/>
      <c r="EM395" s="43"/>
      <c r="EN395" s="43"/>
      <c r="EO395" s="43"/>
      <c r="EP395" s="43"/>
      <c r="EQ395" s="43"/>
      <c r="ER395" s="43"/>
      <c r="ES395" s="43"/>
      <c r="ET395" s="43"/>
      <c r="EU395" s="43"/>
      <c r="EV395" s="43"/>
      <c r="EW395" s="43"/>
      <c r="EX395" s="43"/>
      <c r="EY395" s="43"/>
      <c r="EZ395" s="43"/>
      <c r="FA395" s="43"/>
      <c r="FB395" s="43"/>
      <c r="FC395" s="43"/>
      <c r="FD395" s="43"/>
      <c r="FE395" s="43"/>
      <c r="FF395" s="43"/>
      <c r="FG395" s="43"/>
      <c r="FH395" s="43"/>
      <c r="FI395" s="43"/>
      <c r="FJ395" s="43"/>
      <c r="FK395" s="43"/>
      <c r="FL395" s="43"/>
      <c r="FM395" s="43"/>
      <c r="FN395" s="43"/>
      <c r="FO395" s="43"/>
      <c r="FP395" s="43"/>
      <c r="FQ395" s="43"/>
      <c r="FR395" s="43"/>
      <c r="FS395" s="43"/>
      <c r="FT395" s="43"/>
      <c r="FU395" s="43"/>
      <c r="FV395" s="43"/>
      <c r="FW395" s="43"/>
      <c r="FX395" s="43"/>
      <c r="FY395" s="43"/>
      <c r="FZ395" s="43"/>
      <c r="GA395" s="43"/>
      <c r="GB395" s="43"/>
      <c r="GC395" s="43"/>
      <c r="GD395" s="43"/>
      <c r="GE395" s="43"/>
      <c r="GF395" s="43"/>
      <c r="GG395" s="43"/>
      <c r="GH395" s="43"/>
      <c r="GI395" s="43"/>
      <c r="GJ395" s="43"/>
      <c r="GK395" s="43"/>
      <c r="GL395" s="43"/>
      <c r="GM395" s="43"/>
      <c r="GN395" s="43"/>
      <c r="GO395" s="43"/>
      <c r="GP395" s="43"/>
      <c r="GQ395" s="43"/>
      <c r="GR395" s="43"/>
      <c r="GS395" s="43"/>
      <c r="GT395" s="43"/>
      <c r="GU395" s="43"/>
      <c r="GV395" s="43"/>
      <c r="GW395" s="43"/>
      <c r="GX395" s="43"/>
      <c r="GY395" s="43"/>
      <c r="GZ395" s="43"/>
      <c r="HA395" s="43"/>
      <c r="HB395" s="43"/>
      <c r="HC395" s="43"/>
      <c r="HD395" s="43"/>
      <c r="HE395" s="43"/>
      <c r="HF395" s="43"/>
      <c r="HG395" s="43"/>
      <c r="HH395" s="43"/>
      <c r="HI395" s="43"/>
      <c r="HJ395" s="43"/>
      <c r="HK395" s="43"/>
      <c r="HL395" s="43"/>
      <c r="HM395" s="43"/>
      <c r="HN395" s="43"/>
      <c r="HO395" s="43"/>
      <c r="HP395" s="43"/>
      <c r="HQ395" s="43"/>
      <c r="HR395" s="43"/>
      <c r="HS395" s="43"/>
      <c r="HT395" s="43"/>
      <c r="HU395" s="43"/>
      <c r="HV395" s="43"/>
      <c r="HW395" s="43"/>
      <c r="HX395" s="43"/>
      <c r="HY395" s="43"/>
      <c r="HZ395" s="43"/>
      <c r="IA395" s="43"/>
      <c r="IB395" s="43"/>
      <c r="IC395" s="43"/>
      <c r="ID395" s="43"/>
      <c r="IE395" s="43"/>
      <c r="IF395" s="43"/>
      <c r="IG395" s="43"/>
      <c r="IH395" s="43"/>
      <c r="II395" s="43"/>
      <c r="IJ395" s="43"/>
      <c r="IK395" s="43"/>
      <c r="IL395" s="43"/>
      <c r="IM395" s="43"/>
      <c r="IN395" s="43"/>
      <c r="IO395" s="43"/>
      <c r="IP395" s="43"/>
      <c r="IQ395" s="43"/>
      <c r="IR395" s="43"/>
      <c r="IS395" s="43"/>
      <c r="IT395" s="43"/>
      <c r="IU395" s="43"/>
    </row>
    <row r="396" spans="1:255" ht="15" customHeight="1">
      <c r="A396" s="191" t="s">
        <v>3083</v>
      </c>
      <c r="B396" s="192"/>
      <c r="C396" s="192"/>
      <c r="D396" s="192"/>
      <c r="E396" s="43"/>
      <c r="F396" s="43"/>
      <c r="G396" s="43"/>
      <c r="H396" s="43"/>
      <c r="I396" s="43"/>
      <c r="J396" s="43"/>
      <c r="K396" s="43"/>
      <c r="L396" s="43"/>
      <c r="M396" s="43"/>
      <c r="N396" s="43"/>
      <c r="O396" s="43"/>
      <c r="P396" s="43"/>
      <c r="Q396" s="43"/>
      <c r="R396" s="43"/>
      <c r="S396" s="43"/>
      <c r="T396" s="43"/>
      <c r="U396" s="43"/>
      <c r="V396" s="43"/>
      <c r="W396" s="43"/>
      <c r="X396" s="43"/>
      <c r="Y396" s="43"/>
      <c r="Z396" s="43"/>
      <c r="AA396" s="43"/>
      <c r="AB396" s="43"/>
      <c r="AC396" s="43"/>
      <c r="AD396" s="43"/>
      <c r="AE396" s="43"/>
      <c r="AF396" s="43"/>
      <c r="AG396" s="43"/>
      <c r="AH396" s="43"/>
      <c r="AI396" s="43"/>
      <c r="AJ396" s="43"/>
      <c r="AK396" s="43"/>
      <c r="AL396" s="43"/>
      <c r="AM396" s="43"/>
      <c r="AN396" s="43"/>
      <c r="AO396" s="43"/>
      <c r="AP396" s="43"/>
      <c r="AQ396" s="43"/>
      <c r="AR396" s="43"/>
      <c r="AS396" s="43"/>
      <c r="AT396" s="43"/>
      <c r="AU396" s="43"/>
      <c r="AV396" s="43"/>
      <c r="AW396" s="43"/>
      <c r="AX396" s="43"/>
      <c r="AY396" s="43"/>
      <c r="AZ396" s="43"/>
      <c r="BA396" s="43"/>
      <c r="BB396" s="43"/>
      <c r="BC396" s="43"/>
      <c r="BD396" s="43"/>
      <c r="BE396" s="43"/>
      <c r="BF396" s="43"/>
      <c r="BG396" s="43"/>
      <c r="BH396" s="43"/>
      <c r="BI396" s="43"/>
      <c r="BJ396" s="43"/>
      <c r="BK396" s="43"/>
      <c r="BL396" s="43"/>
      <c r="BM396" s="43"/>
      <c r="BN396" s="43"/>
      <c r="BO396" s="43"/>
      <c r="BP396" s="43"/>
      <c r="BQ396" s="43"/>
      <c r="BR396" s="43"/>
      <c r="BS396" s="43"/>
      <c r="BT396" s="43"/>
      <c r="BU396" s="43"/>
      <c r="BV396" s="43"/>
      <c r="BW396" s="43"/>
      <c r="BX396" s="43"/>
      <c r="BY396" s="43"/>
      <c r="BZ396" s="43"/>
      <c r="CA396" s="43"/>
      <c r="CB396" s="43"/>
      <c r="CC396" s="43"/>
      <c r="CD396" s="43"/>
      <c r="CE396" s="43"/>
      <c r="CF396" s="43"/>
      <c r="CG396" s="43"/>
      <c r="CH396" s="43"/>
      <c r="CI396" s="43"/>
      <c r="CJ396" s="43"/>
      <c r="CK396" s="43"/>
      <c r="CL396" s="43"/>
      <c r="CM396" s="43"/>
      <c r="CN396" s="43"/>
      <c r="CO396" s="43"/>
      <c r="CP396" s="43"/>
      <c r="CQ396" s="43"/>
      <c r="CR396" s="43"/>
      <c r="CS396" s="43"/>
      <c r="CT396" s="43"/>
      <c r="CU396" s="43"/>
      <c r="CV396" s="43"/>
      <c r="CW396" s="43"/>
      <c r="CX396" s="43"/>
      <c r="CY396" s="43"/>
      <c r="CZ396" s="43"/>
      <c r="DA396" s="43"/>
      <c r="DB396" s="43"/>
      <c r="DC396" s="43"/>
      <c r="DD396" s="43"/>
      <c r="DE396" s="43"/>
      <c r="DF396" s="43"/>
      <c r="DG396" s="43"/>
      <c r="DH396" s="43"/>
      <c r="DI396" s="43"/>
      <c r="DJ396" s="43"/>
      <c r="DK396" s="43"/>
      <c r="DL396" s="43"/>
      <c r="DM396" s="43"/>
      <c r="DN396" s="43"/>
      <c r="DO396" s="43"/>
      <c r="DP396" s="43"/>
      <c r="DQ396" s="43"/>
      <c r="DR396" s="43"/>
      <c r="DS396" s="43"/>
      <c r="DT396" s="43"/>
      <c r="DU396" s="43"/>
      <c r="DV396" s="43"/>
      <c r="DW396" s="43"/>
      <c r="DX396" s="43"/>
      <c r="DY396" s="43"/>
      <c r="DZ396" s="43"/>
      <c r="EA396" s="43"/>
      <c r="EB396" s="43"/>
      <c r="EC396" s="43"/>
      <c r="ED396" s="43"/>
      <c r="EE396" s="43"/>
      <c r="EF396" s="43"/>
      <c r="EG396" s="43"/>
      <c r="EH396" s="43"/>
      <c r="EI396" s="43"/>
      <c r="EJ396" s="43"/>
      <c r="EK396" s="43"/>
      <c r="EL396" s="43"/>
      <c r="EM396" s="43"/>
      <c r="EN396" s="43"/>
      <c r="EO396" s="43"/>
      <c r="EP396" s="43"/>
      <c r="EQ396" s="43"/>
      <c r="ER396" s="43"/>
      <c r="ES396" s="43"/>
      <c r="ET396" s="43"/>
      <c r="EU396" s="43"/>
      <c r="EV396" s="43"/>
      <c r="EW396" s="43"/>
      <c r="EX396" s="43"/>
      <c r="EY396" s="43"/>
      <c r="EZ396" s="43"/>
      <c r="FA396" s="43"/>
      <c r="FB396" s="43"/>
      <c r="FC396" s="43"/>
      <c r="FD396" s="43"/>
      <c r="FE396" s="43"/>
      <c r="FF396" s="43"/>
      <c r="FG396" s="43"/>
      <c r="FH396" s="43"/>
      <c r="FI396" s="43"/>
      <c r="FJ396" s="43"/>
      <c r="FK396" s="43"/>
      <c r="FL396" s="43"/>
      <c r="FM396" s="43"/>
      <c r="FN396" s="43"/>
      <c r="FO396" s="43"/>
      <c r="FP396" s="43"/>
      <c r="FQ396" s="43"/>
      <c r="FR396" s="43"/>
      <c r="FS396" s="43"/>
      <c r="FT396" s="43"/>
      <c r="FU396" s="43"/>
      <c r="FV396" s="43"/>
      <c r="FW396" s="43"/>
      <c r="FX396" s="43"/>
      <c r="FY396" s="43"/>
      <c r="FZ396" s="43"/>
      <c r="GA396" s="43"/>
      <c r="GB396" s="43"/>
      <c r="GC396" s="43"/>
      <c r="GD396" s="43"/>
      <c r="GE396" s="43"/>
      <c r="GF396" s="43"/>
      <c r="GG396" s="43"/>
      <c r="GH396" s="43"/>
      <c r="GI396" s="43"/>
      <c r="GJ396" s="43"/>
      <c r="GK396" s="43"/>
      <c r="GL396" s="43"/>
      <c r="GM396" s="43"/>
      <c r="GN396" s="43"/>
      <c r="GO396" s="43"/>
      <c r="GP396" s="43"/>
      <c r="GQ396" s="43"/>
      <c r="GR396" s="43"/>
      <c r="GS396" s="43"/>
      <c r="GT396" s="43"/>
      <c r="GU396" s="43"/>
      <c r="GV396" s="43"/>
      <c r="GW396" s="43"/>
      <c r="GX396" s="43"/>
      <c r="GY396" s="43"/>
      <c r="GZ396" s="43"/>
      <c r="HA396" s="43"/>
      <c r="HB396" s="43"/>
      <c r="HC396" s="43"/>
      <c r="HD396" s="43"/>
      <c r="HE396" s="43"/>
      <c r="HF396" s="43"/>
      <c r="HG396" s="43"/>
      <c r="HH396" s="43"/>
      <c r="HI396" s="43"/>
      <c r="HJ396" s="43"/>
      <c r="HK396" s="43"/>
      <c r="HL396" s="43"/>
      <c r="HM396" s="43"/>
      <c r="HN396" s="43"/>
      <c r="HO396" s="43"/>
      <c r="HP396" s="43"/>
      <c r="HQ396" s="43"/>
      <c r="HR396" s="43"/>
      <c r="HS396" s="43"/>
      <c r="HT396" s="43"/>
      <c r="HU396" s="43"/>
      <c r="HV396" s="43"/>
      <c r="HW396" s="43"/>
      <c r="HX396" s="43"/>
      <c r="HY396" s="43"/>
      <c r="HZ396" s="43"/>
      <c r="IA396" s="43"/>
      <c r="IB396" s="43"/>
      <c r="IC396" s="43"/>
      <c r="ID396" s="43"/>
      <c r="IE396" s="43"/>
      <c r="IF396" s="43"/>
      <c r="IG396" s="43"/>
      <c r="IH396" s="43"/>
      <c r="II396" s="43"/>
      <c r="IJ396" s="43"/>
      <c r="IK396" s="43"/>
      <c r="IL396" s="43"/>
      <c r="IM396" s="43"/>
      <c r="IN396" s="43"/>
      <c r="IO396" s="43"/>
      <c r="IP396" s="43"/>
      <c r="IQ396" s="43"/>
      <c r="IR396" s="43"/>
      <c r="IS396" s="43"/>
      <c r="IT396" s="43"/>
      <c r="IU396" s="43"/>
    </row>
    <row r="397" spans="1:255" ht="15" customHeight="1">
      <c r="A397" s="191" t="s">
        <v>1901</v>
      </c>
      <c r="B397" s="192"/>
      <c r="C397" s="192"/>
      <c r="D397" s="192"/>
      <c r="E397" s="43"/>
      <c r="F397" s="43"/>
      <c r="G397" s="43"/>
      <c r="H397" s="43"/>
      <c r="I397" s="43"/>
      <c r="J397" s="43"/>
      <c r="K397" s="43"/>
      <c r="L397" s="43"/>
      <c r="M397" s="43"/>
      <c r="N397" s="43"/>
      <c r="O397" s="43"/>
      <c r="P397" s="43"/>
      <c r="Q397" s="43"/>
      <c r="R397" s="43"/>
      <c r="S397" s="43"/>
      <c r="T397" s="43"/>
      <c r="U397" s="43"/>
      <c r="V397" s="43"/>
      <c r="W397" s="43"/>
      <c r="X397" s="43"/>
      <c r="Y397" s="43"/>
      <c r="Z397" s="43"/>
      <c r="AA397" s="43"/>
      <c r="AB397" s="43"/>
      <c r="AC397" s="43"/>
      <c r="AD397" s="43"/>
      <c r="AE397" s="43"/>
      <c r="AF397" s="43"/>
      <c r="AG397" s="43"/>
      <c r="AH397" s="43"/>
      <c r="AI397" s="43"/>
      <c r="AJ397" s="43"/>
      <c r="AK397" s="43"/>
      <c r="AL397" s="43"/>
      <c r="AM397" s="43"/>
      <c r="AN397" s="43"/>
      <c r="AO397" s="43"/>
      <c r="AP397" s="43"/>
      <c r="AQ397" s="43"/>
      <c r="AR397" s="43"/>
      <c r="AS397" s="43"/>
      <c r="AT397" s="43"/>
      <c r="AU397" s="43"/>
      <c r="AV397" s="43"/>
      <c r="AW397" s="43"/>
      <c r="AX397" s="43"/>
      <c r="AY397" s="43"/>
      <c r="AZ397" s="43"/>
      <c r="BA397" s="43"/>
      <c r="BB397" s="43"/>
      <c r="BC397" s="43"/>
      <c r="BD397" s="43"/>
      <c r="BE397" s="43"/>
      <c r="BF397" s="43"/>
      <c r="BG397" s="43"/>
      <c r="BH397" s="43"/>
      <c r="BI397" s="43"/>
      <c r="BJ397" s="43"/>
      <c r="BK397" s="43"/>
      <c r="BL397" s="43"/>
      <c r="BM397" s="43"/>
      <c r="BN397" s="43"/>
      <c r="BO397" s="43"/>
      <c r="BP397" s="43"/>
      <c r="BQ397" s="43"/>
      <c r="BR397" s="43"/>
      <c r="BS397" s="43"/>
      <c r="BT397" s="43"/>
      <c r="BU397" s="43"/>
      <c r="BV397" s="43"/>
      <c r="BW397" s="43"/>
      <c r="BX397" s="43"/>
      <c r="BY397" s="43"/>
      <c r="BZ397" s="43"/>
      <c r="CA397" s="43"/>
      <c r="CB397" s="43"/>
      <c r="CC397" s="43"/>
      <c r="CD397" s="43"/>
      <c r="CE397" s="43"/>
      <c r="CF397" s="43"/>
      <c r="CG397" s="43"/>
      <c r="CH397" s="43"/>
      <c r="CI397" s="43"/>
      <c r="CJ397" s="43"/>
      <c r="CK397" s="43"/>
      <c r="CL397" s="43"/>
      <c r="CM397" s="43"/>
      <c r="CN397" s="43"/>
      <c r="CO397" s="43"/>
      <c r="CP397" s="43"/>
      <c r="CQ397" s="43"/>
      <c r="CR397" s="43"/>
      <c r="CS397" s="43"/>
      <c r="CT397" s="43"/>
      <c r="CU397" s="43"/>
      <c r="CV397" s="43"/>
      <c r="CW397" s="43"/>
      <c r="CX397" s="43"/>
      <c r="CY397" s="43"/>
      <c r="CZ397" s="43"/>
      <c r="DA397" s="43"/>
      <c r="DB397" s="43"/>
      <c r="DC397" s="43"/>
      <c r="DD397" s="43"/>
      <c r="DE397" s="43"/>
      <c r="DF397" s="43"/>
      <c r="DG397" s="43"/>
      <c r="DH397" s="43"/>
      <c r="DI397" s="43"/>
      <c r="DJ397" s="43"/>
      <c r="DK397" s="43"/>
      <c r="DL397" s="43"/>
      <c r="DM397" s="43"/>
      <c r="DN397" s="43"/>
      <c r="DO397" s="43"/>
      <c r="DP397" s="43"/>
      <c r="DQ397" s="43"/>
      <c r="DR397" s="43"/>
      <c r="DS397" s="43"/>
      <c r="DT397" s="43"/>
      <c r="DU397" s="43"/>
      <c r="DV397" s="43"/>
      <c r="DW397" s="43"/>
      <c r="DX397" s="43"/>
      <c r="DY397" s="43"/>
      <c r="DZ397" s="43"/>
      <c r="EA397" s="43"/>
      <c r="EB397" s="43"/>
      <c r="EC397" s="43"/>
      <c r="ED397" s="43"/>
      <c r="EE397" s="43"/>
      <c r="EF397" s="43"/>
      <c r="EG397" s="43"/>
      <c r="EH397" s="43"/>
      <c r="EI397" s="43"/>
      <c r="EJ397" s="43"/>
      <c r="EK397" s="43"/>
      <c r="EL397" s="43"/>
      <c r="EM397" s="43"/>
      <c r="EN397" s="43"/>
      <c r="EO397" s="43"/>
      <c r="EP397" s="43"/>
      <c r="EQ397" s="43"/>
      <c r="ER397" s="43"/>
      <c r="ES397" s="43"/>
      <c r="ET397" s="43"/>
      <c r="EU397" s="43"/>
      <c r="EV397" s="43"/>
      <c r="EW397" s="43"/>
      <c r="EX397" s="43"/>
      <c r="EY397" s="43"/>
      <c r="EZ397" s="43"/>
      <c r="FA397" s="43"/>
      <c r="FB397" s="43"/>
      <c r="FC397" s="43"/>
      <c r="FD397" s="43"/>
      <c r="FE397" s="43"/>
      <c r="FF397" s="43"/>
      <c r="FG397" s="43"/>
      <c r="FH397" s="43"/>
      <c r="FI397" s="43"/>
      <c r="FJ397" s="43"/>
      <c r="FK397" s="43"/>
      <c r="FL397" s="43"/>
      <c r="FM397" s="43"/>
      <c r="FN397" s="43"/>
      <c r="FO397" s="43"/>
      <c r="FP397" s="43"/>
      <c r="FQ397" s="43"/>
      <c r="FR397" s="43"/>
      <c r="FS397" s="43"/>
      <c r="FT397" s="43"/>
      <c r="FU397" s="43"/>
      <c r="FV397" s="43"/>
      <c r="FW397" s="43"/>
      <c r="FX397" s="43"/>
      <c r="FY397" s="43"/>
      <c r="FZ397" s="43"/>
      <c r="GA397" s="43"/>
      <c r="GB397" s="43"/>
      <c r="GC397" s="43"/>
      <c r="GD397" s="43"/>
      <c r="GE397" s="43"/>
      <c r="GF397" s="43"/>
      <c r="GG397" s="43"/>
      <c r="GH397" s="43"/>
      <c r="GI397" s="43"/>
      <c r="GJ397" s="43"/>
      <c r="GK397" s="43"/>
      <c r="GL397" s="43"/>
      <c r="GM397" s="43"/>
      <c r="GN397" s="43"/>
      <c r="GO397" s="43"/>
      <c r="GP397" s="43"/>
      <c r="GQ397" s="43"/>
      <c r="GR397" s="43"/>
      <c r="GS397" s="43"/>
      <c r="GT397" s="43"/>
      <c r="GU397" s="43"/>
      <c r="GV397" s="43"/>
      <c r="GW397" s="43"/>
      <c r="GX397" s="43"/>
      <c r="GY397" s="43"/>
      <c r="GZ397" s="43"/>
      <c r="HA397" s="43"/>
      <c r="HB397" s="43"/>
      <c r="HC397" s="43"/>
      <c r="HD397" s="43"/>
      <c r="HE397" s="43"/>
      <c r="HF397" s="43"/>
      <c r="HG397" s="43"/>
      <c r="HH397" s="43"/>
      <c r="HI397" s="43"/>
      <c r="HJ397" s="43"/>
      <c r="HK397" s="43"/>
      <c r="HL397" s="43"/>
      <c r="HM397" s="43"/>
      <c r="HN397" s="43"/>
      <c r="HO397" s="43"/>
      <c r="HP397" s="43"/>
      <c r="HQ397" s="43"/>
      <c r="HR397" s="43"/>
      <c r="HS397" s="43"/>
      <c r="HT397" s="43"/>
      <c r="HU397" s="43"/>
      <c r="HV397" s="43"/>
      <c r="HW397" s="43"/>
      <c r="HX397" s="43"/>
      <c r="HY397" s="43"/>
      <c r="HZ397" s="43"/>
      <c r="IA397" s="43"/>
      <c r="IB397" s="43"/>
      <c r="IC397" s="43"/>
      <c r="ID397" s="43"/>
      <c r="IE397" s="43"/>
      <c r="IF397" s="43"/>
      <c r="IG397" s="43"/>
      <c r="IH397" s="43"/>
      <c r="II397" s="43"/>
      <c r="IJ397" s="43"/>
      <c r="IK397" s="43"/>
      <c r="IL397" s="43"/>
      <c r="IM397" s="43"/>
      <c r="IN397" s="43"/>
      <c r="IO397" s="43"/>
      <c r="IP397" s="43"/>
      <c r="IQ397" s="43"/>
      <c r="IR397" s="43"/>
      <c r="IS397" s="43"/>
      <c r="IT397" s="43"/>
      <c r="IU397" s="43"/>
    </row>
    <row r="398" spans="1:255" ht="15" customHeight="1">
      <c r="A398" s="191" t="s">
        <v>3090</v>
      </c>
      <c r="B398" s="192"/>
      <c r="C398" s="192"/>
      <c r="D398" s="192"/>
      <c r="E398" s="43"/>
      <c r="F398" s="43"/>
      <c r="G398" s="43"/>
      <c r="H398" s="43"/>
      <c r="I398" s="43"/>
      <c r="J398" s="43"/>
      <c r="K398" s="43"/>
      <c r="L398" s="43"/>
      <c r="M398" s="43"/>
      <c r="N398" s="43"/>
      <c r="O398" s="43"/>
      <c r="P398" s="43"/>
      <c r="Q398" s="43"/>
      <c r="R398" s="43"/>
      <c r="S398" s="43"/>
      <c r="T398" s="43"/>
      <c r="U398" s="43"/>
      <c r="V398" s="43"/>
      <c r="W398" s="43"/>
      <c r="X398" s="43"/>
      <c r="Y398" s="43"/>
      <c r="Z398" s="43"/>
      <c r="AA398" s="43"/>
      <c r="AB398" s="43"/>
      <c r="AC398" s="43"/>
      <c r="AD398" s="43"/>
      <c r="AE398" s="43"/>
      <c r="AF398" s="43"/>
      <c r="AG398" s="43"/>
      <c r="AH398" s="43"/>
      <c r="AI398" s="43"/>
      <c r="AJ398" s="43"/>
      <c r="AK398" s="43"/>
      <c r="AL398" s="43"/>
      <c r="AM398" s="43"/>
      <c r="AN398" s="43"/>
      <c r="AO398" s="43"/>
      <c r="AP398" s="43"/>
      <c r="AQ398" s="43"/>
      <c r="AR398" s="43"/>
      <c r="AS398" s="43"/>
      <c r="AT398" s="43"/>
      <c r="AU398" s="43"/>
      <c r="AV398" s="43"/>
      <c r="AW398" s="43"/>
      <c r="AX398" s="43"/>
      <c r="AY398" s="43"/>
      <c r="AZ398" s="43"/>
      <c r="BA398" s="43"/>
      <c r="BB398" s="43"/>
      <c r="BC398" s="43"/>
      <c r="BD398" s="43"/>
      <c r="BE398" s="43"/>
      <c r="BF398" s="43"/>
      <c r="BG398" s="43"/>
      <c r="BH398" s="43"/>
      <c r="BI398" s="43"/>
      <c r="BJ398" s="43"/>
      <c r="BK398" s="43"/>
      <c r="BL398" s="43"/>
      <c r="BM398" s="43"/>
      <c r="BN398" s="43"/>
      <c r="BO398" s="43"/>
      <c r="BP398" s="43"/>
      <c r="BQ398" s="43"/>
      <c r="BR398" s="43"/>
      <c r="BS398" s="43"/>
      <c r="BT398" s="43"/>
      <c r="BU398" s="43"/>
      <c r="BV398" s="43"/>
      <c r="BW398" s="43"/>
      <c r="BX398" s="43"/>
      <c r="BY398" s="43"/>
      <c r="BZ398" s="43"/>
      <c r="CA398" s="43"/>
      <c r="CB398" s="43"/>
      <c r="CC398" s="43"/>
      <c r="CD398" s="43"/>
      <c r="CE398" s="43"/>
      <c r="CF398" s="43"/>
      <c r="CG398" s="43"/>
      <c r="CH398" s="43"/>
      <c r="CI398" s="43"/>
      <c r="CJ398" s="43"/>
      <c r="CK398" s="43"/>
      <c r="CL398" s="43"/>
      <c r="CM398" s="43"/>
      <c r="CN398" s="43"/>
      <c r="CO398" s="43"/>
      <c r="CP398" s="43"/>
      <c r="CQ398" s="43"/>
      <c r="CR398" s="43"/>
      <c r="CS398" s="43"/>
      <c r="CT398" s="43"/>
      <c r="CU398" s="43"/>
      <c r="CV398" s="43"/>
      <c r="CW398" s="43"/>
      <c r="CX398" s="43"/>
      <c r="CY398" s="43"/>
      <c r="CZ398" s="43"/>
      <c r="DA398" s="43"/>
      <c r="DB398" s="43"/>
      <c r="DC398" s="43"/>
      <c r="DD398" s="43"/>
      <c r="DE398" s="43"/>
      <c r="DF398" s="43"/>
      <c r="DG398" s="43"/>
      <c r="DH398" s="43"/>
      <c r="DI398" s="43"/>
      <c r="DJ398" s="43"/>
      <c r="DK398" s="43"/>
      <c r="DL398" s="43"/>
      <c r="DM398" s="43"/>
      <c r="DN398" s="43"/>
      <c r="DO398" s="43"/>
      <c r="DP398" s="43"/>
      <c r="DQ398" s="43"/>
      <c r="DR398" s="43"/>
      <c r="DS398" s="43"/>
      <c r="DT398" s="43"/>
      <c r="DU398" s="43"/>
      <c r="DV398" s="43"/>
      <c r="DW398" s="43"/>
      <c r="DX398" s="43"/>
      <c r="DY398" s="43"/>
      <c r="DZ398" s="43"/>
      <c r="EA398" s="43"/>
      <c r="EB398" s="43"/>
      <c r="EC398" s="43"/>
      <c r="ED398" s="43"/>
      <c r="EE398" s="43"/>
      <c r="EF398" s="43"/>
      <c r="EG398" s="43"/>
      <c r="EH398" s="43"/>
      <c r="EI398" s="43"/>
      <c r="EJ398" s="43"/>
      <c r="EK398" s="43"/>
      <c r="EL398" s="43"/>
      <c r="EM398" s="43"/>
      <c r="EN398" s="43"/>
      <c r="EO398" s="43"/>
      <c r="EP398" s="43"/>
      <c r="EQ398" s="43"/>
      <c r="ER398" s="43"/>
      <c r="ES398" s="43"/>
      <c r="ET398" s="43"/>
      <c r="EU398" s="43"/>
      <c r="EV398" s="43"/>
      <c r="EW398" s="43"/>
      <c r="EX398" s="43"/>
      <c r="EY398" s="43"/>
      <c r="EZ398" s="43"/>
      <c r="FA398" s="43"/>
      <c r="FB398" s="43"/>
      <c r="FC398" s="43"/>
      <c r="FD398" s="43"/>
      <c r="FE398" s="43"/>
      <c r="FF398" s="43"/>
      <c r="FG398" s="43"/>
      <c r="FH398" s="43"/>
      <c r="FI398" s="43"/>
      <c r="FJ398" s="43"/>
      <c r="FK398" s="43"/>
      <c r="FL398" s="43"/>
      <c r="FM398" s="43"/>
      <c r="FN398" s="43"/>
      <c r="FO398" s="43"/>
      <c r="FP398" s="43"/>
      <c r="FQ398" s="43"/>
      <c r="FR398" s="43"/>
      <c r="FS398" s="43"/>
      <c r="FT398" s="43"/>
      <c r="FU398" s="43"/>
      <c r="FV398" s="43"/>
      <c r="FW398" s="43"/>
      <c r="FX398" s="43"/>
      <c r="FY398" s="43"/>
      <c r="FZ398" s="43"/>
      <c r="GA398" s="43"/>
      <c r="GB398" s="43"/>
      <c r="GC398" s="43"/>
      <c r="GD398" s="43"/>
      <c r="GE398" s="43"/>
      <c r="GF398" s="43"/>
      <c r="GG398" s="43"/>
      <c r="GH398" s="43"/>
      <c r="GI398" s="43"/>
      <c r="GJ398" s="43"/>
      <c r="GK398" s="43"/>
      <c r="GL398" s="43"/>
      <c r="GM398" s="43"/>
      <c r="GN398" s="43"/>
      <c r="GO398" s="43"/>
      <c r="GP398" s="43"/>
      <c r="GQ398" s="43"/>
      <c r="GR398" s="43"/>
      <c r="GS398" s="43"/>
      <c r="GT398" s="43"/>
      <c r="GU398" s="43"/>
      <c r="GV398" s="43"/>
      <c r="GW398" s="43"/>
      <c r="GX398" s="43"/>
      <c r="GY398" s="43"/>
      <c r="GZ398" s="43"/>
      <c r="HA398" s="43"/>
      <c r="HB398" s="43"/>
      <c r="HC398" s="43"/>
      <c r="HD398" s="43"/>
      <c r="HE398" s="43"/>
      <c r="HF398" s="43"/>
      <c r="HG398" s="43"/>
      <c r="HH398" s="43"/>
      <c r="HI398" s="43"/>
      <c r="HJ398" s="43"/>
      <c r="HK398" s="43"/>
      <c r="HL398" s="43"/>
      <c r="HM398" s="43"/>
      <c r="HN398" s="43"/>
      <c r="HO398" s="43"/>
      <c r="HP398" s="43"/>
      <c r="HQ398" s="43"/>
      <c r="HR398" s="43"/>
      <c r="HS398" s="43"/>
      <c r="HT398" s="43"/>
      <c r="HU398" s="43"/>
      <c r="HV398" s="43"/>
      <c r="HW398" s="43"/>
      <c r="HX398" s="43"/>
      <c r="HY398" s="43"/>
      <c r="HZ398" s="43"/>
      <c r="IA398" s="43"/>
      <c r="IB398" s="43"/>
      <c r="IC398" s="43"/>
      <c r="ID398" s="43"/>
      <c r="IE398" s="43"/>
      <c r="IF398" s="43"/>
      <c r="IG398" s="43"/>
      <c r="IH398" s="43"/>
      <c r="II398" s="43"/>
      <c r="IJ398" s="43"/>
      <c r="IK398" s="43"/>
      <c r="IL398" s="43"/>
      <c r="IM398" s="43"/>
      <c r="IN398" s="43"/>
      <c r="IO398" s="43"/>
      <c r="IP398" s="43"/>
      <c r="IQ398" s="43"/>
      <c r="IR398" s="43"/>
      <c r="IS398" s="43"/>
      <c r="IT398" s="43"/>
      <c r="IU398" s="43"/>
    </row>
    <row r="399" spans="1:255" ht="16.5">
      <c r="A399" s="708" t="s">
        <v>3091</v>
      </c>
      <c r="B399" s="709"/>
      <c r="C399" s="709"/>
      <c r="D399" s="709"/>
      <c r="E399" s="43"/>
      <c r="F399" s="43"/>
      <c r="G399" s="43"/>
      <c r="H399" s="43"/>
      <c r="I399" s="43"/>
      <c r="J399" s="43"/>
      <c r="K399" s="43"/>
      <c r="L399" s="43"/>
      <c r="M399" s="43"/>
      <c r="N399" s="43"/>
      <c r="O399" s="43"/>
      <c r="P399" s="43"/>
      <c r="Q399" s="43"/>
      <c r="R399" s="43"/>
      <c r="S399" s="43"/>
      <c r="T399" s="43"/>
      <c r="U399" s="43"/>
      <c r="V399" s="43"/>
      <c r="W399" s="43"/>
      <c r="X399" s="43"/>
      <c r="Y399" s="43"/>
      <c r="Z399" s="43"/>
      <c r="AA399" s="43"/>
      <c r="AB399" s="43"/>
      <c r="AC399" s="43"/>
      <c r="AD399" s="43"/>
      <c r="AE399" s="43"/>
      <c r="AF399" s="43"/>
      <c r="AG399" s="43"/>
      <c r="AH399" s="43"/>
      <c r="AI399" s="43"/>
      <c r="AJ399" s="43"/>
      <c r="AK399" s="43"/>
      <c r="AL399" s="43"/>
      <c r="AM399" s="43"/>
      <c r="AN399" s="43"/>
      <c r="AO399" s="43"/>
      <c r="AP399" s="43"/>
      <c r="AQ399" s="43"/>
      <c r="AR399" s="43"/>
      <c r="AS399" s="43"/>
      <c r="AT399" s="43"/>
      <c r="AU399" s="43"/>
      <c r="AV399" s="43"/>
      <c r="AW399" s="43"/>
      <c r="AX399" s="43"/>
      <c r="AY399" s="43"/>
      <c r="AZ399" s="43"/>
      <c r="BA399" s="43"/>
      <c r="BB399" s="43"/>
      <c r="BC399" s="43"/>
      <c r="BD399" s="43"/>
      <c r="BE399" s="43"/>
      <c r="BF399" s="43"/>
      <c r="BG399" s="43"/>
      <c r="BH399" s="43"/>
      <c r="BI399" s="43"/>
      <c r="BJ399" s="43"/>
      <c r="BK399" s="43"/>
      <c r="BL399" s="43"/>
      <c r="BM399" s="43"/>
      <c r="BN399" s="43"/>
      <c r="BO399" s="43"/>
      <c r="BP399" s="43"/>
      <c r="BQ399" s="43"/>
      <c r="BR399" s="43"/>
      <c r="BS399" s="43"/>
      <c r="BT399" s="43"/>
      <c r="BU399" s="43"/>
      <c r="BV399" s="43"/>
      <c r="BW399" s="43"/>
      <c r="BX399" s="43"/>
      <c r="BY399" s="43"/>
      <c r="BZ399" s="43"/>
      <c r="CA399" s="43"/>
      <c r="CB399" s="43"/>
      <c r="CC399" s="43"/>
      <c r="CD399" s="43"/>
      <c r="CE399" s="43"/>
      <c r="CF399" s="43"/>
      <c r="CG399" s="43"/>
      <c r="CH399" s="43"/>
      <c r="CI399" s="43"/>
      <c r="CJ399" s="43"/>
      <c r="CK399" s="43"/>
      <c r="CL399" s="43"/>
      <c r="CM399" s="43"/>
      <c r="CN399" s="43"/>
      <c r="CO399" s="43"/>
      <c r="CP399" s="43"/>
      <c r="CQ399" s="43"/>
      <c r="CR399" s="43"/>
      <c r="CS399" s="43"/>
      <c r="CT399" s="43"/>
      <c r="CU399" s="43"/>
      <c r="CV399" s="43"/>
      <c r="CW399" s="43"/>
      <c r="CX399" s="43"/>
      <c r="CY399" s="43"/>
      <c r="CZ399" s="43"/>
      <c r="DA399" s="43"/>
      <c r="DB399" s="43"/>
      <c r="DC399" s="43"/>
      <c r="DD399" s="43"/>
      <c r="DE399" s="43"/>
      <c r="DF399" s="43"/>
      <c r="DG399" s="43"/>
      <c r="DH399" s="43"/>
      <c r="DI399" s="43"/>
      <c r="DJ399" s="43"/>
      <c r="DK399" s="43"/>
      <c r="DL399" s="43"/>
      <c r="DM399" s="43"/>
      <c r="DN399" s="43"/>
      <c r="DO399" s="43"/>
      <c r="DP399" s="43"/>
      <c r="DQ399" s="43"/>
      <c r="DR399" s="43"/>
      <c r="DS399" s="43"/>
      <c r="DT399" s="43"/>
      <c r="DU399" s="43"/>
      <c r="DV399" s="43"/>
      <c r="DW399" s="43"/>
      <c r="DX399" s="43"/>
      <c r="DY399" s="43"/>
      <c r="DZ399" s="43"/>
      <c r="EA399" s="43"/>
      <c r="EB399" s="43"/>
      <c r="EC399" s="43"/>
      <c r="ED399" s="43"/>
      <c r="EE399" s="43"/>
      <c r="EF399" s="43"/>
      <c r="EG399" s="43"/>
      <c r="EH399" s="43"/>
      <c r="EI399" s="43"/>
      <c r="EJ399" s="43"/>
      <c r="EK399" s="43"/>
      <c r="EL399" s="43"/>
      <c r="EM399" s="43"/>
      <c r="EN399" s="43"/>
      <c r="EO399" s="43"/>
      <c r="EP399" s="43"/>
      <c r="EQ399" s="43"/>
      <c r="ER399" s="43"/>
      <c r="ES399" s="43"/>
      <c r="ET399" s="43"/>
      <c r="EU399" s="43"/>
      <c r="EV399" s="43"/>
      <c r="EW399" s="43"/>
      <c r="EX399" s="43"/>
      <c r="EY399" s="43"/>
      <c r="EZ399" s="43"/>
      <c r="FA399" s="43"/>
      <c r="FB399" s="43"/>
      <c r="FC399" s="43"/>
      <c r="FD399" s="43"/>
      <c r="FE399" s="43"/>
      <c r="FF399" s="43"/>
      <c r="FG399" s="43"/>
      <c r="FH399" s="43"/>
      <c r="FI399" s="43"/>
      <c r="FJ399" s="43"/>
      <c r="FK399" s="43"/>
      <c r="FL399" s="43"/>
      <c r="FM399" s="43"/>
      <c r="FN399" s="43"/>
      <c r="FO399" s="43"/>
      <c r="FP399" s="43"/>
      <c r="FQ399" s="43"/>
      <c r="FR399" s="43"/>
      <c r="FS399" s="43"/>
      <c r="FT399" s="43"/>
      <c r="FU399" s="43"/>
      <c r="FV399" s="43"/>
      <c r="FW399" s="43"/>
      <c r="FX399" s="43"/>
      <c r="FY399" s="43"/>
      <c r="FZ399" s="43"/>
      <c r="GA399" s="43"/>
      <c r="GB399" s="43"/>
      <c r="GC399" s="43"/>
      <c r="GD399" s="43"/>
      <c r="GE399" s="43"/>
      <c r="GF399" s="43"/>
      <c r="GG399" s="43"/>
      <c r="GH399" s="43"/>
      <c r="GI399" s="43"/>
      <c r="GJ399" s="43"/>
      <c r="GK399" s="43"/>
      <c r="GL399" s="43"/>
      <c r="GM399" s="43"/>
      <c r="GN399" s="43"/>
      <c r="GO399" s="43"/>
      <c r="GP399" s="43"/>
      <c r="GQ399" s="43"/>
      <c r="GR399" s="43"/>
      <c r="GS399" s="43"/>
      <c r="GT399" s="43"/>
      <c r="GU399" s="43"/>
      <c r="GV399" s="43"/>
      <c r="GW399" s="43"/>
      <c r="GX399" s="43"/>
      <c r="GY399" s="43"/>
      <c r="GZ399" s="43"/>
      <c r="HA399" s="43"/>
      <c r="HB399" s="43"/>
      <c r="HC399" s="43"/>
      <c r="HD399" s="43"/>
      <c r="HE399" s="43"/>
      <c r="HF399" s="43"/>
      <c r="HG399" s="43"/>
      <c r="HH399" s="43"/>
      <c r="HI399" s="43"/>
      <c r="HJ399" s="43"/>
      <c r="HK399" s="43"/>
      <c r="HL399" s="43"/>
      <c r="HM399" s="43"/>
      <c r="HN399" s="43"/>
      <c r="HO399" s="43"/>
      <c r="HP399" s="43"/>
      <c r="HQ399" s="43"/>
      <c r="HR399" s="43"/>
      <c r="HS399" s="43"/>
      <c r="HT399" s="43"/>
      <c r="HU399" s="43"/>
      <c r="HV399" s="43"/>
      <c r="HW399" s="43"/>
      <c r="HX399" s="43"/>
      <c r="HY399" s="43"/>
      <c r="HZ399" s="43"/>
      <c r="IA399" s="43"/>
      <c r="IB399" s="43"/>
      <c r="IC399" s="43"/>
      <c r="ID399" s="43"/>
      <c r="IE399" s="43"/>
      <c r="IF399" s="43"/>
      <c r="IG399" s="43"/>
      <c r="IH399" s="43"/>
      <c r="II399" s="43"/>
      <c r="IJ399" s="43"/>
      <c r="IK399" s="43"/>
      <c r="IL399" s="43"/>
      <c r="IM399" s="43"/>
      <c r="IN399" s="43"/>
      <c r="IO399" s="43"/>
      <c r="IP399" s="43"/>
      <c r="IQ399" s="43"/>
      <c r="IR399" s="43"/>
      <c r="IS399" s="43"/>
      <c r="IT399" s="43"/>
      <c r="IU399" s="43"/>
    </row>
    <row r="400" spans="1:255" ht="16.5">
      <c r="A400" s="191" t="s">
        <v>3093</v>
      </c>
      <c r="B400" s="709"/>
      <c r="C400" s="709"/>
      <c r="D400" s="709"/>
      <c r="E400" s="43"/>
      <c r="F400" s="43"/>
      <c r="G400" s="43"/>
      <c r="H400" s="43"/>
      <c r="I400" s="43"/>
      <c r="J400" s="43"/>
      <c r="K400" s="43"/>
      <c r="L400" s="43"/>
      <c r="M400" s="43"/>
      <c r="N400" s="43"/>
      <c r="O400" s="43"/>
      <c r="P400" s="43"/>
      <c r="Q400" s="43"/>
      <c r="R400" s="43"/>
      <c r="S400" s="43"/>
      <c r="T400" s="43"/>
      <c r="U400" s="43"/>
      <c r="V400" s="43"/>
      <c r="W400" s="43"/>
      <c r="X400" s="43"/>
      <c r="Y400" s="43"/>
      <c r="Z400" s="43"/>
      <c r="AA400" s="43"/>
      <c r="AB400" s="43"/>
      <c r="AC400" s="43"/>
      <c r="AD400" s="43"/>
      <c r="AE400" s="43"/>
      <c r="AF400" s="43"/>
      <c r="AG400" s="43"/>
      <c r="AH400" s="43"/>
      <c r="AI400" s="43"/>
      <c r="AJ400" s="43"/>
      <c r="AK400" s="43"/>
      <c r="AL400" s="43"/>
      <c r="AM400" s="43"/>
      <c r="AN400" s="43"/>
      <c r="AO400" s="43"/>
      <c r="AP400" s="43"/>
      <c r="AQ400" s="43"/>
      <c r="AR400" s="43"/>
      <c r="AS400" s="43"/>
      <c r="AT400" s="43"/>
      <c r="AU400" s="43"/>
      <c r="AV400" s="43"/>
      <c r="AW400" s="43"/>
      <c r="AX400" s="43"/>
      <c r="AY400" s="43"/>
      <c r="AZ400" s="43"/>
      <c r="BA400" s="43"/>
      <c r="BB400" s="43"/>
      <c r="BC400" s="43"/>
      <c r="BD400" s="43"/>
      <c r="BE400" s="43"/>
      <c r="BF400" s="43"/>
      <c r="BG400" s="43"/>
      <c r="BH400" s="43"/>
      <c r="BI400" s="43"/>
      <c r="BJ400" s="43"/>
      <c r="BK400" s="43"/>
      <c r="BL400" s="43"/>
      <c r="BM400" s="43"/>
      <c r="BN400" s="43"/>
      <c r="BO400" s="43"/>
      <c r="BP400" s="43"/>
      <c r="BQ400" s="43"/>
      <c r="BR400" s="43"/>
      <c r="BS400" s="43"/>
      <c r="BT400" s="43"/>
      <c r="BU400" s="43"/>
      <c r="BV400" s="43"/>
      <c r="BW400" s="43"/>
      <c r="BX400" s="43"/>
      <c r="BY400" s="43"/>
      <c r="BZ400" s="43"/>
      <c r="CA400" s="43"/>
      <c r="CB400" s="43"/>
      <c r="CC400" s="43"/>
      <c r="CD400" s="43"/>
      <c r="CE400" s="43"/>
      <c r="CF400" s="43"/>
      <c r="CG400" s="43"/>
      <c r="CH400" s="43"/>
      <c r="CI400" s="43"/>
      <c r="CJ400" s="43"/>
      <c r="CK400" s="43"/>
      <c r="CL400" s="43"/>
      <c r="CM400" s="43"/>
      <c r="CN400" s="43"/>
      <c r="CO400" s="43"/>
      <c r="CP400" s="43"/>
      <c r="CQ400" s="43"/>
      <c r="CR400" s="43"/>
      <c r="CS400" s="43"/>
      <c r="CT400" s="43"/>
      <c r="CU400" s="43"/>
      <c r="CV400" s="43"/>
      <c r="CW400" s="43"/>
      <c r="CX400" s="43"/>
      <c r="CY400" s="43"/>
      <c r="CZ400" s="43"/>
      <c r="DA400" s="43"/>
      <c r="DB400" s="43"/>
      <c r="DC400" s="43"/>
      <c r="DD400" s="43"/>
      <c r="DE400" s="43"/>
      <c r="DF400" s="43"/>
      <c r="DG400" s="43"/>
      <c r="DH400" s="43"/>
      <c r="DI400" s="43"/>
      <c r="DJ400" s="43"/>
      <c r="DK400" s="43"/>
      <c r="DL400" s="43"/>
      <c r="DM400" s="43"/>
      <c r="DN400" s="43"/>
      <c r="DO400" s="43"/>
      <c r="DP400" s="43"/>
      <c r="DQ400" s="43"/>
      <c r="DR400" s="43"/>
      <c r="DS400" s="43"/>
      <c r="DT400" s="43"/>
      <c r="DU400" s="43"/>
      <c r="DV400" s="43"/>
      <c r="DW400" s="43"/>
      <c r="DX400" s="43"/>
      <c r="DY400" s="43"/>
      <c r="DZ400" s="43"/>
      <c r="EA400" s="43"/>
      <c r="EB400" s="43"/>
      <c r="EC400" s="43"/>
      <c r="ED400" s="43"/>
      <c r="EE400" s="43"/>
      <c r="EF400" s="43"/>
      <c r="EG400" s="43"/>
      <c r="EH400" s="43"/>
      <c r="EI400" s="43"/>
      <c r="EJ400" s="43"/>
      <c r="EK400" s="43"/>
      <c r="EL400" s="43"/>
      <c r="EM400" s="43"/>
      <c r="EN400" s="43"/>
      <c r="EO400" s="43"/>
      <c r="EP400" s="43"/>
      <c r="EQ400" s="43"/>
      <c r="ER400" s="43"/>
      <c r="ES400" s="43"/>
      <c r="ET400" s="43"/>
      <c r="EU400" s="43"/>
      <c r="EV400" s="43"/>
      <c r="EW400" s="43"/>
      <c r="EX400" s="43"/>
      <c r="EY400" s="43"/>
      <c r="EZ400" s="43"/>
      <c r="FA400" s="43"/>
      <c r="FB400" s="43"/>
      <c r="FC400" s="43"/>
      <c r="FD400" s="43"/>
      <c r="FE400" s="43"/>
      <c r="FF400" s="43"/>
      <c r="FG400" s="43"/>
      <c r="FH400" s="43"/>
      <c r="FI400" s="43"/>
      <c r="FJ400" s="43"/>
      <c r="FK400" s="43"/>
      <c r="FL400" s="43"/>
      <c r="FM400" s="43"/>
      <c r="FN400" s="43"/>
      <c r="FO400" s="43"/>
      <c r="FP400" s="43"/>
      <c r="FQ400" s="43"/>
      <c r="FR400" s="43"/>
      <c r="FS400" s="43"/>
      <c r="FT400" s="43"/>
      <c r="FU400" s="43"/>
      <c r="FV400" s="43"/>
      <c r="FW400" s="43"/>
      <c r="FX400" s="43"/>
      <c r="FY400" s="43"/>
      <c r="FZ400" s="43"/>
      <c r="GA400" s="43"/>
      <c r="GB400" s="43"/>
      <c r="GC400" s="43"/>
      <c r="GD400" s="43"/>
      <c r="GE400" s="43"/>
      <c r="GF400" s="43"/>
      <c r="GG400" s="43"/>
      <c r="GH400" s="43"/>
      <c r="GI400" s="43"/>
      <c r="GJ400" s="43"/>
      <c r="GK400" s="43"/>
      <c r="GL400" s="43"/>
      <c r="GM400" s="43"/>
      <c r="GN400" s="43"/>
      <c r="GO400" s="43"/>
      <c r="GP400" s="43"/>
      <c r="GQ400" s="43"/>
      <c r="GR400" s="43"/>
      <c r="GS400" s="43"/>
      <c r="GT400" s="43"/>
      <c r="GU400" s="43"/>
      <c r="GV400" s="43"/>
      <c r="GW400" s="43"/>
      <c r="GX400" s="43"/>
      <c r="GY400" s="43"/>
      <c r="GZ400" s="43"/>
      <c r="HA400" s="43"/>
      <c r="HB400" s="43"/>
      <c r="HC400" s="43"/>
      <c r="HD400" s="43"/>
      <c r="HE400" s="43"/>
      <c r="HF400" s="43"/>
      <c r="HG400" s="43"/>
      <c r="HH400" s="43"/>
      <c r="HI400" s="43"/>
      <c r="HJ400" s="43"/>
      <c r="HK400" s="43"/>
      <c r="HL400" s="43"/>
      <c r="HM400" s="43"/>
      <c r="HN400" s="43"/>
      <c r="HO400" s="43"/>
      <c r="HP400" s="43"/>
      <c r="HQ400" s="43"/>
      <c r="HR400" s="43"/>
      <c r="HS400" s="43"/>
      <c r="HT400" s="43"/>
      <c r="HU400" s="43"/>
      <c r="HV400" s="43"/>
      <c r="HW400" s="43"/>
      <c r="HX400" s="43"/>
      <c r="HY400" s="43"/>
      <c r="HZ400" s="43"/>
      <c r="IA400" s="43"/>
      <c r="IB400" s="43"/>
      <c r="IC400" s="43"/>
      <c r="ID400" s="43"/>
      <c r="IE400" s="43"/>
      <c r="IF400" s="43"/>
      <c r="IG400" s="43"/>
      <c r="IH400" s="43"/>
      <c r="II400" s="43"/>
      <c r="IJ400" s="43"/>
      <c r="IK400" s="43"/>
      <c r="IL400" s="43"/>
      <c r="IM400" s="43"/>
      <c r="IN400" s="43"/>
      <c r="IO400" s="43"/>
      <c r="IP400" s="43"/>
      <c r="IQ400" s="43"/>
      <c r="IR400" s="43"/>
      <c r="IS400" s="43"/>
      <c r="IT400" s="43"/>
      <c r="IU400" s="43"/>
    </row>
    <row r="401" spans="1:255" ht="15.75" customHeight="1">
      <c r="A401" s="195" t="s">
        <v>3104</v>
      </c>
      <c r="B401" s="196"/>
      <c r="C401" s="197">
        <f>DATE(2020,7,1)</f>
        <v>44013</v>
      </c>
      <c r="D401" s="195" t="s">
        <v>2124</v>
      </c>
      <c r="E401" s="43"/>
      <c r="F401" s="43"/>
      <c r="G401" s="43"/>
      <c r="H401" s="43"/>
      <c r="I401" s="43"/>
      <c r="J401" s="43"/>
      <c r="K401" s="43"/>
      <c r="L401" s="43"/>
      <c r="M401" s="43"/>
      <c r="N401" s="43"/>
      <c r="O401" s="43"/>
      <c r="P401" s="43"/>
      <c r="Q401" s="43"/>
      <c r="R401" s="43"/>
      <c r="S401" s="43"/>
      <c r="T401" s="43"/>
      <c r="U401" s="43"/>
      <c r="V401" s="43"/>
      <c r="W401" s="43"/>
      <c r="X401" s="43"/>
      <c r="Y401" s="43"/>
      <c r="Z401" s="43"/>
      <c r="AA401" s="43"/>
      <c r="AB401" s="43"/>
      <c r="AC401" s="43"/>
      <c r="AD401" s="43"/>
      <c r="AE401" s="43"/>
      <c r="AF401" s="43"/>
      <c r="AG401" s="43"/>
      <c r="AH401" s="43"/>
      <c r="AI401" s="43"/>
      <c r="AJ401" s="43"/>
      <c r="AK401" s="43"/>
      <c r="AL401" s="43"/>
      <c r="AM401" s="43"/>
      <c r="AN401" s="43"/>
      <c r="AO401" s="43"/>
      <c r="AP401" s="43"/>
      <c r="AQ401" s="43"/>
      <c r="AR401" s="43"/>
      <c r="AS401" s="43"/>
      <c r="AT401" s="43"/>
      <c r="AU401" s="43"/>
      <c r="AV401" s="43"/>
      <c r="AW401" s="43"/>
      <c r="AX401" s="43"/>
      <c r="AY401" s="43"/>
      <c r="AZ401" s="43"/>
      <c r="BA401" s="43"/>
      <c r="BB401" s="43"/>
      <c r="BC401" s="43"/>
      <c r="BD401" s="43"/>
      <c r="BE401" s="43"/>
      <c r="BF401" s="43"/>
      <c r="BG401" s="43"/>
      <c r="BH401" s="43"/>
      <c r="BI401" s="43"/>
      <c r="BJ401" s="43"/>
      <c r="BK401" s="43"/>
      <c r="BL401" s="43"/>
      <c r="BM401" s="43"/>
      <c r="BN401" s="43"/>
      <c r="BO401" s="43"/>
      <c r="BP401" s="43"/>
      <c r="BQ401" s="43"/>
      <c r="BR401" s="43"/>
      <c r="BS401" s="43"/>
      <c r="BT401" s="43"/>
      <c r="BU401" s="43"/>
      <c r="BV401" s="43"/>
      <c r="BW401" s="43"/>
      <c r="BX401" s="43"/>
      <c r="BY401" s="43"/>
      <c r="BZ401" s="43"/>
      <c r="CA401" s="43"/>
      <c r="CB401" s="43"/>
      <c r="CC401" s="43"/>
      <c r="CD401" s="43"/>
      <c r="CE401" s="43"/>
      <c r="CF401" s="43"/>
      <c r="CG401" s="43"/>
      <c r="CH401" s="43"/>
      <c r="CI401" s="43"/>
      <c r="CJ401" s="43"/>
      <c r="CK401" s="43"/>
      <c r="CL401" s="43"/>
      <c r="CM401" s="43"/>
      <c r="CN401" s="43"/>
      <c r="CO401" s="43"/>
      <c r="CP401" s="43"/>
      <c r="CQ401" s="43"/>
      <c r="CR401" s="43"/>
      <c r="CS401" s="43"/>
      <c r="CT401" s="43"/>
      <c r="CU401" s="43"/>
      <c r="CV401" s="43"/>
      <c r="CW401" s="43"/>
      <c r="CX401" s="43"/>
      <c r="CY401" s="43"/>
      <c r="CZ401" s="43"/>
      <c r="DA401" s="43"/>
      <c r="DB401" s="43"/>
      <c r="DC401" s="43"/>
      <c r="DD401" s="43"/>
      <c r="DE401" s="43"/>
      <c r="DF401" s="43"/>
      <c r="DG401" s="43"/>
      <c r="DH401" s="43"/>
      <c r="DI401" s="43"/>
      <c r="DJ401" s="43"/>
      <c r="DK401" s="43"/>
      <c r="DL401" s="43"/>
      <c r="DM401" s="43"/>
      <c r="DN401" s="43"/>
      <c r="DO401" s="43"/>
      <c r="DP401" s="43"/>
      <c r="DQ401" s="43"/>
      <c r="DR401" s="43"/>
      <c r="DS401" s="43"/>
      <c r="DT401" s="43"/>
      <c r="DU401" s="43"/>
      <c r="DV401" s="43"/>
      <c r="DW401" s="43"/>
      <c r="DX401" s="43"/>
      <c r="DY401" s="43"/>
      <c r="DZ401" s="43"/>
      <c r="EA401" s="43"/>
      <c r="EB401" s="43"/>
      <c r="EC401" s="43"/>
      <c r="ED401" s="43"/>
      <c r="EE401" s="43"/>
      <c r="EF401" s="43"/>
      <c r="EG401" s="43"/>
      <c r="EH401" s="43"/>
      <c r="EI401" s="43"/>
      <c r="EJ401" s="43"/>
      <c r="EK401" s="43"/>
      <c r="EL401" s="43"/>
      <c r="EM401" s="43"/>
      <c r="EN401" s="43"/>
      <c r="EO401" s="43"/>
      <c r="EP401" s="43"/>
      <c r="EQ401" s="43"/>
      <c r="ER401" s="43"/>
      <c r="ES401" s="43"/>
      <c r="ET401" s="43"/>
      <c r="EU401" s="43"/>
      <c r="EV401" s="43"/>
      <c r="EW401" s="43"/>
      <c r="EX401" s="43"/>
      <c r="EY401" s="43"/>
      <c r="EZ401" s="43"/>
      <c r="FA401" s="43"/>
      <c r="FB401" s="43"/>
      <c r="FC401" s="43"/>
      <c r="FD401" s="43"/>
      <c r="FE401" s="43"/>
      <c r="FF401" s="43"/>
      <c r="FG401" s="43"/>
      <c r="FH401" s="43"/>
      <c r="FI401" s="43"/>
      <c r="FJ401" s="43"/>
      <c r="FK401" s="43"/>
      <c r="FL401" s="43"/>
      <c r="FM401" s="43"/>
      <c r="FN401" s="43"/>
      <c r="FO401" s="43"/>
      <c r="FP401" s="43"/>
      <c r="FQ401" s="43"/>
      <c r="FR401" s="43"/>
      <c r="FS401" s="43"/>
      <c r="FT401" s="43"/>
      <c r="FU401" s="43"/>
      <c r="FV401" s="43"/>
      <c r="FW401" s="43"/>
      <c r="FX401" s="43"/>
      <c r="FY401" s="43"/>
      <c r="FZ401" s="43"/>
      <c r="GA401" s="43"/>
      <c r="GB401" s="43"/>
      <c r="GC401" s="43"/>
      <c r="GD401" s="43"/>
      <c r="GE401" s="43"/>
      <c r="GF401" s="43"/>
      <c r="GG401" s="43"/>
      <c r="GH401" s="43"/>
      <c r="GI401" s="43"/>
      <c r="GJ401" s="43"/>
      <c r="GK401" s="43"/>
      <c r="GL401" s="43"/>
      <c r="GM401" s="43"/>
      <c r="GN401" s="43"/>
      <c r="GO401" s="43"/>
      <c r="GP401" s="43"/>
      <c r="GQ401" s="43"/>
      <c r="GR401" s="43"/>
      <c r="GS401" s="43"/>
      <c r="GT401" s="43"/>
      <c r="GU401" s="43"/>
      <c r="GV401" s="43"/>
      <c r="GW401" s="43"/>
      <c r="GX401" s="43"/>
      <c r="GY401" s="43"/>
      <c r="GZ401" s="43"/>
      <c r="HA401" s="43"/>
      <c r="HB401" s="43"/>
      <c r="HC401" s="43"/>
      <c r="HD401" s="43"/>
      <c r="HE401" s="43"/>
      <c r="HF401" s="43"/>
      <c r="HG401" s="43"/>
      <c r="HH401" s="43"/>
      <c r="HI401" s="43"/>
      <c r="HJ401" s="43"/>
      <c r="HK401" s="43"/>
      <c r="HL401" s="43"/>
      <c r="HM401" s="43"/>
      <c r="HN401" s="43"/>
      <c r="HO401" s="43"/>
      <c r="HP401" s="43"/>
      <c r="HQ401" s="43"/>
      <c r="HR401" s="43"/>
      <c r="HS401" s="43"/>
      <c r="HT401" s="43"/>
      <c r="HU401" s="43"/>
      <c r="HV401" s="43"/>
      <c r="HW401" s="43"/>
      <c r="HX401" s="43"/>
      <c r="HY401" s="43"/>
      <c r="HZ401" s="43"/>
      <c r="IA401" s="43"/>
      <c r="IB401" s="43"/>
      <c r="IC401" s="43"/>
      <c r="ID401" s="43"/>
      <c r="IE401" s="43"/>
      <c r="IF401" s="43"/>
      <c r="IG401" s="43"/>
      <c r="IH401" s="43"/>
      <c r="II401" s="43"/>
      <c r="IJ401" s="43"/>
      <c r="IK401" s="43"/>
      <c r="IL401" s="43"/>
      <c r="IM401" s="43"/>
      <c r="IN401" s="43"/>
      <c r="IO401" s="43"/>
      <c r="IP401" s="43"/>
      <c r="IQ401" s="43"/>
      <c r="IR401" s="43"/>
      <c r="IS401" s="43"/>
      <c r="IT401" s="43"/>
      <c r="IU401" s="43"/>
    </row>
    <row r="402" spans="1:255" ht="16.5">
      <c r="A402" s="708" t="s">
        <v>3105</v>
      </c>
      <c r="B402" s="709"/>
      <c r="C402" s="709"/>
      <c r="D402" s="709"/>
      <c r="E402" s="43"/>
      <c r="F402" s="43"/>
      <c r="G402" s="43"/>
      <c r="H402" s="43"/>
      <c r="I402" s="43"/>
      <c r="J402" s="43"/>
      <c r="K402" s="43"/>
      <c r="L402" s="43"/>
      <c r="M402" s="43"/>
      <c r="N402" s="43"/>
      <c r="O402" s="43"/>
      <c r="P402" s="43"/>
      <c r="Q402" s="43"/>
      <c r="R402" s="43"/>
      <c r="S402" s="43"/>
      <c r="T402" s="43"/>
      <c r="U402" s="43"/>
      <c r="V402" s="43"/>
      <c r="W402" s="43"/>
      <c r="X402" s="43"/>
      <c r="Y402" s="43"/>
      <c r="Z402" s="43"/>
      <c r="AA402" s="43"/>
      <c r="AB402" s="43"/>
      <c r="AC402" s="43"/>
      <c r="AD402" s="43"/>
      <c r="AE402" s="43"/>
      <c r="AF402" s="43"/>
      <c r="AG402" s="43"/>
      <c r="AH402" s="43"/>
      <c r="AI402" s="43"/>
      <c r="AJ402" s="43"/>
      <c r="AK402" s="43"/>
      <c r="AL402" s="43"/>
      <c r="AM402" s="43"/>
      <c r="AN402" s="43"/>
      <c r="AO402" s="43"/>
      <c r="AP402" s="43"/>
      <c r="AQ402" s="43"/>
      <c r="AR402" s="43"/>
      <c r="AS402" s="43"/>
      <c r="AT402" s="43"/>
      <c r="AU402" s="43"/>
      <c r="AV402" s="43"/>
      <c r="AW402" s="43"/>
      <c r="AX402" s="43"/>
      <c r="AY402" s="43"/>
      <c r="AZ402" s="43"/>
      <c r="BA402" s="43"/>
      <c r="BB402" s="43"/>
      <c r="BC402" s="43"/>
      <c r="BD402" s="43"/>
      <c r="BE402" s="43"/>
      <c r="BF402" s="43"/>
      <c r="BG402" s="43"/>
      <c r="BH402" s="43"/>
      <c r="BI402" s="43"/>
      <c r="BJ402" s="43"/>
      <c r="BK402" s="43"/>
      <c r="BL402" s="43"/>
      <c r="BM402" s="43"/>
      <c r="BN402" s="43"/>
      <c r="BO402" s="43"/>
      <c r="BP402" s="43"/>
      <c r="BQ402" s="43"/>
      <c r="BR402" s="43"/>
      <c r="BS402" s="43"/>
      <c r="BT402" s="43"/>
      <c r="BU402" s="43"/>
      <c r="BV402" s="43"/>
      <c r="BW402" s="43"/>
      <c r="BX402" s="43"/>
      <c r="BY402" s="43"/>
      <c r="BZ402" s="43"/>
      <c r="CA402" s="43"/>
      <c r="CB402" s="43"/>
      <c r="CC402" s="43"/>
      <c r="CD402" s="43"/>
      <c r="CE402" s="43"/>
      <c r="CF402" s="43"/>
      <c r="CG402" s="43"/>
      <c r="CH402" s="43"/>
      <c r="CI402" s="43"/>
      <c r="CJ402" s="43"/>
      <c r="CK402" s="43"/>
      <c r="CL402" s="43"/>
      <c r="CM402" s="43"/>
      <c r="CN402" s="43"/>
      <c r="CO402" s="43"/>
      <c r="CP402" s="43"/>
      <c r="CQ402" s="43"/>
      <c r="CR402" s="43"/>
      <c r="CS402" s="43"/>
      <c r="CT402" s="43"/>
      <c r="CU402" s="43"/>
      <c r="CV402" s="43"/>
      <c r="CW402" s="43"/>
      <c r="CX402" s="43"/>
      <c r="CY402" s="43"/>
      <c r="CZ402" s="43"/>
      <c r="DA402" s="43"/>
      <c r="DB402" s="43"/>
      <c r="DC402" s="43"/>
      <c r="DD402" s="43"/>
      <c r="DE402" s="43"/>
      <c r="DF402" s="43"/>
      <c r="DG402" s="43"/>
      <c r="DH402" s="43"/>
      <c r="DI402" s="43"/>
      <c r="DJ402" s="43"/>
      <c r="DK402" s="43"/>
      <c r="DL402" s="43"/>
      <c r="DM402" s="43"/>
      <c r="DN402" s="43"/>
      <c r="DO402" s="43"/>
      <c r="DP402" s="43"/>
      <c r="DQ402" s="43"/>
      <c r="DR402" s="43"/>
      <c r="DS402" s="43"/>
      <c r="DT402" s="43"/>
      <c r="DU402" s="43"/>
      <c r="DV402" s="43"/>
      <c r="DW402" s="43"/>
      <c r="DX402" s="43"/>
      <c r="DY402" s="43"/>
      <c r="DZ402" s="43"/>
      <c r="EA402" s="43"/>
      <c r="EB402" s="43"/>
      <c r="EC402" s="43"/>
      <c r="ED402" s="43"/>
      <c r="EE402" s="43"/>
      <c r="EF402" s="43"/>
      <c r="EG402" s="43"/>
      <c r="EH402" s="43"/>
      <c r="EI402" s="43"/>
      <c r="EJ402" s="43"/>
      <c r="EK402" s="43"/>
      <c r="EL402" s="43"/>
      <c r="EM402" s="43"/>
      <c r="EN402" s="43"/>
      <c r="EO402" s="43"/>
      <c r="EP402" s="43"/>
      <c r="EQ402" s="43"/>
      <c r="ER402" s="43"/>
      <c r="ES402" s="43"/>
      <c r="ET402" s="43"/>
      <c r="EU402" s="43"/>
      <c r="EV402" s="43"/>
      <c r="EW402" s="43"/>
      <c r="EX402" s="43"/>
      <c r="EY402" s="43"/>
      <c r="EZ402" s="43"/>
      <c r="FA402" s="43"/>
      <c r="FB402" s="43"/>
      <c r="FC402" s="43"/>
      <c r="FD402" s="43"/>
      <c r="FE402" s="43"/>
      <c r="FF402" s="43"/>
      <c r="FG402" s="43"/>
      <c r="FH402" s="43"/>
      <c r="FI402" s="43"/>
      <c r="FJ402" s="43"/>
      <c r="FK402" s="43"/>
      <c r="FL402" s="43"/>
      <c r="FM402" s="43"/>
      <c r="FN402" s="43"/>
      <c r="FO402" s="43"/>
      <c r="FP402" s="43"/>
      <c r="FQ402" s="43"/>
      <c r="FR402" s="43"/>
      <c r="FS402" s="43"/>
      <c r="FT402" s="43"/>
      <c r="FU402" s="43"/>
      <c r="FV402" s="43"/>
      <c r="FW402" s="43"/>
      <c r="FX402" s="43"/>
      <c r="FY402" s="43"/>
      <c r="FZ402" s="43"/>
      <c r="GA402" s="43"/>
      <c r="GB402" s="43"/>
      <c r="GC402" s="43"/>
      <c r="GD402" s="43"/>
      <c r="GE402" s="43"/>
      <c r="GF402" s="43"/>
      <c r="GG402" s="43"/>
      <c r="GH402" s="43"/>
      <c r="GI402" s="43"/>
      <c r="GJ402" s="43"/>
      <c r="GK402" s="43"/>
      <c r="GL402" s="43"/>
      <c r="GM402" s="43"/>
      <c r="GN402" s="43"/>
      <c r="GO402" s="43"/>
      <c r="GP402" s="43"/>
      <c r="GQ402" s="43"/>
      <c r="GR402" s="43"/>
      <c r="GS402" s="43"/>
      <c r="GT402" s="43"/>
      <c r="GU402" s="43"/>
      <c r="GV402" s="43"/>
      <c r="GW402" s="43"/>
      <c r="GX402" s="43"/>
      <c r="GY402" s="43"/>
      <c r="GZ402" s="43"/>
      <c r="HA402" s="43"/>
      <c r="HB402" s="43"/>
      <c r="HC402" s="43"/>
      <c r="HD402" s="43"/>
      <c r="HE402" s="43"/>
      <c r="HF402" s="43"/>
      <c r="HG402" s="43"/>
      <c r="HH402" s="43"/>
      <c r="HI402" s="43"/>
      <c r="HJ402" s="43"/>
      <c r="HK402" s="43"/>
      <c r="HL402" s="43"/>
      <c r="HM402" s="43"/>
      <c r="HN402" s="43"/>
      <c r="HO402" s="43"/>
      <c r="HP402" s="43"/>
      <c r="HQ402" s="43"/>
      <c r="HR402" s="43"/>
      <c r="HS402" s="43"/>
      <c r="HT402" s="43"/>
      <c r="HU402" s="43"/>
      <c r="HV402" s="43"/>
      <c r="HW402" s="43"/>
      <c r="HX402" s="43"/>
      <c r="HY402" s="43"/>
      <c r="HZ402" s="43"/>
      <c r="IA402" s="43"/>
      <c r="IB402" s="43"/>
      <c r="IC402" s="43"/>
      <c r="ID402" s="43"/>
      <c r="IE402" s="43"/>
      <c r="IF402" s="43"/>
      <c r="IG402" s="43"/>
      <c r="IH402" s="43"/>
      <c r="II402" s="43"/>
      <c r="IJ402" s="43"/>
      <c r="IK402" s="43"/>
      <c r="IL402" s="43"/>
      <c r="IM402" s="43"/>
      <c r="IN402" s="43"/>
      <c r="IO402" s="43"/>
      <c r="IP402" s="43"/>
      <c r="IQ402" s="43"/>
      <c r="IR402" s="43"/>
      <c r="IS402" s="43"/>
      <c r="IT402" s="43"/>
      <c r="IU402" s="43"/>
    </row>
    <row r="403" spans="1:255" ht="16.5">
      <c r="A403" s="708" t="s">
        <v>3106</v>
      </c>
      <c r="B403" s="709"/>
      <c r="C403" s="709"/>
      <c r="D403" s="709"/>
      <c r="E403" s="43"/>
      <c r="F403" s="43"/>
      <c r="G403" s="43"/>
      <c r="H403" s="43"/>
      <c r="I403" s="43"/>
      <c r="J403" s="43"/>
      <c r="K403" s="43"/>
      <c r="L403" s="43"/>
      <c r="M403" s="43"/>
      <c r="N403" s="43"/>
      <c r="O403" s="43"/>
      <c r="P403" s="43"/>
      <c r="Q403" s="43"/>
      <c r="R403" s="43"/>
      <c r="S403" s="43"/>
      <c r="T403" s="43"/>
      <c r="U403" s="43"/>
      <c r="V403" s="43"/>
      <c r="W403" s="43"/>
      <c r="X403" s="43"/>
      <c r="Y403" s="43"/>
      <c r="Z403" s="43"/>
      <c r="AA403" s="43"/>
      <c r="AB403" s="43"/>
      <c r="AC403" s="43"/>
      <c r="AD403" s="43"/>
      <c r="AE403" s="43"/>
      <c r="AF403" s="43"/>
      <c r="AG403" s="43"/>
      <c r="AH403" s="43"/>
      <c r="AI403" s="43"/>
      <c r="AJ403" s="43"/>
      <c r="AK403" s="43"/>
      <c r="AL403" s="43"/>
      <c r="AM403" s="43"/>
      <c r="AN403" s="43"/>
      <c r="AO403" s="43"/>
      <c r="AP403" s="43"/>
      <c r="AQ403" s="43"/>
      <c r="AR403" s="43"/>
      <c r="AS403" s="43"/>
      <c r="AT403" s="43"/>
      <c r="AU403" s="43"/>
      <c r="AV403" s="43"/>
      <c r="AW403" s="43"/>
      <c r="AX403" s="43"/>
      <c r="AY403" s="43"/>
      <c r="AZ403" s="43"/>
      <c r="BA403" s="43"/>
      <c r="BB403" s="43"/>
      <c r="BC403" s="43"/>
      <c r="BD403" s="43"/>
      <c r="BE403" s="43"/>
      <c r="BF403" s="43"/>
      <c r="BG403" s="43"/>
      <c r="BH403" s="43"/>
      <c r="BI403" s="43"/>
      <c r="BJ403" s="43"/>
      <c r="BK403" s="43"/>
      <c r="BL403" s="43"/>
      <c r="BM403" s="43"/>
      <c r="BN403" s="43"/>
      <c r="BO403" s="43"/>
      <c r="BP403" s="43"/>
      <c r="BQ403" s="43"/>
      <c r="BR403" s="43"/>
      <c r="BS403" s="43"/>
      <c r="BT403" s="43"/>
      <c r="BU403" s="43"/>
      <c r="BV403" s="43"/>
      <c r="BW403" s="43"/>
      <c r="BX403" s="43"/>
      <c r="BY403" s="43"/>
      <c r="BZ403" s="43"/>
      <c r="CA403" s="43"/>
      <c r="CB403" s="43"/>
      <c r="CC403" s="43"/>
      <c r="CD403" s="43"/>
      <c r="CE403" s="43"/>
      <c r="CF403" s="43"/>
      <c r="CG403" s="43"/>
      <c r="CH403" s="43"/>
      <c r="CI403" s="43"/>
      <c r="CJ403" s="43"/>
      <c r="CK403" s="43"/>
      <c r="CL403" s="43"/>
      <c r="CM403" s="43"/>
      <c r="CN403" s="43"/>
      <c r="CO403" s="43"/>
      <c r="CP403" s="43"/>
      <c r="CQ403" s="43"/>
      <c r="CR403" s="43"/>
      <c r="CS403" s="43"/>
      <c r="CT403" s="43"/>
      <c r="CU403" s="43"/>
      <c r="CV403" s="43"/>
      <c r="CW403" s="43"/>
      <c r="CX403" s="43"/>
      <c r="CY403" s="43"/>
      <c r="CZ403" s="43"/>
      <c r="DA403" s="43"/>
      <c r="DB403" s="43"/>
      <c r="DC403" s="43"/>
      <c r="DD403" s="43"/>
      <c r="DE403" s="43"/>
      <c r="DF403" s="43"/>
      <c r="DG403" s="43"/>
      <c r="DH403" s="43"/>
      <c r="DI403" s="43"/>
      <c r="DJ403" s="43"/>
      <c r="DK403" s="43"/>
      <c r="DL403" s="43"/>
      <c r="DM403" s="43"/>
      <c r="DN403" s="43"/>
      <c r="DO403" s="43"/>
      <c r="DP403" s="43"/>
      <c r="DQ403" s="43"/>
      <c r="DR403" s="43"/>
      <c r="DS403" s="43"/>
      <c r="DT403" s="43"/>
      <c r="DU403" s="43"/>
      <c r="DV403" s="43"/>
      <c r="DW403" s="43"/>
      <c r="DX403" s="43"/>
      <c r="DY403" s="43"/>
      <c r="DZ403" s="43"/>
      <c r="EA403" s="43"/>
      <c r="EB403" s="43"/>
      <c r="EC403" s="43"/>
      <c r="ED403" s="43"/>
      <c r="EE403" s="43"/>
      <c r="EF403" s="43"/>
      <c r="EG403" s="43"/>
      <c r="EH403" s="43"/>
      <c r="EI403" s="43"/>
      <c r="EJ403" s="43"/>
      <c r="EK403" s="43"/>
      <c r="EL403" s="43"/>
      <c r="EM403" s="43"/>
      <c r="EN403" s="43"/>
      <c r="EO403" s="43"/>
      <c r="EP403" s="43"/>
      <c r="EQ403" s="43"/>
      <c r="ER403" s="43"/>
      <c r="ES403" s="43"/>
      <c r="ET403" s="43"/>
      <c r="EU403" s="43"/>
      <c r="EV403" s="43"/>
      <c r="EW403" s="43"/>
      <c r="EX403" s="43"/>
      <c r="EY403" s="43"/>
      <c r="EZ403" s="43"/>
      <c r="FA403" s="43"/>
      <c r="FB403" s="43"/>
      <c r="FC403" s="43"/>
      <c r="FD403" s="43"/>
      <c r="FE403" s="43"/>
      <c r="FF403" s="43"/>
      <c r="FG403" s="43"/>
      <c r="FH403" s="43"/>
      <c r="FI403" s="43"/>
      <c r="FJ403" s="43"/>
      <c r="FK403" s="43"/>
      <c r="FL403" s="43"/>
      <c r="FM403" s="43"/>
      <c r="FN403" s="43"/>
      <c r="FO403" s="43"/>
      <c r="FP403" s="43"/>
      <c r="FQ403" s="43"/>
      <c r="FR403" s="43"/>
      <c r="FS403" s="43"/>
      <c r="FT403" s="43"/>
      <c r="FU403" s="43"/>
      <c r="FV403" s="43"/>
      <c r="FW403" s="43"/>
      <c r="FX403" s="43"/>
      <c r="FY403" s="43"/>
      <c r="FZ403" s="43"/>
      <c r="GA403" s="43"/>
      <c r="GB403" s="43"/>
      <c r="GC403" s="43"/>
      <c r="GD403" s="43"/>
      <c r="GE403" s="43"/>
      <c r="GF403" s="43"/>
      <c r="GG403" s="43"/>
      <c r="GH403" s="43"/>
      <c r="GI403" s="43"/>
      <c r="GJ403" s="43"/>
      <c r="GK403" s="43"/>
      <c r="GL403" s="43"/>
      <c r="GM403" s="43"/>
      <c r="GN403" s="43"/>
      <c r="GO403" s="43"/>
      <c r="GP403" s="43"/>
      <c r="GQ403" s="43"/>
      <c r="GR403" s="43"/>
      <c r="GS403" s="43"/>
      <c r="GT403" s="43"/>
      <c r="GU403" s="43"/>
      <c r="GV403" s="43"/>
      <c r="GW403" s="43"/>
      <c r="GX403" s="43"/>
      <c r="GY403" s="43"/>
      <c r="GZ403" s="43"/>
      <c r="HA403" s="43"/>
      <c r="HB403" s="43"/>
      <c r="HC403" s="43"/>
      <c r="HD403" s="43"/>
      <c r="HE403" s="43"/>
      <c r="HF403" s="43"/>
      <c r="HG403" s="43"/>
      <c r="HH403" s="43"/>
      <c r="HI403" s="43"/>
      <c r="HJ403" s="43"/>
      <c r="HK403" s="43"/>
      <c r="HL403" s="43"/>
      <c r="HM403" s="43"/>
      <c r="HN403" s="43"/>
      <c r="HO403" s="43"/>
      <c r="HP403" s="43"/>
      <c r="HQ403" s="43"/>
      <c r="HR403" s="43"/>
      <c r="HS403" s="43"/>
      <c r="HT403" s="43"/>
      <c r="HU403" s="43"/>
      <c r="HV403" s="43"/>
      <c r="HW403" s="43"/>
      <c r="HX403" s="43"/>
      <c r="HY403" s="43"/>
      <c r="HZ403" s="43"/>
      <c r="IA403" s="43"/>
      <c r="IB403" s="43"/>
      <c r="IC403" s="43"/>
      <c r="ID403" s="43"/>
      <c r="IE403" s="43"/>
      <c r="IF403" s="43"/>
      <c r="IG403" s="43"/>
      <c r="IH403" s="43"/>
      <c r="II403" s="43"/>
      <c r="IJ403" s="43"/>
      <c r="IK403" s="43"/>
      <c r="IL403" s="43"/>
      <c r="IM403" s="43"/>
      <c r="IN403" s="43"/>
      <c r="IO403" s="43"/>
      <c r="IP403" s="43"/>
      <c r="IQ403" s="43"/>
      <c r="IR403" s="43"/>
      <c r="IS403" s="43"/>
      <c r="IT403" s="43"/>
      <c r="IU403" s="43"/>
    </row>
    <row r="404" spans="1:255" ht="16.5">
      <c r="A404" s="708" t="s">
        <v>3107</v>
      </c>
      <c r="B404" s="709"/>
      <c r="C404" s="709"/>
      <c r="D404" s="709"/>
      <c r="E404" s="43"/>
      <c r="F404" s="43"/>
      <c r="G404" s="43"/>
      <c r="H404" s="43"/>
      <c r="I404" s="43"/>
      <c r="J404" s="43"/>
      <c r="K404" s="43"/>
      <c r="L404" s="43"/>
      <c r="M404" s="43"/>
      <c r="N404" s="43"/>
      <c r="O404" s="43"/>
      <c r="P404" s="43"/>
      <c r="Q404" s="43"/>
      <c r="R404" s="43"/>
      <c r="S404" s="43"/>
      <c r="T404" s="43"/>
      <c r="U404" s="43"/>
      <c r="V404" s="43"/>
      <c r="W404" s="43"/>
      <c r="X404" s="43"/>
      <c r="Y404" s="43"/>
      <c r="Z404" s="43"/>
      <c r="AA404" s="43"/>
      <c r="AB404" s="43"/>
      <c r="AC404" s="43"/>
      <c r="AD404" s="43"/>
      <c r="AE404" s="43"/>
      <c r="AF404" s="43"/>
      <c r="AG404" s="43"/>
      <c r="AH404" s="43"/>
      <c r="AI404" s="43"/>
      <c r="AJ404" s="43"/>
      <c r="AK404" s="43"/>
      <c r="AL404" s="43"/>
      <c r="AM404" s="43"/>
      <c r="AN404" s="43"/>
      <c r="AO404" s="43"/>
      <c r="AP404" s="43"/>
      <c r="AQ404" s="43"/>
      <c r="AR404" s="43"/>
      <c r="AS404" s="43"/>
      <c r="AT404" s="43"/>
      <c r="AU404" s="43"/>
      <c r="AV404" s="43"/>
      <c r="AW404" s="43"/>
      <c r="AX404" s="43"/>
      <c r="AY404" s="43"/>
      <c r="AZ404" s="43"/>
      <c r="BA404" s="43"/>
      <c r="BB404" s="43"/>
      <c r="BC404" s="43"/>
      <c r="BD404" s="43"/>
      <c r="BE404" s="43"/>
      <c r="BF404" s="43"/>
      <c r="BG404" s="43"/>
      <c r="BH404" s="43"/>
      <c r="BI404" s="43"/>
      <c r="BJ404" s="43"/>
      <c r="BK404" s="43"/>
      <c r="BL404" s="43"/>
      <c r="BM404" s="43"/>
      <c r="BN404" s="43"/>
      <c r="BO404" s="43"/>
      <c r="BP404" s="43"/>
      <c r="BQ404" s="43"/>
      <c r="BR404" s="43"/>
      <c r="BS404" s="43"/>
      <c r="BT404" s="43"/>
      <c r="BU404" s="43"/>
      <c r="BV404" s="43"/>
      <c r="BW404" s="43"/>
      <c r="BX404" s="43"/>
      <c r="BY404" s="43"/>
      <c r="BZ404" s="43"/>
      <c r="CA404" s="43"/>
      <c r="CB404" s="43"/>
      <c r="CC404" s="43"/>
      <c r="CD404" s="43"/>
      <c r="CE404" s="43"/>
      <c r="CF404" s="43"/>
      <c r="CG404" s="43"/>
      <c r="CH404" s="43"/>
      <c r="CI404" s="43"/>
      <c r="CJ404" s="43"/>
      <c r="CK404" s="43"/>
      <c r="CL404" s="43"/>
      <c r="CM404" s="43"/>
      <c r="CN404" s="43"/>
      <c r="CO404" s="43"/>
      <c r="CP404" s="43"/>
      <c r="CQ404" s="43"/>
      <c r="CR404" s="43"/>
      <c r="CS404" s="43"/>
      <c r="CT404" s="43"/>
      <c r="CU404" s="43"/>
      <c r="CV404" s="43"/>
      <c r="CW404" s="43"/>
      <c r="CX404" s="43"/>
      <c r="CY404" s="43"/>
      <c r="CZ404" s="43"/>
      <c r="DA404" s="43"/>
      <c r="DB404" s="43"/>
      <c r="DC404" s="43"/>
      <c r="DD404" s="43"/>
      <c r="DE404" s="43"/>
      <c r="DF404" s="43"/>
      <c r="DG404" s="43"/>
      <c r="DH404" s="43"/>
      <c r="DI404" s="43"/>
      <c r="DJ404" s="43"/>
      <c r="DK404" s="43"/>
      <c r="DL404" s="43"/>
      <c r="DM404" s="43"/>
      <c r="DN404" s="43"/>
      <c r="DO404" s="43"/>
      <c r="DP404" s="43"/>
      <c r="DQ404" s="43"/>
      <c r="DR404" s="43"/>
      <c r="DS404" s="43"/>
      <c r="DT404" s="43"/>
      <c r="DU404" s="43"/>
      <c r="DV404" s="43"/>
      <c r="DW404" s="43"/>
      <c r="DX404" s="43"/>
      <c r="DY404" s="43"/>
      <c r="DZ404" s="43"/>
      <c r="EA404" s="43"/>
      <c r="EB404" s="43"/>
      <c r="EC404" s="43"/>
      <c r="ED404" s="43"/>
      <c r="EE404" s="43"/>
      <c r="EF404" s="43"/>
      <c r="EG404" s="43"/>
      <c r="EH404" s="43"/>
      <c r="EI404" s="43"/>
      <c r="EJ404" s="43"/>
      <c r="EK404" s="43"/>
      <c r="EL404" s="43"/>
      <c r="EM404" s="43"/>
      <c r="EN404" s="43"/>
      <c r="EO404" s="43"/>
      <c r="EP404" s="43"/>
      <c r="EQ404" s="43"/>
      <c r="ER404" s="43"/>
      <c r="ES404" s="43"/>
      <c r="ET404" s="43"/>
      <c r="EU404" s="43"/>
      <c r="EV404" s="43"/>
      <c r="EW404" s="43"/>
      <c r="EX404" s="43"/>
      <c r="EY404" s="43"/>
      <c r="EZ404" s="43"/>
      <c r="FA404" s="43"/>
      <c r="FB404" s="43"/>
      <c r="FC404" s="43"/>
      <c r="FD404" s="43"/>
      <c r="FE404" s="43"/>
      <c r="FF404" s="43"/>
      <c r="FG404" s="43"/>
      <c r="FH404" s="43"/>
      <c r="FI404" s="43"/>
      <c r="FJ404" s="43"/>
      <c r="FK404" s="43"/>
      <c r="FL404" s="43"/>
      <c r="FM404" s="43"/>
      <c r="FN404" s="43"/>
      <c r="FO404" s="43"/>
      <c r="FP404" s="43"/>
      <c r="FQ404" s="43"/>
      <c r="FR404" s="43"/>
      <c r="FS404" s="43"/>
      <c r="FT404" s="43"/>
      <c r="FU404" s="43"/>
      <c r="FV404" s="43"/>
      <c r="FW404" s="43"/>
      <c r="FX404" s="43"/>
      <c r="FY404" s="43"/>
      <c r="FZ404" s="43"/>
      <c r="GA404" s="43"/>
      <c r="GB404" s="43"/>
      <c r="GC404" s="43"/>
      <c r="GD404" s="43"/>
      <c r="GE404" s="43"/>
      <c r="GF404" s="43"/>
      <c r="GG404" s="43"/>
      <c r="GH404" s="43"/>
      <c r="GI404" s="43"/>
      <c r="GJ404" s="43"/>
      <c r="GK404" s="43"/>
      <c r="GL404" s="43"/>
      <c r="GM404" s="43"/>
      <c r="GN404" s="43"/>
      <c r="GO404" s="43"/>
      <c r="GP404" s="43"/>
      <c r="GQ404" s="43"/>
      <c r="GR404" s="43"/>
      <c r="GS404" s="43"/>
      <c r="GT404" s="43"/>
      <c r="GU404" s="43"/>
      <c r="GV404" s="43"/>
      <c r="GW404" s="43"/>
      <c r="GX404" s="43"/>
      <c r="GY404" s="43"/>
      <c r="GZ404" s="43"/>
      <c r="HA404" s="43"/>
      <c r="HB404" s="43"/>
      <c r="HC404" s="43"/>
      <c r="HD404" s="43"/>
      <c r="HE404" s="43"/>
      <c r="HF404" s="43"/>
      <c r="HG404" s="43"/>
      <c r="HH404" s="43"/>
      <c r="HI404" s="43"/>
      <c r="HJ404" s="43"/>
      <c r="HK404" s="43"/>
      <c r="HL404" s="43"/>
      <c r="HM404" s="43"/>
      <c r="HN404" s="43"/>
      <c r="HO404" s="43"/>
      <c r="HP404" s="43"/>
      <c r="HQ404" s="43"/>
      <c r="HR404" s="43"/>
      <c r="HS404" s="43"/>
      <c r="HT404" s="43"/>
      <c r="HU404" s="43"/>
      <c r="HV404" s="43"/>
      <c r="HW404" s="43"/>
      <c r="HX404" s="43"/>
      <c r="HY404" s="43"/>
      <c r="HZ404" s="43"/>
      <c r="IA404" s="43"/>
      <c r="IB404" s="43"/>
      <c r="IC404" s="43"/>
      <c r="ID404" s="43"/>
      <c r="IE404" s="43"/>
      <c r="IF404" s="43"/>
      <c r="IG404" s="43"/>
      <c r="IH404" s="43"/>
      <c r="II404" s="43"/>
      <c r="IJ404" s="43"/>
      <c r="IK404" s="43"/>
      <c r="IL404" s="43"/>
      <c r="IM404" s="43"/>
      <c r="IN404" s="43"/>
      <c r="IO404" s="43"/>
      <c r="IP404" s="43"/>
      <c r="IQ404" s="43"/>
      <c r="IR404" s="43"/>
      <c r="IS404" s="43"/>
      <c r="IT404" s="43"/>
      <c r="IU404" s="43"/>
    </row>
    <row r="405" spans="1:255" ht="16.5">
      <c r="A405" s="708" t="s">
        <v>3110</v>
      </c>
      <c r="B405" s="709"/>
      <c r="C405" s="709"/>
      <c r="D405" s="709"/>
      <c r="E405" s="43"/>
      <c r="F405" s="43"/>
      <c r="G405" s="43"/>
      <c r="H405" s="43"/>
      <c r="I405" s="43"/>
      <c r="J405" s="43"/>
      <c r="K405" s="43"/>
      <c r="L405" s="43"/>
      <c r="M405" s="43"/>
      <c r="N405" s="43"/>
      <c r="O405" s="43"/>
      <c r="P405" s="43"/>
      <c r="Q405" s="43"/>
      <c r="R405" s="43"/>
      <c r="S405" s="43"/>
      <c r="T405" s="43"/>
      <c r="U405" s="43"/>
      <c r="V405" s="43"/>
      <c r="W405" s="43"/>
      <c r="X405" s="43"/>
      <c r="Y405" s="43"/>
      <c r="Z405" s="43"/>
      <c r="AA405" s="43"/>
      <c r="AB405" s="43"/>
      <c r="AC405" s="43"/>
      <c r="AD405" s="43"/>
      <c r="AE405" s="43"/>
      <c r="AF405" s="43"/>
      <c r="AG405" s="43"/>
      <c r="AH405" s="43"/>
      <c r="AI405" s="43"/>
      <c r="AJ405" s="43"/>
      <c r="AK405" s="43"/>
      <c r="AL405" s="43"/>
      <c r="AM405" s="43"/>
      <c r="AN405" s="43"/>
      <c r="AO405" s="43"/>
      <c r="AP405" s="43"/>
      <c r="AQ405" s="43"/>
      <c r="AR405" s="43"/>
      <c r="AS405" s="43"/>
      <c r="AT405" s="43"/>
      <c r="AU405" s="43"/>
      <c r="AV405" s="43"/>
      <c r="AW405" s="43"/>
      <c r="AX405" s="43"/>
      <c r="AY405" s="43"/>
      <c r="AZ405" s="43"/>
      <c r="BA405" s="43"/>
      <c r="BB405" s="43"/>
      <c r="BC405" s="43"/>
      <c r="BD405" s="43"/>
      <c r="BE405" s="43"/>
      <c r="BF405" s="43"/>
      <c r="BG405" s="43"/>
      <c r="BH405" s="43"/>
      <c r="BI405" s="43"/>
      <c r="BJ405" s="43"/>
      <c r="BK405" s="43"/>
      <c r="BL405" s="43"/>
      <c r="BM405" s="43"/>
      <c r="BN405" s="43"/>
      <c r="BO405" s="43"/>
      <c r="BP405" s="43"/>
      <c r="BQ405" s="43"/>
      <c r="BR405" s="43"/>
      <c r="BS405" s="43"/>
      <c r="BT405" s="43"/>
      <c r="BU405" s="43"/>
      <c r="BV405" s="43"/>
      <c r="BW405" s="43"/>
      <c r="BX405" s="43"/>
      <c r="BY405" s="43"/>
      <c r="BZ405" s="43"/>
      <c r="CA405" s="43"/>
      <c r="CB405" s="43"/>
      <c r="CC405" s="43"/>
      <c r="CD405" s="43"/>
      <c r="CE405" s="43"/>
      <c r="CF405" s="43"/>
      <c r="CG405" s="43"/>
      <c r="CH405" s="43"/>
      <c r="CI405" s="43"/>
      <c r="CJ405" s="43"/>
      <c r="CK405" s="43"/>
      <c r="CL405" s="43"/>
      <c r="CM405" s="43"/>
      <c r="CN405" s="43"/>
      <c r="CO405" s="43"/>
      <c r="CP405" s="43"/>
      <c r="CQ405" s="43"/>
      <c r="CR405" s="43"/>
      <c r="CS405" s="43"/>
      <c r="CT405" s="43"/>
      <c r="CU405" s="43"/>
      <c r="CV405" s="43"/>
      <c r="CW405" s="43"/>
      <c r="CX405" s="43"/>
      <c r="CY405" s="43"/>
      <c r="CZ405" s="43"/>
      <c r="DA405" s="43"/>
      <c r="DB405" s="43"/>
      <c r="DC405" s="43"/>
      <c r="DD405" s="43"/>
      <c r="DE405" s="43"/>
      <c r="DF405" s="43"/>
      <c r="DG405" s="43"/>
      <c r="DH405" s="43"/>
      <c r="DI405" s="43"/>
      <c r="DJ405" s="43"/>
      <c r="DK405" s="43"/>
      <c r="DL405" s="43"/>
      <c r="DM405" s="43"/>
      <c r="DN405" s="43"/>
      <c r="DO405" s="43"/>
      <c r="DP405" s="43"/>
      <c r="DQ405" s="43"/>
      <c r="DR405" s="43"/>
      <c r="DS405" s="43"/>
      <c r="DT405" s="43"/>
      <c r="DU405" s="43"/>
      <c r="DV405" s="43"/>
      <c r="DW405" s="43"/>
      <c r="DX405" s="43"/>
      <c r="DY405" s="43"/>
      <c r="DZ405" s="43"/>
      <c r="EA405" s="43"/>
      <c r="EB405" s="43"/>
      <c r="EC405" s="43"/>
      <c r="ED405" s="43"/>
      <c r="EE405" s="43"/>
      <c r="EF405" s="43"/>
      <c r="EG405" s="43"/>
      <c r="EH405" s="43"/>
      <c r="EI405" s="43"/>
      <c r="EJ405" s="43"/>
      <c r="EK405" s="43"/>
      <c r="EL405" s="43"/>
      <c r="EM405" s="43"/>
      <c r="EN405" s="43"/>
      <c r="EO405" s="43"/>
      <c r="EP405" s="43"/>
      <c r="EQ405" s="43"/>
      <c r="ER405" s="43"/>
      <c r="ES405" s="43"/>
      <c r="ET405" s="43"/>
      <c r="EU405" s="43"/>
      <c r="EV405" s="43"/>
      <c r="EW405" s="43"/>
      <c r="EX405" s="43"/>
      <c r="EY405" s="43"/>
      <c r="EZ405" s="43"/>
      <c r="FA405" s="43"/>
      <c r="FB405" s="43"/>
      <c r="FC405" s="43"/>
      <c r="FD405" s="43"/>
      <c r="FE405" s="43"/>
      <c r="FF405" s="43"/>
      <c r="FG405" s="43"/>
      <c r="FH405" s="43"/>
      <c r="FI405" s="43"/>
      <c r="FJ405" s="43"/>
      <c r="FK405" s="43"/>
      <c r="FL405" s="43"/>
      <c r="FM405" s="43"/>
      <c r="FN405" s="43"/>
      <c r="FO405" s="43"/>
      <c r="FP405" s="43"/>
      <c r="FQ405" s="43"/>
      <c r="FR405" s="43"/>
      <c r="FS405" s="43"/>
      <c r="FT405" s="43"/>
      <c r="FU405" s="43"/>
      <c r="FV405" s="43"/>
      <c r="FW405" s="43"/>
      <c r="FX405" s="43"/>
      <c r="FY405" s="43"/>
      <c r="FZ405" s="43"/>
      <c r="GA405" s="43"/>
      <c r="GB405" s="43"/>
      <c r="GC405" s="43"/>
      <c r="GD405" s="43"/>
      <c r="GE405" s="43"/>
      <c r="GF405" s="43"/>
      <c r="GG405" s="43"/>
      <c r="GH405" s="43"/>
      <c r="GI405" s="43"/>
      <c r="GJ405" s="43"/>
      <c r="GK405" s="43"/>
      <c r="GL405" s="43"/>
      <c r="GM405" s="43"/>
      <c r="GN405" s="43"/>
      <c r="GO405" s="43"/>
      <c r="GP405" s="43"/>
      <c r="GQ405" s="43"/>
      <c r="GR405" s="43"/>
      <c r="GS405" s="43"/>
      <c r="GT405" s="43"/>
      <c r="GU405" s="43"/>
      <c r="GV405" s="43"/>
      <c r="GW405" s="43"/>
      <c r="GX405" s="43"/>
      <c r="GY405" s="43"/>
      <c r="GZ405" s="43"/>
      <c r="HA405" s="43"/>
      <c r="HB405" s="43"/>
      <c r="HC405" s="43"/>
      <c r="HD405" s="43"/>
      <c r="HE405" s="43"/>
      <c r="HF405" s="43"/>
      <c r="HG405" s="43"/>
      <c r="HH405" s="43"/>
      <c r="HI405" s="43"/>
      <c r="HJ405" s="43"/>
      <c r="HK405" s="43"/>
      <c r="HL405" s="43"/>
      <c r="HM405" s="43"/>
      <c r="HN405" s="43"/>
      <c r="HO405" s="43"/>
      <c r="HP405" s="43"/>
      <c r="HQ405" s="43"/>
      <c r="HR405" s="43"/>
      <c r="HS405" s="43"/>
      <c r="HT405" s="43"/>
      <c r="HU405" s="43"/>
      <c r="HV405" s="43"/>
      <c r="HW405" s="43"/>
      <c r="HX405" s="43"/>
      <c r="HY405" s="43"/>
      <c r="HZ405" s="43"/>
      <c r="IA405" s="43"/>
      <c r="IB405" s="43"/>
      <c r="IC405" s="43"/>
      <c r="ID405" s="43"/>
      <c r="IE405" s="43"/>
      <c r="IF405" s="43"/>
      <c r="IG405" s="43"/>
      <c r="IH405" s="43"/>
      <c r="II405" s="43"/>
      <c r="IJ405" s="43"/>
      <c r="IK405" s="43"/>
      <c r="IL405" s="43"/>
      <c r="IM405" s="43"/>
      <c r="IN405" s="43"/>
      <c r="IO405" s="43"/>
      <c r="IP405" s="43"/>
      <c r="IQ405" s="43"/>
      <c r="IR405" s="43"/>
      <c r="IS405" s="43"/>
      <c r="IT405" s="43"/>
      <c r="IU405" s="43"/>
    </row>
    <row r="406" spans="1:255" ht="15.75" customHeight="1">
      <c r="A406" s="195" t="s">
        <v>3112</v>
      </c>
      <c r="B406" s="196"/>
      <c r="C406" s="197">
        <f>DATE(2020,7,3)</f>
        <v>44015</v>
      </c>
      <c r="D406" s="195" t="s">
        <v>2124</v>
      </c>
      <c r="E406" s="43"/>
      <c r="F406" s="43"/>
      <c r="G406" s="43"/>
      <c r="H406" s="43"/>
      <c r="I406" s="43"/>
      <c r="J406" s="43"/>
      <c r="K406" s="43"/>
      <c r="L406" s="43"/>
      <c r="M406" s="43"/>
      <c r="N406" s="43"/>
      <c r="O406" s="43"/>
      <c r="P406" s="43"/>
      <c r="Q406" s="43"/>
      <c r="R406" s="43"/>
      <c r="S406" s="43"/>
      <c r="T406" s="43"/>
      <c r="U406" s="43"/>
      <c r="V406" s="43"/>
      <c r="W406" s="43"/>
      <c r="X406" s="43"/>
      <c r="Y406" s="43"/>
      <c r="Z406" s="43"/>
      <c r="AA406" s="43"/>
      <c r="AB406" s="43"/>
      <c r="AC406" s="43"/>
      <c r="AD406" s="43"/>
      <c r="AE406" s="43"/>
      <c r="AF406" s="43"/>
      <c r="AG406" s="43"/>
      <c r="AH406" s="43"/>
      <c r="AI406" s="43"/>
      <c r="AJ406" s="43"/>
      <c r="AK406" s="43"/>
      <c r="AL406" s="43"/>
      <c r="AM406" s="43"/>
      <c r="AN406" s="43"/>
      <c r="AO406" s="43"/>
      <c r="AP406" s="43"/>
      <c r="AQ406" s="43"/>
      <c r="AR406" s="43"/>
      <c r="AS406" s="43"/>
      <c r="AT406" s="43"/>
      <c r="AU406" s="43"/>
      <c r="AV406" s="43"/>
      <c r="AW406" s="43"/>
      <c r="AX406" s="43"/>
      <c r="AY406" s="43"/>
      <c r="AZ406" s="43"/>
      <c r="BA406" s="43"/>
      <c r="BB406" s="43"/>
      <c r="BC406" s="43"/>
      <c r="BD406" s="43"/>
      <c r="BE406" s="43"/>
      <c r="BF406" s="43"/>
      <c r="BG406" s="43"/>
      <c r="BH406" s="43"/>
      <c r="BI406" s="43"/>
      <c r="BJ406" s="43"/>
      <c r="BK406" s="43"/>
      <c r="BL406" s="43"/>
      <c r="BM406" s="43"/>
      <c r="BN406" s="43"/>
      <c r="BO406" s="43"/>
      <c r="BP406" s="43"/>
      <c r="BQ406" s="43"/>
      <c r="BR406" s="43"/>
      <c r="BS406" s="43"/>
      <c r="BT406" s="43"/>
      <c r="BU406" s="43"/>
      <c r="BV406" s="43"/>
      <c r="BW406" s="43"/>
      <c r="BX406" s="43"/>
      <c r="BY406" s="43"/>
      <c r="BZ406" s="43"/>
      <c r="CA406" s="43"/>
      <c r="CB406" s="43"/>
      <c r="CC406" s="43"/>
      <c r="CD406" s="43"/>
      <c r="CE406" s="43"/>
      <c r="CF406" s="43"/>
      <c r="CG406" s="43"/>
      <c r="CH406" s="43"/>
      <c r="CI406" s="43"/>
      <c r="CJ406" s="43"/>
      <c r="CK406" s="43"/>
      <c r="CL406" s="43"/>
      <c r="CM406" s="43"/>
      <c r="CN406" s="43"/>
      <c r="CO406" s="43"/>
      <c r="CP406" s="43"/>
      <c r="CQ406" s="43"/>
      <c r="CR406" s="43"/>
      <c r="CS406" s="43"/>
      <c r="CT406" s="43"/>
      <c r="CU406" s="43"/>
      <c r="CV406" s="43"/>
      <c r="CW406" s="43"/>
      <c r="CX406" s="43"/>
      <c r="CY406" s="43"/>
      <c r="CZ406" s="43"/>
      <c r="DA406" s="43"/>
      <c r="DB406" s="43"/>
      <c r="DC406" s="43"/>
      <c r="DD406" s="43"/>
      <c r="DE406" s="43"/>
      <c r="DF406" s="43"/>
      <c r="DG406" s="43"/>
      <c r="DH406" s="43"/>
      <c r="DI406" s="43"/>
      <c r="DJ406" s="43"/>
      <c r="DK406" s="43"/>
      <c r="DL406" s="43"/>
      <c r="DM406" s="43"/>
      <c r="DN406" s="43"/>
      <c r="DO406" s="43"/>
      <c r="DP406" s="43"/>
      <c r="DQ406" s="43"/>
      <c r="DR406" s="43"/>
      <c r="DS406" s="43"/>
      <c r="DT406" s="43"/>
      <c r="DU406" s="43"/>
      <c r="DV406" s="43"/>
      <c r="DW406" s="43"/>
      <c r="DX406" s="43"/>
      <c r="DY406" s="43"/>
      <c r="DZ406" s="43"/>
      <c r="EA406" s="43"/>
      <c r="EB406" s="43"/>
      <c r="EC406" s="43"/>
      <c r="ED406" s="43"/>
      <c r="EE406" s="43"/>
      <c r="EF406" s="43"/>
      <c r="EG406" s="43"/>
      <c r="EH406" s="43"/>
      <c r="EI406" s="43"/>
      <c r="EJ406" s="43"/>
      <c r="EK406" s="43"/>
      <c r="EL406" s="43"/>
      <c r="EM406" s="43"/>
      <c r="EN406" s="43"/>
      <c r="EO406" s="43"/>
      <c r="EP406" s="43"/>
      <c r="EQ406" s="43"/>
      <c r="ER406" s="43"/>
      <c r="ES406" s="43"/>
      <c r="ET406" s="43"/>
      <c r="EU406" s="43"/>
      <c r="EV406" s="43"/>
      <c r="EW406" s="43"/>
      <c r="EX406" s="43"/>
      <c r="EY406" s="43"/>
      <c r="EZ406" s="43"/>
      <c r="FA406" s="43"/>
      <c r="FB406" s="43"/>
      <c r="FC406" s="43"/>
      <c r="FD406" s="43"/>
      <c r="FE406" s="43"/>
      <c r="FF406" s="43"/>
      <c r="FG406" s="43"/>
      <c r="FH406" s="43"/>
      <c r="FI406" s="43"/>
      <c r="FJ406" s="43"/>
      <c r="FK406" s="43"/>
      <c r="FL406" s="43"/>
      <c r="FM406" s="43"/>
      <c r="FN406" s="43"/>
      <c r="FO406" s="43"/>
      <c r="FP406" s="43"/>
      <c r="FQ406" s="43"/>
      <c r="FR406" s="43"/>
      <c r="FS406" s="43"/>
      <c r="FT406" s="43"/>
      <c r="FU406" s="43"/>
      <c r="FV406" s="43"/>
      <c r="FW406" s="43"/>
      <c r="FX406" s="43"/>
      <c r="FY406" s="43"/>
      <c r="FZ406" s="43"/>
      <c r="GA406" s="43"/>
      <c r="GB406" s="43"/>
      <c r="GC406" s="43"/>
      <c r="GD406" s="43"/>
      <c r="GE406" s="43"/>
      <c r="GF406" s="43"/>
      <c r="GG406" s="43"/>
      <c r="GH406" s="43"/>
      <c r="GI406" s="43"/>
      <c r="GJ406" s="43"/>
      <c r="GK406" s="43"/>
      <c r="GL406" s="43"/>
      <c r="GM406" s="43"/>
      <c r="GN406" s="43"/>
      <c r="GO406" s="43"/>
      <c r="GP406" s="43"/>
      <c r="GQ406" s="43"/>
      <c r="GR406" s="43"/>
      <c r="GS406" s="43"/>
      <c r="GT406" s="43"/>
      <c r="GU406" s="43"/>
      <c r="GV406" s="43"/>
      <c r="GW406" s="43"/>
      <c r="GX406" s="43"/>
      <c r="GY406" s="43"/>
      <c r="GZ406" s="43"/>
      <c r="HA406" s="43"/>
      <c r="HB406" s="43"/>
      <c r="HC406" s="43"/>
      <c r="HD406" s="43"/>
      <c r="HE406" s="43"/>
      <c r="HF406" s="43"/>
      <c r="HG406" s="43"/>
      <c r="HH406" s="43"/>
      <c r="HI406" s="43"/>
      <c r="HJ406" s="43"/>
      <c r="HK406" s="43"/>
      <c r="HL406" s="43"/>
      <c r="HM406" s="43"/>
      <c r="HN406" s="43"/>
      <c r="HO406" s="43"/>
      <c r="HP406" s="43"/>
      <c r="HQ406" s="43"/>
      <c r="HR406" s="43"/>
      <c r="HS406" s="43"/>
      <c r="HT406" s="43"/>
      <c r="HU406" s="43"/>
      <c r="HV406" s="43"/>
      <c r="HW406" s="43"/>
      <c r="HX406" s="43"/>
      <c r="HY406" s="43"/>
      <c r="HZ406" s="43"/>
      <c r="IA406" s="43"/>
      <c r="IB406" s="43"/>
      <c r="IC406" s="43"/>
      <c r="ID406" s="43"/>
      <c r="IE406" s="43"/>
      <c r="IF406" s="43"/>
      <c r="IG406" s="43"/>
      <c r="IH406" s="43"/>
      <c r="II406" s="43"/>
      <c r="IJ406" s="43"/>
      <c r="IK406" s="43"/>
      <c r="IL406" s="43"/>
      <c r="IM406" s="43"/>
      <c r="IN406" s="43"/>
      <c r="IO406" s="43"/>
      <c r="IP406" s="43"/>
      <c r="IQ406" s="43"/>
      <c r="IR406" s="43"/>
      <c r="IS406" s="43"/>
      <c r="IT406" s="43"/>
      <c r="IU406" s="43"/>
    </row>
    <row r="407" spans="1:255" ht="16.5">
      <c r="A407" s="708" t="s">
        <v>3135</v>
      </c>
      <c r="B407" s="709"/>
      <c r="C407" s="709"/>
      <c r="D407" s="709"/>
      <c r="E407" s="43"/>
      <c r="F407" s="43"/>
      <c r="G407" s="43"/>
      <c r="H407" s="43"/>
      <c r="I407" s="43"/>
      <c r="J407" s="43"/>
      <c r="K407" s="43"/>
      <c r="L407" s="43"/>
      <c r="M407" s="43"/>
      <c r="N407" s="43"/>
      <c r="O407" s="43"/>
      <c r="P407" s="43"/>
      <c r="Q407" s="43"/>
      <c r="R407" s="43"/>
      <c r="S407" s="43"/>
      <c r="T407" s="43"/>
      <c r="U407" s="43"/>
      <c r="V407" s="43"/>
      <c r="W407" s="43"/>
      <c r="X407" s="43"/>
      <c r="Y407" s="43"/>
      <c r="Z407" s="43"/>
      <c r="AA407" s="43"/>
      <c r="AB407" s="43"/>
      <c r="AC407" s="43"/>
      <c r="AD407" s="43"/>
      <c r="AE407" s="43"/>
      <c r="AF407" s="43"/>
      <c r="AG407" s="43"/>
      <c r="AH407" s="43"/>
      <c r="AI407" s="43"/>
      <c r="AJ407" s="43"/>
      <c r="AK407" s="43"/>
      <c r="AL407" s="43"/>
      <c r="AM407" s="43"/>
      <c r="AN407" s="43"/>
      <c r="AO407" s="43"/>
      <c r="AP407" s="43"/>
      <c r="AQ407" s="43"/>
      <c r="AR407" s="43"/>
      <c r="AS407" s="43"/>
      <c r="AT407" s="43"/>
      <c r="AU407" s="43"/>
      <c r="AV407" s="43"/>
      <c r="AW407" s="43"/>
      <c r="AX407" s="43"/>
      <c r="AY407" s="43"/>
      <c r="AZ407" s="43"/>
      <c r="BA407" s="43"/>
      <c r="BB407" s="43"/>
      <c r="BC407" s="43"/>
      <c r="BD407" s="43"/>
      <c r="BE407" s="43"/>
      <c r="BF407" s="43"/>
      <c r="BG407" s="43"/>
      <c r="BH407" s="43"/>
      <c r="BI407" s="43"/>
      <c r="BJ407" s="43"/>
      <c r="BK407" s="43"/>
      <c r="BL407" s="43"/>
      <c r="BM407" s="43"/>
      <c r="BN407" s="43"/>
      <c r="BO407" s="43"/>
      <c r="BP407" s="43"/>
      <c r="BQ407" s="43"/>
      <c r="BR407" s="43"/>
      <c r="BS407" s="43"/>
      <c r="BT407" s="43"/>
      <c r="BU407" s="43"/>
      <c r="BV407" s="43"/>
      <c r="BW407" s="43"/>
      <c r="BX407" s="43"/>
      <c r="BY407" s="43"/>
      <c r="BZ407" s="43"/>
      <c r="CA407" s="43"/>
      <c r="CB407" s="43"/>
      <c r="CC407" s="43"/>
      <c r="CD407" s="43"/>
      <c r="CE407" s="43"/>
      <c r="CF407" s="43"/>
      <c r="CG407" s="43"/>
      <c r="CH407" s="43"/>
      <c r="CI407" s="43"/>
      <c r="CJ407" s="43"/>
      <c r="CK407" s="43"/>
      <c r="CL407" s="43"/>
      <c r="CM407" s="43"/>
      <c r="CN407" s="43"/>
      <c r="CO407" s="43"/>
      <c r="CP407" s="43"/>
      <c r="CQ407" s="43"/>
      <c r="CR407" s="43"/>
      <c r="CS407" s="43"/>
      <c r="CT407" s="43"/>
      <c r="CU407" s="43"/>
      <c r="CV407" s="43"/>
      <c r="CW407" s="43"/>
      <c r="CX407" s="43"/>
      <c r="CY407" s="43"/>
      <c r="CZ407" s="43"/>
      <c r="DA407" s="43"/>
      <c r="DB407" s="43"/>
      <c r="DC407" s="43"/>
      <c r="DD407" s="43"/>
      <c r="DE407" s="43"/>
      <c r="DF407" s="43"/>
      <c r="DG407" s="43"/>
      <c r="DH407" s="43"/>
      <c r="DI407" s="43"/>
      <c r="DJ407" s="43"/>
      <c r="DK407" s="43"/>
      <c r="DL407" s="43"/>
      <c r="DM407" s="43"/>
      <c r="DN407" s="43"/>
      <c r="DO407" s="43"/>
      <c r="DP407" s="43"/>
      <c r="DQ407" s="43"/>
      <c r="DR407" s="43"/>
      <c r="DS407" s="43"/>
      <c r="DT407" s="43"/>
      <c r="DU407" s="43"/>
      <c r="DV407" s="43"/>
      <c r="DW407" s="43"/>
      <c r="DX407" s="43"/>
      <c r="DY407" s="43"/>
      <c r="DZ407" s="43"/>
      <c r="EA407" s="43"/>
      <c r="EB407" s="43"/>
      <c r="EC407" s="43"/>
      <c r="ED407" s="43"/>
      <c r="EE407" s="43"/>
      <c r="EF407" s="43"/>
      <c r="EG407" s="43"/>
      <c r="EH407" s="43"/>
      <c r="EI407" s="43"/>
      <c r="EJ407" s="43"/>
      <c r="EK407" s="43"/>
      <c r="EL407" s="43"/>
      <c r="EM407" s="43"/>
      <c r="EN407" s="43"/>
      <c r="EO407" s="43"/>
      <c r="EP407" s="43"/>
      <c r="EQ407" s="43"/>
      <c r="ER407" s="43"/>
      <c r="ES407" s="43"/>
      <c r="ET407" s="43"/>
      <c r="EU407" s="43"/>
      <c r="EV407" s="43"/>
      <c r="EW407" s="43"/>
      <c r="EX407" s="43"/>
      <c r="EY407" s="43"/>
      <c r="EZ407" s="43"/>
      <c r="FA407" s="43"/>
      <c r="FB407" s="43"/>
      <c r="FC407" s="43"/>
      <c r="FD407" s="43"/>
      <c r="FE407" s="43"/>
      <c r="FF407" s="43"/>
      <c r="FG407" s="43"/>
      <c r="FH407" s="43"/>
      <c r="FI407" s="43"/>
      <c r="FJ407" s="43"/>
      <c r="FK407" s="43"/>
      <c r="FL407" s="43"/>
      <c r="FM407" s="43"/>
      <c r="FN407" s="43"/>
      <c r="FO407" s="43"/>
      <c r="FP407" s="43"/>
      <c r="FQ407" s="43"/>
      <c r="FR407" s="43"/>
      <c r="FS407" s="43"/>
      <c r="FT407" s="43"/>
      <c r="FU407" s="43"/>
      <c r="FV407" s="43"/>
      <c r="FW407" s="43"/>
      <c r="FX407" s="43"/>
      <c r="FY407" s="43"/>
      <c r="FZ407" s="43"/>
      <c r="GA407" s="43"/>
      <c r="GB407" s="43"/>
      <c r="GC407" s="43"/>
      <c r="GD407" s="43"/>
      <c r="GE407" s="43"/>
      <c r="GF407" s="43"/>
      <c r="GG407" s="43"/>
      <c r="GH407" s="43"/>
      <c r="GI407" s="43"/>
      <c r="GJ407" s="43"/>
      <c r="GK407" s="43"/>
      <c r="GL407" s="43"/>
      <c r="GM407" s="43"/>
      <c r="GN407" s="43"/>
      <c r="GO407" s="43"/>
      <c r="GP407" s="43"/>
      <c r="GQ407" s="43"/>
      <c r="GR407" s="43"/>
      <c r="GS407" s="43"/>
      <c r="GT407" s="43"/>
      <c r="GU407" s="43"/>
      <c r="GV407" s="43"/>
      <c r="GW407" s="43"/>
      <c r="GX407" s="43"/>
      <c r="GY407" s="43"/>
      <c r="GZ407" s="43"/>
      <c r="HA407" s="43"/>
      <c r="HB407" s="43"/>
      <c r="HC407" s="43"/>
      <c r="HD407" s="43"/>
      <c r="HE407" s="43"/>
      <c r="HF407" s="43"/>
      <c r="HG407" s="43"/>
      <c r="HH407" s="43"/>
      <c r="HI407" s="43"/>
      <c r="HJ407" s="43"/>
      <c r="HK407" s="43"/>
      <c r="HL407" s="43"/>
      <c r="HM407" s="43"/>
      <c r="HN407" s="43"/>
      <c r="HO407" s="43"/>
      <c r="HP407" s="43"/>
      <c r="HQ407" s="43"/>
      <c r="HR407" s="43"/>
      <c r="HS407" s="43"/>
      <c r="HT407" s="43"/>
      <c r="HU407" s="43"/>
      <c r="HV407" s="43"/>
      <c r="HW407" s="43"/>
      <c r="HX407" s="43"/>
      <c r="HY407" s="43"/>
      <c r="HZ407" s="43"/>
      <c r="IA407" s="43"/>
      <c r="IB407" s="43"/>
      <c r="IC407" s="43"/>
      <c r="ID407" s="43"/>
      <c r="IE407" s="43"/>
      <c r="IF407" s="43"/>
      <c r="IG407" s="43"/>
      <c r="IH407" s="43"/>
      <c r="II407" s="43"/>
      <c r="IJ407" s="43"/>
      <c r="IK407" s="43"/>
      <c r="IL407" s="43"/>
      <c r="IM407" s="43"/>
      <c r="IN407" s="43"/>
      <c r="IO407" s="43"/>
      <c r="IP407" s="43"/>
      <c r="IQ407" s="43"/>
      <c r="IR407" s="43"/>
      <c r="IS407" s="43"/>
      <c r="IT407" s="43"/>
      <c r="IU407" s="43"/>
    </row>
    <row r="408" spans="1:255" ht="16.5">
      <c r="A408" s="708" t="s">
        <v>3125</v>
      </c>
      <c r="B408" s="709"/>
      <c r="C408" s="709"/>
      <c r="D408" s="709"/>
      <c r="E408" s="43"/>
      <c r="F408" s="43"/>
      <c r="G408" s="43"/>
      <c r="H408" s="43"/>
      <c r="I408" s="43"/>
      <c r="J408" s="43"/>
      <c r="K408" s="43"/>
      <c r="L408" s="43"/>
      <c r="M408" s="43"/>
      <c r="N408" s="43"/>
      <c r="O408" s="43"/>
      <c r="P408" s="43"/>
      <c r="Q408" s="43"/>
      <c r="R408" s="43"/>
      <c r="S408" s="43"/>
      <c r="T408" s="43"/>
      <c r="U408" s="43"/>
      <c r="V408" s="43"/>
      <c r="W408" s="43"/>
      <c r="X408" s="43"/>
      <c r="Y408" s="43"/>
      <c r="Z408" s="43"/>
      <c r="AA408" s="43"/>
      <c r="AB408" s="43"/>
      <c r="AC408" s="43"/>
      <c r="AD408" s="43"/>
      <c r="AE408" s="43"/>
      <c r="AF408" s="43"/>
      <c r="AG408" s="43"/>
      <c r="AH408" s="43"/>
      <c r="AI408" s="43"/>
      <c r="AJ408" s="43"/>
      <c r="AK408" s="43"/>
      <c r="AL408" s="43"/>
      <c r="AM408" s="43"/>
      <c r="AN408" s="43"/>
      <c r="AO408" s="43"/>
      <c r="AP408" s="43"/>
      <c r="AQ408" s="43"/>
      <c r="AR408" s="43"/>
      <c r="AS408" s="43"/>
      <c r="AT408" s="43"/>
      <c r="AU408" s="43"/>
      <c r="AV408" s="43"/>
      <c r="AW408" s="43"/>
      <c r="AX408" s="43"/>
      <c r="AY408" s="43"/>
      <c r="AZ408" s="43"/>
      <c r="BA408" s="43"/>
      <c r="BB408" s="43"/>
      <c r="BC408" s="43"/>
      <c r="BD408" s="43"/>
      <c r="BE408" s="43"/>
      <c r="BF408" s="43"/>
      <c r="BG408" s="43"/>
      <c r="BH408" s="43"/>
      <c r="BI408" s="43"/>
      <c r="BJ408" s="43"/>
      <c r="BK408" s="43"/>
      <c r="BL408" s="43"/>
      <c r="BM408" s="43"/>
      <c r="BN408" s="43"/>
      <c r="BO408" s="43"/>
      <c r="BP408" s="43"/>
      <c r="BQ408" s="43"/>
      <c r="BR408" s="43"/>
      <c r="BS408" s="43"/>
      <c r="BT408" s="43"/>
      <c r="BU408" s="43"/>
      <c r="BV408" s="43"/>
      <c r="BW408" s="43"/>
      <c r="BX408" s="43"/>
      <c r="BY408" s="43"/>
      <c r="BZ408" s="43"/>
      <c r="CA408" s="43"/>
      <c r="CB408" s="43"/>
      <c r="CC408" s="43"/>
      <c r="CD408" s="43"/>
      <c r="CE408" s="43"/>
      <c r="CF408" s="43"/>
      <c r="CG408" s="43"/>
      <c r="CH408" s="43"/>
      <c r="CI408" s="43"/>
      <c r="CJ408" s="43"/>
      <c r="CK408" s="43"/>
      <c r="CL408" s="43"/>
      <c r="CM408" s="43"/>
      <c r="CN408" s="43"/>
      <c r="CO408" s="43"/>
      <c r="CP408" s="43"/>
      <c r="CQ408" s="43"/>
      <c r="CR408" s="43"/>
      <c r="CS408" s="43"/>
      <c r="CT408" s="43"/>
      <c r="CU408" s="43"/>
      <c r="CV408" s="43"/>
      <c r="CW408" s="43"/>
      <c r="CX408" s="43"/>
      <c r="CY408" s="43"/>
      <c r="CZ408" s="43"/>
      <c r="DA408" s="43"/>
      <c r="DB408" s="43"/>
      <c r="DC408" s="43"/>
      <c r="DD408" s="43"/>
      <c r="DE408" s="43"/>
      <c r="DF408" s="43"/>
      <c r="DG408" s="43"/>
      <c r="DH408" s="43"/>
      <c r="DI408" s="43"/>
      <c r="DJ408" s="43"/>
      <c r="DK408" s="43"/>
      <c r="DL408" s="43"/>
      <c r="DM408" s="43"/>
      <c r="DN408" s="43"/>
      <c r="DO408" s="43"/>
      <c r="DP408" s="43"/>
      <c r="DQ408" s="43"/>
      <c r="DR408" s="43"/>
      <c r="DS408" s="43"/>
      <c r="DT408" s="43"/>
      <c r="DU408" s="43"/>
      <c r="DV408" s="43"/>
      <c r="DW408" s="43"/>
      <c r="DX408" s="43"/>
      <c r="DY408" s="43"/>
      <c r="DZ408" s="43"/>
      <c r="EA408" s="43"/>
      <c r="EB408" s="43"/>
      <c r="EC408" s="43"/>
      <c r="ED408" s="43"/>
      <c r="EE408" s="43"/>
      <c r="EF408" s="43"/>
      <c r="EG408" s="43"/>
      <c r="EH408" s="43"/>
      <c r="EI408" s="43"/>
      <c r="EJ408" s="43"/>
      <c r="EK408" s="43"/>
      <c r="EL408" s="43"/>
      <c r="EM408" s="43"/>
      <c r="EN408" s="43"/>
      <c r="EO408" s="43"/>
      <c r="EP408" s="43"/>
      <c r="EQ408" s="43"/>
      <c r="ER408" s="43"/>
      <c r="ES408" s="43"/>
      <c r="ET408" s="43"/>
      <c r="EU408" s="43"/>
      <c r="EV408" s="43"/>
      <c r="EW408" s="43"/>
      <c r="EX408" s="43"/>
      <c r="EY408" s="43"/>
      <c r="EZ408" s="43"/>
      <c r="FA408" s="43"/>
      <c r="FB408" s="43"/>
      <c r="FC408" s="43"/>
      <c r="FD408" s="43"/>
      <c r="FE408" s="43"/>
      <c r="FF408" s="43"/>
      <c r="FG408" s="43"/>
      <c r="FH408" s="43"/>
      <c r="FI408" s="43"/>
      <c r="FJ408" s="43"/>
      <c r="FK408" s="43"/>
      <c r="FL408" s="43"/>
      <c r="FM408" s="43"/>
      <c r="FN408" s="43"/>
      <c r="FO408" s="43"/>
      <c r="FP408" s="43"/>
      <c r="FQ408" s="43"/>
      <c r="FR408" s="43"/>
      <c r="FS408" s="43"/>
      <c r="FT408" s="43"/>
      <c r="FU408" s="43"/>
      <c r="FV408" s="43"/>
      <c r="FW408" s="43"/>
      <c r="FX408" s="43"/>
      <c r="FY408" s="43"/>
      <c r="FZ408" s="43"/>
      <c r="GA408" s="43"/>
      <c r="GB408" s="43"/>
      <c r="GC408" s="43"/>
      <c r="GD408" s="43"/>
      <c r="GE408" s="43"/>
      <c r="GF408" s="43"/>
      <c r="GG408" s="43"/>
      <c r="GH408" s="43"/>
      <c r="GI408" s="43"/>
      <c r="GJ408" s="43"/>
      <c r="GK408" s="43"/>
      <c r="GL408" s="43"/>
      <c r="GM408" s="43"/>
      <c r="GN408" s="43"/>
      <c r="GO408" s="43"/>
      <c r="GP408" s="43"/>
      <c r="GQ408" s="43"/>
      <c r="GR408" s="43"/>
      <c r="GS408" s="43"/>
      <c r="GT408" s="43"/>
      <c r="GU408" s="43"/>
      <c r="GV408" s="43"/>
      <c r="GW408" s="43"/>
      <c r="GX408" s="43"/>
      <c r="GY408" s="43"/>
      <c r="GZ408" s="43"/>
      <c r="HA408" s="43"/>
      <c r="HB408" s="43"/>
      <c r="HC408" s="43"/>
      <c r="HD408" s="43"/>
      <c r="HE408" s="43"/>
      <c r="HF408" s="43"/>
      <c r="HG408" s="43"/>
      <c r="HH408" s="43"/>
      <c r="HI408" s="43"/>
      <c r="HJ408" s="43"/>
      <c r="HK408" s="43"/>
      <c r="HL408" s="43"/>
      <c r="HM408" s="43"/>
      <c r="HN408" s="43"/>
      <c r="HO408" s="43"/>
      <c r="HP408" s="43"/>
      <c r="HQ408" s="43"/>
      <c r="HR408" s="43"/>
      <c r="HS408" s="43"/>
      <c r="HT408" s="43"/>
      <c r="HU408" s="43"/>
      <c r="HV408" s="43"/>
      <c r="HW408" s="43"/>
      <c r="HX408" s="43"/>
      <c r="HY408" s="43"/>
      <c r="HZ408" s="43"/>
      <c r="IA408" s="43"/>
      <c r="IB408" s="43"/>
      <c r="IC408" s="43"/>
      <c r="ID408" s="43"/>
      <c r="IE408" s="43"/>
      <c r="IF408" s="43"/>
      <c r="IG408" s="43"/>
      <c r="IH408" s="43"/>
      <c r="II408" s="43"/>
      <c r="IJ408" s="43"/>
      <c r="IK408" s="43"/>
      <c r="IL408" s="43"/>
      <c r="IM408" s="43"/>
      <c r="IN408" s="43"/>
      <c r="IO408" s="43"/>
      <c r="IP408" s="43"/>
      <c r="IQ408" s="43"/>
      <c r="IR408" s="43"/>
      <c r="IS408" s="43"/>
      <c r="IT408" s="43"/>
      <c r="IU408" s="43"/>
    </row>
    <row r="409" spans="1:255" ht="15.75" customHeight="1">
      <c r="A409" s="195" t="s">
        <v>3146</v>
      </c>
      <c r="B409" s="196"/>
      <c r="C409" s="197">
        <f>DATE(2020,7,7)</f>
        <v>44019</v>
      </c>
      <c r="D409" s="195" t="s">
        <v>2124</v>
      </c>
      <c r="E409" s="43"/>
      <c r="F409" s="43"/>
      <c r="G409" s="43"/>
      <c r="H409" s="43"/>
      <c r="I409" s="43"/>
      <c r="J409" s="43"/>
      <c r="K409" s="43"/>
      <c r="L409" s="43"/>
      <c r="M409" s="43"/>
      <c r="N409" s="43"/>
      <c r="O409" s="43"/>
      <c r="P409" s="43"/>
      <c r="Q409" s="43"/>
      <c r="R409" s="43"/>
      <c r="S409" s="43"/>
      <c r="T409" s="43"/>
      <c r="U409" s="43"/>
      <c r="V409" s="43"/>
      <c r="W409" s="43"/>
      <c r="X409" s="43"/>
      <c r="Y409" s="43"/>
      <c r="Z409" s="43"/>
      <c r="AA409" s="43"/>
      <c r="AB409" s="43"/>
      <c r="AC409" s="43"/>
      <c r="AD409" s="43"/>
      <c r="AE409" s="43"/>
      <c r="AF409" s="43"/>
      <c r="AG409" s="43"/>
      <c r="AH409" s="43"/>
      <c r="AI409" s="43"/>
      <c r="AJ409" s="43"/>
      <c r="AK409" s="43"/>
      <c r="AL409" s="43"/>
      <c r="AM409" s="43"/>
      <c r="AN409" s="43"/>
      <c r="AO409" s="43"/>
      <c r="AP409" s="43"/>
      <c r="AQ409" s="43"/>
      <c r="AR409" s="43"/>
      <c r="AS409" s="43"/>
      <c r="AT409" s="43"/>
      <c r="AU409" s="43"/>
      <c r="AV409" s="43"/>
      <c r="AW409" s="43"/>
      <c r="AX409" s="43"/>
      <c r="AY409" s="43"/>
      <c r="AZ409" s="43"/>
      <c r="BA409" s="43"/>
      <c r="BB409" s="43"/>
      <c r="BC409" s="43"/>
      <c r="BD409" s="43"/>
      <c r="BE409" s="43"/>
      <c r="BF409" s="43"/>
      <c r="BG409" s="43"/>
      <c r="BH409" s="43"/>
      <c r="BI409" s="43"/>
      <c r="BJ409" s="43"/>
      <c r="BK409" s="43"/>
      <c r="BL409" s="43"/>
      <c r="BM409" s="43"/>
      <c r="BN409" s="43"/>
      <c r="BO409" s="43"/>
      <c r="BP409" s="43"/>
      <c r="BQ409" s="43"/>
      <c r="BR409" s="43"/>
      <c r="BS409" s="43"/>
      <c r="BT409" s="43"/>
      <c r="BU409" s="43"/>
      <c r="BV409" s="43"/>
      <c r="BW409" s="43"/>
      <c r="BX409" s="43"/>
      <c r="BY409" s="43"/>
      <c r="BZ409" s="43"/>
      <c r="CA409" s="43"/>
      <c r="CB409" s="43"/>
      <c r="CC409" s="43"/>
      <c r="CD409" s="43"/>
      <c r="CE409" s="43"/>
      <c r="CF409" s="43"/>
      <c r="CG409" s="43"/>
      <c r="CH409" s="43"/>
      <c r="CI409" s="43"/>
      <c r="CJ409" s="43"/>
      <c r="CK409" s="43"/>
      <c r="CL409" s="43"/>
      <c r="CM409" s="43"/>
      <c r="CN409" s="43"/>
      <c r="CO409" s="43"/>
      <c r="CP409" s="43"/>
      <c r="CQ409" s="43"/>
      <c r="CR409" s="43"/>
      <c r="CS409" s="43"/>
      <c r="CT409" s="43"/>
      <c r="CU409" s="43"/>
      <c r="CV409" s="43"/>
      <c r="CW409" s="43"/>
      <c r="CX409" s="43"/>
      <c r="CY409" s="43"/>
      <c r="CZ409" s="43"/>
      <c r="DA409" s="43"/>
      <c r="DB409" s="43"/>
      <c r="DC409" s="43"/>
      <c r="DD409" s="43"/>
      <c r="DE409" s="43"/>
      <c r="DF409" s="43"/>
      <c r="DG409" s="43"/>
      <c r="DH409" s="43"/>
      <c r="DI409" s="43"/>
      <c r="DJ409" s="43"/>
      <c r="DK409" s="43"/>
      <c r="DL409" s="43"/>
      <c r="DM409" s="43"/>
      <c r="DN409" s="43"/>
      <c r="DO409" s="43"/>
      <c r="DP409" s="43"/>
      <c r="DQ409" s="43"/>
      <c r="DR409" s="43"/>
      <c r="DS409" s="43"/>
      <c r="DT409" s="43"/>
      <c r="DU409" s="43"/>
      <c r="DV409" s="43"/>
      <c r="DW409" s="43"/>
      <c r="DX409" s="43"/>
      <c r="DY409" s="43"/>
      <c r="DZ409" s="43"/>
      <c r="EA409" s="43"/>
      <c r="EB409" s="43"/>
      <c r="EC409" s="43"/>
      <c r="ED409" s="43"/>
      <c r="EE409" s="43"/>
      <c r="EF409" s="43"/>
      <c r="EG409" s="43"/>
      <c r="EH409" s="43"/>
      <c r="EI409" s="43"/>
      <c r="EJ409" s="43"/>
      <c r="EK409" s="43"/>
      <c r="EL409" s="43"/>
      <c r="EM409" s="43"/>
      <c r="EN409" s="43"/>
      <c r="EO409" s="43"/>
      <c r="EP409" s="43"/>
      <c r="EQ409" s="43"/>
      <c r="ER409" s="43"/>
      <c r="ES409" s="43"/>
      <c r="ET409" s="43"/>
      <c r="EU409" s="43"/>
      <c r="EV409" s="43"/>
      <c r="EW409" s="43"/>
      <c r="EX409" s="43"/>
      <c r="EY409" s="43"/>
      <c r="EZ409" s="43"/>
      <c r="FA409" s="43"/>
      <c r="FB409" s="43"/>
      <c r="FC409" s="43"/>
      <c r="FD409" s="43"/>
      <c r="FE409" s="43"/>
      <c r="FF409" s="43"/>
      <c r="FG409" s="43"/>
      <c r="FH409" s="43"/>
      <c r="FI409" s="43"/>
      <c r="FJ409" s="43"/>
      <c r="FK409" s="43"/>
      <c r="FL409" s="43"/>
      <c r="FM409" s="43"/>
      <c r="FN409" s="43"/>
      <c r="FO409" s="43"/>
      <c r="FP409" s="43"/>
      <c r="FQ409" s="43"/>
      <c r="FR409" s="43"/>
      <c r="FS409" s="43"/>
      <c r="FT409" s="43"/>
      <c r="FU409" s="43"/>
      <c r="FV409" s="43"/>
      <c r="FW409" s="43"/>
      <c r="FX409" s="43"/>
      <c r="FY409" s="43"/>
      <c r="FZ409" s="43"/>
      <c r="GA409" s="43"/>
      <c r="GB409" s="43"/>
      <c r="GC409" s="43"/>
      <c r="GD409" s="43"/>
      <c r="GE409" s="43"/>
      <c r="GF409" s="43"/>
      <c r="GG409" s="43"/>
      <c r="GH409" s="43"/>
      <c r="GI409" s="43"/>
      <c r="GJ409" s="43"/>
      <c r="GK409" s="43"/>
      <c r="GL409" s="43"/>
      <c r="GM409" s="43"/>
      <c r="GN409" s="43"/>
      <c r="GO409" s="43"/>
      <c r="GP409" s="43"/>
      <c r="GQ409" s="43"/>
      <c r="GR409" s="43"/>
      <c r="GS409" s="43"/>
      <c r="GT409" s="43"/>
      <c r="GU409" s="43"/>
      <c r="GV409" s="43"/>
      <c r="GW409" s="43"/>
      <c r="GX409" s="43"/>
      <c r="GY409" s="43"/>
      <c r="GZ409" s="43"/>
      <c r="HA409" s="43"/>
      <c r="HB409" s="43"/>
      <c r="HC409" s="43"/>
      <c r="HD409" s="43"/>
      <c r="HE409" s="43"/>
      <c r="HF409" s="43"/>
      <c r="HG409" s="43"/>
      <c r="HH409" s="43"/>
      <c r="HI409" s="43"/>
      <c r="HJ409" s="43"/>
      <c r="HK409" s="43"/>
      <c r="HL409" s="43"/>
      <c r="HM409" s="43"/>
      <c r="HN409" s="43"/>
      <c r="HO409" s="43"/>
      <c r="HP409" s="43"/>
      <c r="HQ409" s="43"/>
      <c r="HR409" s="43"/>
      <c r="HS409" s="43"/>
      <c r="HT409" s="43"/>
      <c r="HU409" s="43"/>
      <c r="HV409" s="43"/>
      <c r="HW409" s="43"/>
      <c r="HX409" s="43"/>
      <c r="HY409" s="43"/>
      <c r="HZ409" s="43"/>
      <c r="IA409" s="43"/>
      <c r="IB409" s="43"/>
      <c r="IC409" s="43"/>
      <c r="ID409" s="43"/>
      <c r="IE409" s="43"/>
      <c r="IF409" s="43"/>
      <c r="IG409" s="43"/>
      <c r="IH409" s="43"/>
      <c r="II409" s="43"/>
      <c r="IJ409" s="43"/>
      <c r="IK409" s="43"/>
      <c r="IL409" s="43"/>
      <c r="IM409" s="43"/>
      <c r="IN409" s="43"/>
      <c r="IO409" s="43"/>
      <c r="IP409" s="43"/>
      <c r="IQ409" s="43"/>
      <c r="IR409" s="43"/>
      <c r="IS409" s="43"/>
      <c r="IT409" s="43"/>
      <c r="IU409" s="43"/>
    </row>
    <row r="410" spans="1:255" ht="16.5">
      <c r="A410" s="708" t="s">
        <v>3148</v>
      </c>
      <c r="B410" s="709"/>
      <c r="C410" s="709"/>
      <c r="D410" s="709"/>
      <c r="E410" s="43"/>
      <c r="F410" s="43"/>
      <c r="G410" s="43"/>
      <c r="H410" s="43"/>
      <c r="I410" s="43"/>
      <c r="J410" s="43"/>
      <c r="K410" s="43"/>
      <c r="L410" s="43"/>
      <c r="M410" s="43"/>
      <c r="N410" s="43"/>
      <c r="O410" s="43"/>
      <c r="P410" s="43"/>
      <c r="Q410" s="43"/>
      <c r="R410" s="43"/>
      <c r="S410" s="43"/>
      <c r="T410" s="43"/>
      <c r="U410" s="43"/>
      <c r="V410" s="43"/>
      <c r="W410" s="43"/>
      <c r="X410" s="43"/>
      <c r="Y410" s="43"/>
      <c r="Z410" s="43"/>
      <c r="AA410" s="43"/>
      <c r="AB410" s="43"/>
      <c r="AC410" s="43"/>
      <c r="AD410" s="43"/>
      <c r="AE410" s="43"/>
      <c r="AF410" s="43"/>
      <c r="AG410" s="43"/>
      <c r="AH410" s="43"/>
      <c r="AI410" s="43"/>
      <c r="AJ410" s="43"/>
      <c r="AK410" s="43"/>
      <c r="AL410" s="43"/>
      <c r="AM410" s="43"/>
      <c r="AN410" s="43"/>
      <c r="AO410" s="43"/>
      <c r="AP410" s="43"/>
      <c r="AQ410" s="43"/>
      <c r="AR410" s="43"/>
      <c r="AS410" s="43"/>
      <c r="AT410" s="43"/>
      <c r="AU410" s="43"/>
      <c r="AV410" s="43"/>
      <c r="AW410" s="43"/>
      <c r="AX410" s="43"/>
      <c r="AY410" s="43"/>
      <c r="AZ410" s="43"/>
      <c r="BA410" s="43"/>
      <c r="BB410" s="43"/>
      <c r="BC410" s="43"/>
      <c r="BD410" s="43"/>
      <c r="BE410" s="43"/>
      <c r="BF410" s="43"/>
      <c r="BG410" s="43"/>
      <c r="BH410" s="43"/>
      <c r="BI410" s="43"/>
      <c r="BJ410" s="43"/>
      <c r="BK410" s="43"/>
      <c r="BL410" s="43"/>
      <c r="BM410" s="43"/>
      <c r="BN410" s="43"/>
      <c r="BO410" s="43"/>
      <c r="BP410" s="43"/>
      <c r="BQ410" s="43"/>
      <c r="BR410" s="43"/>
      <c r="BS410" s="43"/>
      <c r="BT410" s="43"/>
      <c r="BU410" s="43"/>
      <c r="BV410" s="43"/>
      <c r="BW410" s="43"/>
      <c r="BX410" s="43"/>
      <c r="BY410" s="43"/>
      <c r="BZ410" s="43"/>
      <c r="CA410" s="43"/>
      <c r="CB410" s="43"/>
      <c r="CC410" s="43"/>
      <c r="CD410" s="43"/>
      <c r="CE410" s="43"/>
      <c r="CF410" s="43"/>
      <c r="CG410" s="43"/>
      <c r="CH410" s="43"/>
      <c r="CI410" s="43"/>
      <c r="CJ410" s="43"/>
      <c r="CK410" s="43"/>
      <c r="CL410" s="43"/>
      <c r="CM410" s="43"/>
      <c r="CN410" s="43"/>
      <c r="CO410" s="43"/>
      <c r="CP410" s="43"/>
      <c r="CQ410" s="43"/>
      <c r="CR410" s="43"/>
      <c r="CS410" s="43"/>
      <c r="CT410" s="43"/>
      <c r="CU410" s="43"/>
      <c r="CV410" s="43"/>
      <c r="CW410" s="43"/>
      <c r="CX410" s="43"/>
      <c r="CY410" s="43"/>
      <c r="CZ410" s="43"/>
      <c r="DA410" s="43"/>
      <c r="DB410" s="43"/>
      <c r="DC410" s="43"/>
      <c r="DD410" s="43"/>
      <c r="DE410" s="43"/>
      <c r="DF410" s="43"/>
      <c r="DG410" s="43"/>
      <c r="DH410" s="43"/>
      <c r="DI410" s="43"/>
      <c r="DJ410" s="43"/>
      <c r="DK410" s="43"/>
      <c r="DL410" s="43"/>
      <c r="DM410" s="43"/>
      <c r="DN410" s="43"/>
      <c r="DO410" s="43"/>
      <c r="DP410" s="43"/>
      <c r="DQ410" s="43"/>
      <c r="DR410" s="43"/>
      <c r="DS410" s="43"/>
      <c r="DT410" s="43"/>
      <c r="DU410" s="43"/>
      <c r="DV410" s="43"/>
      <c r="DW410" s="43"/>
      <c r="DX410" s="43"/>
      <c r="DY410" s="43"/>
      <c r="DZ410" s="43"/>
      <c r="EA410" s="43"/>
      <c r="EB410" s="43"/>
      <c r="EC410" s="43"/>
      <c r="ED410" s="43"/>
      <c r="EE410" s="43"/>
      <c r="EF410" s="43"/>
      <c r="EG410" s="43"/>
      <c r="EH410" s="43"/>
      <c r="EI410" s="43"/>
      <c r="EJ410" s="43"/>
      <c r="EK410" s="43"/>
      <c r="EL410" s="43"/>
      <c r="EM410" s="43"/>
      <c r="EN410" s="43"/>
      <c r="EO410" s="43"/>
      <c r="EP410" s="43"/>
      <c r="EQ410" s="43"/>
      <c r="ER410" s="43"/>
      <c r="ES410" s="43"/>
      <c r="ET410" s="43"/>
      <c r="EU410" s="43"/>
      <c r="EV410" s="43"/>
      <c r="EW410" s="43"/>
      <c r="EX410" s="43"/>
      <c r="EY410" s="43"/>
      <c r="EZ410" s="43"/>
      <c r="FA410" s="43"/>
      <c r="FB410" s="43"/>
      <c r="FC410" s="43"/>
      <c r="FD410" s="43"/>
      <c r="FE410" s="43"/>
      <c r="FF410" s="43"/>
      <c r="FG410" s="43"/>
      <c r="FH410" s="43"/>
      <c r="FI410" s="43"/>
      <c r="FJ410" s="43"/>
      <c r="FK410" s="43"/>
      <c r="FL410" s="43"/>
      <c r="FM410" s="43"/>
      <c r="FN410" s="43"/>
      <c r="FO410" s="43"/>
      <c r="FP410" s="43"/>
      <c r="FQ410" s="43"/>
      <c r="FR410" s="43"/>
      <c r="FS410" s="43"/>
      <c r="FT410" s="43"/>
      <c r="FU410" s="43"/>
      <c r="FV410" s="43"/>
      <c r="FW410" s="43"/>
      <c r="FX410" s="43"/>
      <c r="FY410" s="43"/>
      <c r="FZ410" s="43"/>
      <c r="GA410" s="43"/>
      <c r="GB410" s="43"/>
      <c r="GC410" s="43"/>
      <c r="GD410" s="43"/>
      <c r="GE410" s="43"/>
      <c r="GF410" s="43"/>
      <c r="GG410" s="43"/>
      <c r="GH410" s="43"/>
      <c r="GI410" s="43"/>
      <c r="GJ410" s="43"/>
      <c r="GK410" s="43"/>
      <c r="GL410" s="43"/>
      <c r="GM410" s="43"/>
      <c r="GN410" s="43"/>
      <c r="GO410" s="43"/>
      <c r="GP410" s="43"/>
      <c r="GQ410" s="43"/>
      <c r="GR410" s="43"/>
      <c r="GS410" s="43"/>
      <c r="GT410" s="43"/>
      <c r="GU410" s="43"/>
      <c r="GV410" s="43"/>
      <c r="GW410" s="43"/>
      <c r="GX410" s="43"/>
      <c r="GY410" s="43"/>
      <c r="GZ410" s="43"/>
      <c r="HA410" s="43"/>
      <c r="HB410" s="43"/>
      <c r="HC410" s="43"/>
      <c r="HD410" s="43"/>
      <c r="HE410" s="43"/>
      <c r="HF410" s="43"/>
      <c r="HG410" s="43"/>
      <c r="HH410" s="43"/>
      <c r="HI410" s="43"/>
      <c r="HJ410" s="43"/>
      <c r="HK410" s="43"/>
      <c r="HL410" s="43"/>
      <c r="HM410" s="43"/>
      <c r="HN410" s="43"/>
      <c r="HO410" s="43"/>
      <c r="HP410" s="43"/>
      <c r="HQ410" s="43"/>
      <c r="HR410" s="43"/>
      <c r="HS410" s="43"/>
      <c r="HT410" s="43"/>
      <c r="HU410" s="43"/>
      <c r="HV410" s="43"/>
      <c r="HW410" s="43"/>
      <c r="HX410" s="43"/>
      <c r="HY410" s="43"/>
      <c r="HZ410" s="43"/>
      <c r="IA410" s="43"/>
      <c r="IB410" s="43"/>
      <c r="IC410" s="43"/>
      <c r="ID410" s="43"/>
      <c r="IE410" s="43"/>
      <c r="IF410" s="43"/>
      <c r="IG410" s="43"/>
      <c r="IH410" s="43"/>
      <c r="II410" s="43"/>
      <c r="IJ410" s="43"/>
      <c r="IK410" s="43"/>
      <c r="IL410" s="43"/>
      <c r="IM410" s="43"/>
      <c r="IN410" s="43"/>
      <c r="IO410" s="43"/>
      <c r="IP410" s="43"/>
      <c r="IQ410" s="43"/>
      <c r="IR410" s="43"/>
      <c r="IS410" s="43"/>
      <c r="IT410" s="43"/>
      <c r="IU410" s="43"/>
    </row>
    <row r="411" spans="1:255" ht="16.5">
      <c r="A411" s="708" t="s">
        <v>3147</v>
      </c>
      <c r="B411" s="709"/>
      <c r="C411" s="709"/>
      <c r="D411" s="709"/>
      <c r="E411" s="43"/>
      <c r="F411" s="43"/>
      <c r="G411" s="43"/>
      <c r="H411" s="43"/>
      <c r="I411" s="43"/>
      <c r="J411" s="43"/>
      <c r="K411" s="43"/>
      <c r="L411" s="43"/>
      <c r="M411" s="43"/>
      <c r="N411" s="43"/>
      <c r="O411" s="43"/>
      <c r="P411" s="43"/>
      <c r="Q411" s="43"/>
      <c r="R411" s="43"/>
      <c r="S411" s="43"/>
      <c r="T411" s="43"/>
      <c r="U411" s="43"/>
      <c r="V411" s="43"/>
      <c r="W411" s="43"/>
      <c r="X411" s="43"/>
      <c r="Y411" s="43"/>
      <c r="Z411" s="43"/>
      <c r="AA411" s="43"/>
      <c r="AB411" s="43"/>
      <c r="AC411" s="43"/>
      <c r="AD411" s="43"/>
      <c r="AE411" s="43"/>
      <c r="AF411" s="43"/>
      <c r="AG411" s="43"/>
      <c r="AH411" s="43"/>
      <c r="AI411" s="43"/>
      <c r="AJ411" s="43"/>
      <c r="AK411" s="43"/>
      <c r="AL411" s="43"/>
      <c r="AM411" s="43"/>
      <c r="AN411" s="43"/>
      <c r="AO411" s="43"/>
      <c r="AP411" s="43"/>
      <c r="AQ411" s="43"/>
      <c r="AR411" s="43"/>
      <c r="AS411" s="43"/>
      <c r="AT411" s="43"/>
      <c r="AU411" s="43"/>
      <c r="AV411" s="43"/>
      <c r="AW411" s="43"/>
      <c r="AX411" s="43"/>
      <c r="AY411" s="43"/>
      <c r="AZ411" s="43"/>
      <c r="BA411" s="43"/>
      <c r="BB411" s="43"/>
      <c r="BC411" s="43"/>
      <c r="BD411" s="43"/>
      <c r="BE411" s="43"/>
      <c r="BF411" s="43"/>
      <c r="BG411" s="43"/>
      <c r="BH411" s="43"/>
      <c r="BI411" s="43"/>
      <c r="BJ411" s="43"/>
      <c r="BK411" s="43"/>
      <c r="BL411" s="43"/>
      <c r="BM411" s="43"/>
      <c r="BN411" s="43"/>
      <c r="BO411" s="43"/>
      <c r="BP411" s="43"/>
      <c r="BQ411" s="43"/>
      <c r="BR411" s="43"/>
      <c r="BS411" s="43"/>
      <c r="BT411" s="43"/>
      <c r="BU411" s="43"/>
      <c r="BV411" s="43"/>
      <c r="BW411" s="43"/>
      <c r="BX411" s="43"/>
      <c r="BY411" s="43"/>
      <c r="BZ411" s="43"/>
      <c r="CA411" s="43"/>
      <c r="CB411" s="43"/>
      <c r="CC411" s="43"/>
      <c r="CD411" s="43"/>
      <c r="CE411" s="43"/>
      <c r="CF411" s="43"/>
      <c r="CG411" s="43"/>
      <c r="CH411" s="43"/>
      <c r="CI411" s="43"/>
      <c r="CJ411" s="43"/>
      <c r="CK411" s="43"/>
      <c r="CL411" s="43"/>
      <c r="CM411" s="43"/>
      <c r="CN411" s="43"/>
      <c r="CO411" s="43"/>
      <c r="CP411" s="43"/>
      <c r="CQ411" s="43"/>
      <c r="CR411" s="43"/>
      <c r="CS411" s="43"/>
      <c r="CT411" s="43"/>
      <c r="CU411" s="43"/>
      <c r="CV411" s="43"/>
      <c r="CW411" s="43"/>
      <c r="CX411" s="43"/>
      <c r="CY411" s="43"/>
      <c r="CZ411" s="43"/>
      <c r="DA411" s="43"/>
      <c r="DB411" s="43"/>
      <c r="DC411" s="43"/>
      <c r="DD411" s="43"/>
      <c r="DE411" s="43"/>
      <c r="DF411" s="43"/>
      <c r="DG411" s="43"/>
      <c r="DH411" s="43"/>
      <c r="DI411" s="43"/>
      <c r="DJ411" s="43"/>
      <c r="DK411" s="43"/>
      <c r="DL411" s="43"/>
      <c r="DM411" s="43"/>
      <c r="DN411" s="43"/>
      <c r="DO411" s="43"/>
      <c r="DP411" s="43"/>
      <c r="DQ411" s="43"/>
      <c r="DR411" s="43"/>
      <c r="DS411" s="43"/>
      <c r="DT411" s="43"/>
      <c r="DU411" s="43"/>
      <c r="DV411" s="43"/>
      <c r="DW411" s="43"/>
      <c r="DX411" s="43"/>
      <c r="DY411" s="43"/>
      <c r="DZ411" s="43"/>
      <c r="EA411" s="43"/>
      <c r="EB411" s="43"/>
      <c r="EC411" s="43"/>
      <c r="ED411" s="43"/>
      <c r="EE411" s="43"/>
      <c r="EF411" s="43"/>
      <c r="EG411" s="43"/>
      <c r="EH411" s="43"/>
      <c r="EI411" s="43"/>
      <c r="EJ411" s="43"/>
      <c r="EK411" s="43"/>
      <c r="EL411" s="43"/>
      <c r="EM411" s="43"/>
      <c r="EN411" s="43"/>
      <c r="EO411" s="43"/>
      <c r="EP411" s="43"/>
      <c r="EQ411" s="43"/>
      <c r="ER411" s="43"/>
      <c r="ES411" s="43"/>
      <c r="ET411" s="43"/>
      <c r="EU411" s="43"/>
      <c r="EV411" s="43"/>
      <c r="EW411" s="43"/>
      <c r="EX411" s="43"/>
      <c r="EY411" s="43"/>
      <c r="EZ411" s="43"/>
      <c r="FA411" s="43"/>
      <c r="FB411" s="43"/>
      <c r="FC411" s="43"/>
      <c r="FD411" s="43"/>
      <c r="FE411" s="43"/>
      <c r="FF411" s="43"/>
      <c r="FG411" s="43"/>
      <c r="FH411" s="43"/>
      <c r="FI411" s="43"/>
      <c r="FJ411" s="43"/>
      <c r="FK411" s="43"/>
      <c r="FL411" s="43"/>
      <c r="FM411" s="43"/>
      <c r="FN411" s="43"/>
      <c r="FO411" s="43"/>
      <c r="FP411" s="43"/>
      <c r="FQ411" s="43"/>
      <c r="FR411" s="43"/>
      <c r="FS411" s="43"/>
      <c r="FT411" s="43"/>
      <c r="FU411" s="43"/>
      <c r="FV411" s="43"/>
      <c r="FW411" s="43"/>
      <c r="FX411" s="43"/>
      <c r="FY411" s="43"/>
      <c r="FZ411" s="43"/>
      <c r="GA411" s="43"/>
      <c r="GB411" s="43"/>
      <c r="GC411" s="43"/>
      <c r="GD411" s="43"/>
      <c r="GE411" s="43"/>
      <c r="GF411" s="43"/>
      <c r="GG411" s="43"/>
      <c r="GH411" s="43"/>
      <c r="GI411" s="43"/>
      <c r="GJ411" s="43"/>
      <c r="GK411" s="43"/>
      <c r="GL411" s="43"/>
      <c r="GM411" s="43"/>
      <c r="GN411" s="43"/>
      <c r="GO411" s="43"/>
      <c r="GP411" s="43"/>
      <c r="GQ411" s="43"/>
      <c r="GR411" s="43"/>
      <c r="GS411" s="43"/>
      <c r="GT411" s="43"/>
      <c r="GU411" s="43"/>
      <c r="GV411" s="43"/>
      <c r="GW411" s="43"/>
      <c r="GX411" s="43"/>
      <c r="GY411" s="43"/>
      <c r="GZ411" s="43"/>
      <c r="HA411" s="43"/>
      <c r="HB411" s="43"/>
      <c r="HC411" s="43"/>
      <c r="HD411" s="43"/>
      <c r="HE411" s="43"/>
      <c r="HF411" s="43"/>
      <c r="HG411" s="43"/>
      <c r="HH411" s="43"/>
      <c r="HI411" s="43"/>
      <c r="HJ411" s="43"/>
      <c r="HK411" s="43"/>
      <c r="HL411" s="43"/>
      <c r="HM411" s="43"/>
      <c r="HN411" s="43"/>
      <c r="HO411" s="43"/>
      <c r="HP411" s="43"/>
      <c r="HQ411" s="43"/>
      <c r="HR411" s="43"/>
      <c r="HS411" s="43"/>
      <c r="HT411" s="43"/>
      <c r="HU411" s="43"/>
      <c r="HV411" s="43"/>
      <c r="HW411" s="43"/>
      <c r="HX411" s="43"/>
      <c r="HY411" s="43"/>
      <c r="HZ411" s="43"/>
      <c r="IA411" s="43"/>
      <c r="IB411" s="43"/>
      <c r="IC411" s="43"/>
      <c r="ID411" s="43"/>
      <c r="IE411" s="43"/>
      <c r="IF411" s="43"/>
      <c r="IG411" s="43"/>
      <c r="IH411" s="43"/>
      <c r="II411" s="43"/>
      <c r="IJ411" s="43"/>
      <c r="IK411" s="43"/>
      <c r="IL411" s="43"/>
      <c r="IM411" s="43"/>
      <c r="IN411" s="43"/>
      <c r="IO411" s="43"/>
      <c r="IP411" s="43"/>
      <c r="IQ411" s="43"/>
      <c r="IR411" s="43"/>
      <c r="IS411" s="43"/>
      <c r="IT411" s="43"/>
      <c r="IU411" s="43"/>
    </row>
    <row r="412" spans="1:255" ht="15.75" customHeight="1">
      <c r="A412" s="195" t="s">
        <v>3159</v>
      </c>
      <c r="B412" s="196"/>
      <c r="C412" s="197">
        <f>DATE(2020,7,10)</f>
        <v>44022</v>
      </c>
      <c r="D412" s="195" t="s">
        <v>2124</v>
      </c>
      <c r="E412" s="43"/>
      <c r="F412" s="43"/>
      <c r="G412" s="43"/>
      <c r="H412" s="43"/>
      <c r="I412" s="43"/>
      <c r="J412" s="43"/>
      <c r="K412" s="43"/>
      <c r="L412" s="43"/>
      <c r="M412" s="43"/>
      <c r="N412" s="43"/>
      <c r="O412" s="43"/>
      <c r="P412" s="43"/>
      <c r="Q412" s="43"/>
      <c r="R412" s="43"/>
      <c r="S412" s="43"/>
      <c r="T412" s="43"/>
      <c r="U412" s="43"/>
      <c r="V412" s="43"/>
      <c r="W412" s="43"/>
      <c r="X412" s="43"/>
      <c r="Y412" s="43"/>
      <c r="Z412" s="43"/>
      <c r="AA412" s="43"/>
      <c r="AB412" s="43"/>
      <c r="AC412" s="43"/>
      <c r="AD412" s="43"/>
      <c r="AE412" s="43"/>
      <c r="AF412" s="43"/>
      <c r="AG412" s="43"/>
      <c r="AH412" s="43"/>
      <c r="AI412" s="43"/>
      <c r="AJ412" s="43"/>
      <c r="AK412" s="43"/>
      <c r="AL412" s="43"/>
      <c r="AM412" s="43"/>
      <c r="AN412" s="43"/>
      <c r="AO412" s="43"/>
      <c r="AP412" s="43"/>
      <c r="AQ412" s="43"/>
      <c r="AR412" s="43"/>
      <c r="AS412" s="43"/>
      <c r="AT412" s="43"/>
      <c r="AU412" s="43"/>
      <c r="AV412" s="43"/>
      <c r="AW412" s="43"/>
      <c r="AX412" s="43"/>
      <c r="AY412" s="43"/>
      <c r="AZ412" s="43"/>
      <c r="BA412" s="43"/>
      <c r="BB412" s="43"/>
      <c r="BC412" s="43"/>
      <c r="BD412" s="43"/>
      <c r="BE412" s="43"/>
      <c r="BF412" s="43"/>
      <c r="BG412" s="43"/>
      <c r="BH412" s="43"/>
      <c r="BI412" s="43"/>
      <c r="BJ412" s="43"/>
      <c r="BK412" s="43"/>
      <c r="BL412" s="43"/>
      <c r="BM412" s="43"/>
      <c r="BN412" s="43"/>
      <c r="BO412" s="43"/>
      <c r="BP412" s="43"/>
      <c r="BQ412" s="43"/>
      <c r="BR412" s="43"/>
      <c r="BS412" s="43"/>
      <c r="BT412" s="43"/>
      <c r="BU412" s="43"/>
      <c r="BV412" s="43"/>
      <c r="BW412" s="43"/>
      <c r="BX412" s="43"/>
      <c r="BY412" s="43"/>
      <c r="BZ412" s="43"/>
      <c r="CA412" s="43"/>
      <c r="CB412" s="43"/>
      <c r="CC412" s="43"/>
      <c r="CD412" s="43"/>
      <c r="CE412" s="43"/>
      <c r="CF412" s="43"/>
      <c r="CG412" s="43"/>
      <c r="CH412" s="43"/>
      <c r="CI412" s="43"/>
      <c r="CJ412" s="43"/>
      <c r="CK412" s="43"/>
      <c r="CL412" s="43"/>
      <c r="CM412" s="43"/>
      <c r="CN412" s="43"/>
      <c r="CO412" s="43"/>
      <c r="CP412" s="43"/>
      <c r="CQ412" s="43"/>
      <c r="CR412" s="43"/>
      <c r="CS412" s="43"/>
      <c r="CT412" s="43"/>
      <c r="CU412" s="43"/>
      <c r="CV412" s="43"/>
      <c r="CW412" s="43"/>
      <c r="CX412" s="43"/>
      <c r="CY412" s="43"/>
      <c r="CZ412" s="43"/>
      <c r="DA412" s="43"/>
      <c r="DB412" s="43"/>
      <c r="DC412" s="43"/>
      <c r="DD412" s="43"/>
      <c r="DE412" s="43"/>
      <c r="DF412" s="43"/>
      <c r="DG412" s="43"/>
      <c r="DH412" s="43"/>
      <c r="DI412" s="43"/>
      <c r="DJ412" s="43"/>
      <c r="DK412" s="43"/>
      <c r="DL412" s="43"/>
      <c r="DM412" s="43"/>
      <c r="DN412" s="43"/>
      <c r="DO412" s="43"/>
      <c r="DP412" s="43"/>
      <c r="DQ412" s="43"/>
      <c r="DR412" s="43"/>
      <c r="DS412" s="43"/>
      <c r="DT412" s="43"/>
      <c r="DU412" s="43"/>
      <c r="DV412" s="43"/>
      <c r="DW412" s="43"/>
      <c r="DX412" s="43"/>
      <c r="DY412" s="43"/>
      <c r="DZ412" s="43"/>
      <c r="EA412" s="43"/>
      <c r="EB412" s="43"/>
      <c r="EC412" s="43"/>
      <c r="ED412" s="43"/>
      <c r="EE412" s="43"/>
      <c r="EF412" s="43"/>
      <c r="EG412" s="43"/>
      <c r="EH412" s="43"/>
      <c r="EI412" s="43"/>
      <c r="EJ412" s="43"/>
      <c r="EK412" s="43"/>
      <c r="EL412" s="43"/>
      <c r="EM412" s="43"/>
      <c r="EN412" s="43"/>
      <c r="EO412" s="43"/>
      <c r="EP412" s="43"/>
      <c r="EQ412" s="43"/>
      <c r="ER412" s="43"/>
      <c r="ES412" s="43"/>
      <c r="ET412" s="43"/>
      <c r="EU412" s="43"/>
      <c r="EV412" s="43"/>
      <c r="EW412" s="43"/>
      <c r="EX412" s="43"/>
      <c r="EY412" s="43"/>
      <c r="EZ412" s="43"/>
      <c r="FA412" s="43"/>
      <c r="FB412" s="43"/>
      <c r="FC412" s="43"/>
      <c r="FD412" s="43"/>
      <c r="FE412" s="43"/>
      <c r="FF412" s="43"/>
      <c r="FG412" s="43"/>
      <c r="FH412" s="43"/>
      <c r="FI412" s="43"/>
      <c r="FJ412" s="43"/>
      <c r="FK412" s="43"/>
      <c r="FL412" s="43"/>
      <c r="FM412" s="43"/>
      <c r="FN412" s="43"/>
      <c r="FO412" s="43"/>
      <c r="FP412" s="43"/>
      <c r="FQ412" s="43"/>
      <c r="FR412" s="43"/>
      <c r="FS412" s="43"/>
      <c r="FT412" s="43"/>
      <c r="FU412" s="43"/>
      <c r="FV412" s="43"/>
      <c r="FW412" s="43"/>
      <c r="FX412" s="43"/>
      <c r="FY412" s="43"/>
      <c r="FZ412" s="43"/>
      <c r="GA412" s="43"/>
      <c r="GB412" s="43"/>
      <c r="GC412" s="43"/>
      <c r="GD412" s="43"/>
      <c r="GE412" s="43"/>
      <c r="GF412" s="43"/>
      <c r="GG412" s="43"/>
      <c r="GH412" s="43"/>
      <c r="GI412" s="43"/>
      <c r="GJ412" s="43"/>
      <c r="GK412" s="43"/>
      <c r="GL412" s="43"/>
      <c r="GM412" s="43"/>
      <c r="GN412" s="43"/>
      <c r="GO412" s="43"/>
      <c r="GP412" s="43"/>
      <c r="GQ412" s="43"/>
      <c r="GR412" s="43"/>
      <c r="GS412" s="43"/>
      <c r="GT412" s="43"/>
      <c r="GU412" s="43"/>
      <c r="GV412" s="43"/>
      <c r="GW412" s="43"/>
      <c r="GX412" s="43"/>
      <c r="GY412" s="43"/>
      <c r="GZ412" s="43"/>
      <c r="HA412" s="43"/>
      <c r="HB412" s="43"/>
      <c r="HC412" s="43"/>
      <c r="HD412" s="43"/>
      <c r="HE412" s="43"/>
      <c r="HF412" s="43"/>
      <c r="HG412" s="43"/>
      <c r="HH412" s="43"/>
      <c r="HI412" s="43"/>
      <c r="HJ412" s="43"/>
      <c r="HK412" s="43"/>
      <c r="HL412" s="43"/>
      <c r="HM412" s="43"/>
      <c r="HN412" s="43"/>
      <c r="HO412" s="43"/>
      <c r="HP412" s="43"/>
      <c r="HQ412" s="43"/>
      <c r="HR412" s="43"/>
      <c r="HS412" s="43"/>
      <c r="HT412" s="43"/>
      <c r="HU412" s="43"/>
      <c r="HV412" s="43"/>
      <c r="HW412" s="43"/>
      <c r="HX412" s="43"/>
      <c r="HY412" s="43"/>
      <c r="HZ412" s="43"/>
      <c r="IA412" s="43"/>
      <c r="IB412" s="43"/>
      <c r="IC412" s="43"/>
      <c r="ID412" s="43"/>
      <c r="IE412" s="43"/>
      <c r="IF412" s="43"/>
      <c r="IG412" s="43"/>
      <c r="IH412" s="43"/>
      <c r="II412" s="43"/>
      <c r="IJ412" s="43"/>
      <c r="IK412" s="43"/>
      <c r="IL412" s="43"/>
      <c r="IM412" s="43"/>
      <c r="IN412" s="43"/>
      <c r="IO412" s="43"/>
      <c r="IP412" s="43"/>
      <c r="IQ412" s="43"/>
      <c r="IR412" s="43"/>
      <c r="IS412" s="43"/>
      <c r="IT412" s="43"/>
      <c r="IU412" s="43"/>
    </row>
    <row r="413" spans="1:255" ht="16.5">
      <c r="A413" s="708" t="s">
        <v>3148</v>
      </c>
      <c r="B413" s="709"/>
      <c r="C413" s="709"/>
      <c r="D413" s="709"/>
      <c r="E413" s="43"/>
      <c r="F413" s="43"/>
      <c r="G413" s="43"/>
      <c r="H413" s="43"/>
      <c r="I413" s="43"/>
      <c r="J413" s="43"/>
      <c r="K413" s="43"/>
      <c r="L413" s="43"/>
      <c r="M413" s="43"/>
      <c r="N413" s="43"/>
      <c r="O413" s="43"/>
      <c r="P413" s="43"/>
      <c r="Q413" s="43"/>
      <c r="R413" s="43"/>
      <c r="S413" s="43"/>
      <c r="T413" s="43"/>
      <c r="U413" s="43"/>
      <c r="V413" s="43"/>
      <c r="W413" s="43"/>
      <c r="X413" s="43"/>
      <c r="Y413" s="43"/>
      <c r="Z413" s="43"/>
      <c r="AA413" s="43"/>
      <c r="AB413" s="43"/>
      <c r="AC413" s="43"/>
      <c r="AD413" s="43"/>
      <c r="AE413" s="43"/>
      <c r="AF413" s="43"/>
      <c r="AG413" s="43"/>
      <c r="AH413" s="43"/>
      <c r="AI413" s="43"/>
      <c r="AJ413" s="43"/>
      <c r="AK413" s="43"/>
      <c r="AL413" s="43"/>
      <c r="AM413" s="43"/>
      <c r="AN413" s="43"/>
      <c r="AO413" s="43"/>
      <c r="AP413" s="43"/>
      <c r="AQ413" s="43"/>
      <c r="AR413" s="43"/>
      <c r="AS413" s="43"/>
      <c r="AT413" s="43"/>
      <c r="AU413" s="43"/>
      <c r="AV413" s="43"/>
      <c r="AW413" s="43"/>
      <c r="AX413" s="43"/>
      <c r="AY413" s="43"/>
      <c r="AZ413" s="43"/>
      <c r="BA413" s="43"/>
      <c r="BB413" s="43"/>
      <c r="BC413" s="43"/>
      <c r="BD413" s="43"/>
      <c r="BE413" s="43"/>
      <c r="BF413" s="43"/>
      <c r="BG413" s="43"/>
      <c r="BH413" s="43"/>
      <c r="BI413" s="43"/>
      <c r="BJ413" s="43"/>
      <c r="BK413" s="43"/>
      <c r="BL413" s="43"/>
      <c r="BM413" s="43"/>
      <c r="BN413" s="43"/>
      <c r="BO413" s="43"/>
      <c r="BP413" s="43"/>
      <c r="BQ413" s="43"/>
      <c r="BR413" s="43"/>
      <c r="BS413" s="43"/>
      <c r="BT413" s="43"/>
      <c r="BU413" s="43"/>
      <c r="BV413" s="43"/>
      <c r="BW413" s="43"/>
      <c r="BX413" s="43"/>
      <c r="BY413" s="43"/>
      <c r="BZ413" s="43"/>
      <c r="CA413" s="43"/>
      <c r="CB413" s="43"/>
      <c r="CC413" s="43"/>
      <c r="CD413" s="43"/>
      <c r="CE413" s="43"/>
      <c r="CF413" s="43"/>
      <c r="CG413" s="43"/>
      <c r="CH413" s="43"/>
      <c r="CI413" s="43"/>
      <c r="CJ413" s="43"/>
      <c r="CK413" s="43"/>
      <c r="CL413" s="43"/>
      <c r="CM413" s="43"/>
      <c r="CN413" s="43"/>
      <c r="CO413" s="43"/>
      <c r="CP413" s="43"/>
      <c r="CQ413" s="43"/>
      <c r="CR413" s="43"/>
      <c r="CS413" s="43"/>
      <c r="CT413" s="43"/>
      <c r="CU413" s="43"/>
      <c r="CV413" s="43"/>
      <c r="CW413" s="43"/>
      <c r="CX413" s="43"/>
      <c r="CY413" s="43"/>
      <c r="CZ413" s="43"/>
      <c r="DA413" s="43"/>
      <c r="DB413" s="43"/>
      <c r="DC413" s="43"/>
      <c r="DD413" s="43"/>
      <c r="DE413" s="43"/>
      <c r="DF413" s="43"/>
      <c r="DG413" s="43"/>
      <c r="DH413" s="43"/>
      <c r="DI413" s="43"/>
      <c r="DJ413" s="43"/>
      <c r="DK413" s="43"/>
      <c r="DL413" s="43"/>
      <c r="DM413" s="43"/>
      <c r="DN413" s="43"/>
      <c r="DO413" s="43"/>
      <c r="DP413" s="43"/>
      <c r="DQ413" s="43"/>
      <c r="DR413" s="43"/>
      <c r="DS413" s="43"/>
      <c r="DT413" s="43"/>
      <c r="DU413" s="43"/>
      <c r="DV413" s="43"/>
      <c r="DW413" s="43"/>
      <c r="DX413" s="43"/>
      <c r="DY413" s="43"/>
      <c r="DZ413" s="43"/>
      <c r="EA413" s="43"/>
      <c r="EB413" s="43"/>
      <c r="EC413" s="43"/>
      <c r="ED413" s="43"/>
      <c r="EE413" s="43"/>
      <c r="EF413" s="43"/>
      <c r="EG413" s="43"/>
      <c r="EH413" s="43"/>
      <c r="EI413" s="43"/>
      <c r="EJ413" s="43"/>
      <c r="EK413" s="43"/>
      <c r="EL413" s="43"/>
      <c r="EM413" s="43"/>
      <c r="EN413" s="43"/>
      <c r="EO413" s="43"/>
      <c r="EP413" s="43"/>
      <c r="EQ413" s="43"/>
      <c r="ER413" s="43"/>
      <c r="ES413" s="43"/>
      <c r="ET413" s="43"/>
      <c r="EU413" s="43"/>
      <c r="EV413" s="43"/>
      <c r="EW413" s="43"/>
      <c r="EX413" s="43"/>
      <c r="EY413" s="43"/>
      <c r="EZ413" s="43"/>
      <c r="FA413" s="43"/>
      <c r="FB413" s="43"/>
      <c r="FC413" s="43"/>
      <c r="FD413" s="43"/>
      <c r="FE413" s="43"/>
      <c r="FF413" s="43"/>
      <c r="FG413" s="43"/>
      <c r="FH413" s="43"/>
      <c r="FI413" s="43"/>
      <c r="FJ413" s="43"/>
      <c r="FK413" s="43"/>
      <c r="FL413" s="43"/>
      <c r="FM413" s="43"/>
      <c r="FN413" s="43"/>
      <c r="FO413" s="43"/>
      <c r="FP413" s="43"/>
      <c r="FQ413" s="43"/>
      <c r="FR413" s="43"/>
      <c r="FS413" s="43"/>
      <c r="FT413" s="43"/>
      <c r="FU413" s="43"/>
      <c r="FV413" s="43"/>
      <c r="FW413" s="43"/>
      <c r="FX413" s="43"/>
      <c r="FY413" s="43"/>
      <c r="FZ413" s="43"/>
      <c r="GA413" s="43"/>
      <c r="GB413" s="43"/>
      <c r="GC413" s="43"/>
      <c r="GD413" s="43"/>
      <c r="GE413" s="43"/>
      <c r="GF413" s="43"/>
      <c r="GG413" s="43"/>
      <c r="GH413" s="43"/>
      <c r="GI413" s="43"/>
      <c r="GJ413" s="43"/>
      <c r="GK413" s="43"/>
      <c r="GL413" s="43"/>
      <c r="GM413" s="43"/>
      <c r="GN413" s="43"/>
      <c r="GO413" s="43"/>
      <c r="GP413" s="43"/>
      <c r="GQ413" s="43"/>
      <c r="GR413" s="43"/>
      <c r="GS413" s="43"/>
      <c r="GT413" s="43"/>
      <c r="GU413" s="43"/>
      <c r="GV413" s="43"/>
      <c r="GW413" s="43"/>
      <c r="GX413" s="43"/>
      <c r="GY413" s="43"/>
      <c r="GZ413" s="43"/>
      <c r="HA413" s="43"/>
      <c r="HB413" s="43"/>
      <c r="HC413" s="43"/>
      <c r="HD413" s="43"/>
      <c r="HE413" s="43"/>
      <c r="HF413" s="43"/>
      <c r="HG413" s="43"/>
      <c r="HH413" s="43"/>
      <c r="HI413" s="43"/>
      <c r="HJ413" s="43"/>
      <c r="HK413" s="43"/>
      <c r="HL413" s="43"/>
      <c r="HM413" s="43"/>
      <c r="HN413" s="43"/>
      <c r="HO413" s="43"/>
      <c r="HP413" s="43"/>
      <c r="HQ413" s="43"/>
      <c r="HR413" s="43"/>
      <c r="HS413" s="43"/>
      <c r="HT413" s="43"/>
      <c r="HU413" s="43"/>
      <c r="HV413" s="43"/>
      <c r="HW413" s="43"/>
      <c r="HX413" s="43"/>
      <c r="HY413" s="43"/>
      <c r="HZ413" s="43"/>
      <c r="IA413" s="43"/>
      <c r="IB413" s="43"/>
      <c r="IC413" s="43"/>
      <c r="ID413" s="43"/>
      <c r="IE413" s="43"/>
      <c r="IF413" s="43"/>
      <c r="IG413" s="43"/>
      <c r="IH413" s="43"/>
      <c r="II413" s="43"/>
      <c r="IJ413" s="43"/>
      <c r="IK413" s="43"/>
      <c r="IL413" s="43"/>
      <c r="IM413" s="43"/>
      <c r="IN413" s="43"/>
      <c r="IO413" s="43"/>
      <c r="IP413" s="43"/>
      <c r="IQ413" s="43"/>
      <c r="IR413" s="43"/>
      <c r="IS413" s="43"/>
      <c r="IT413" s="43"/>
      <c r="IU413" s="43"/>
    </row>
    <row r="414" spans="1:255" ht="16.5">
      <c r="A414" s="708" t="s">
        <v>3161</v>
      </c>
      <c r="B414" s="709"/>
      <c r="C414" s="709"/>
      <c r="D414" s="709"/>
      <c r="E414" s="43"/>
      <c r="F414" s="43"/>
      <c r="G414" s="43"/>
      <c r="H414" s="43"/>
      <c r="I414" s="43"/>
      <c r="J414" s="43"/>
      <c r="K414" s="43"/>
      <c r="L414" s="43"/>
      <c r="M414" s="43"/>
      <c r="N414" s="43"/>
      <c r="O414" s="43"/>
      <c r="P414" s="43"/>
      <c r="Q414" s="43"/>
      <c r="R414" s="43"/>
      <c r="S414" s="43"/>
      <c r="T414" s="43"/>
      <c r="U414" s="43"/>
      <c r="V414" s="43"/>
      <c r="W414" s="43"/>
      <c r="X414" s="43"/>
      <c r="Y414" s="43"/>
      <c r="Z414" s="43"/>
      <c r="AA414" s="43"/>
      <c r="AB414" s="43"/>
      <c r="AC414" s="43"/>
      <c r="AD414" s="43"/>
      <c r="AE414" s="43"/>
      <c r="AF414" s="43"/>
      <c r="AG414" s="43"/>
      <c r="AH414" s="43"/>
      <c r="AI414" s="43"/>
      <c r="AJ414" s="43"/>
      <c r="AK414" s="43"/>
      <c r="AL414" s="43"/>
      <c r="AM414" s="43"/>
      <c r="AN414" s="43"/>
      <c r="AO414" s="43"/>
      <c r="AP414" s="43"/>
      <c r="AQ414" s="43"/>
      <c r="AR414" s="43"/>
      <c r="AS414" s="43"/>
      <c r="AT414" s="43"/>
      <c r="AU414" s="43"/>
      <c r="AV414" s="43"/>
      <c r="AW414" s="43"/>
      <c r="AX414" s="43"/>
      <c r="AY414" s="43"/>
      <c r="AZ414" s="43"/>
      <c r="BA414" s="43"/>
      <c r="BB414" s="43"/>
      <c r="BC414" s="43"/>
      <c r="BD414" s="43"/>
      <c r="BE414" s="43"/>
      <c r="BF414" s="43"/>
      <c r="BG414" s="43"/>
      <c r="BH414" s="43"/>
      <c r="BI414" s="43"/>
      <c r="BJ414" s="43"/>
      <c r="BK414" s="43"/>
      <c r="BL414" s="43"/>
      <c r="BM414" s="43"/>
      <c r="BN414" s="43"/>
      <c r="BO414" s="43"/>
      <c r="BP414" s="43"/>
      <c r="BQ414" s="43"/>
      <c r="BR414" s="43"/>
      <c r="BS414" s="43"/>
      <c r="BT414" s="43"/>
      <c r="BU414" s="43"/>
      <c r="BV414" s="43"/>
      <c r="BW414" s="43"/>
      <c r="BX414" s="43"/>
      <c r="BY414" s="43"/>
      <c r="BZ414" s="43"/>
      <c r="CA414" s="43"/>
      <c r="CB414" s="43"/>
      <c r="CC414" s="43"/>
      <c r="CD414" s="43"/>
      <c r="CE414" s="43"/>
      <c r="CF414" s="43"/>
      <c r="CG414" s="43"/>
      <c r="CH414" s="43"/>
      <c r="CI414" s="43"/>
      <c r="CJ414" s="43"/>
      <c r="CK414" s="43"/>
      <c r="CL414" s="43"/>
      <c r="CM414" s="43"/>
      <c r="CN414" s="43"/>
      <c r="CO414" s="43"/>
      <c r="CP414" s="43"/>
      <c r="CQ414" s="43"/>
      <c r="CR414" s="43"/>
      <c r="CS414" s="43"/>
      <c r="CT414" s="43"/>
      <c r="CU414" s="43"/>
      <c r="CV414" s="43"/>
      <c r="CW414" s="43"/>
      <c r="CX414" s="43"/>
      <c r="CY414" s="43"/>
      <c r="CZ414" s="43"/>
      <c r="DA414" s="43"/>
      <c r="DB414" s="43"/>
      <c r="DC414" s="43"/>
      <c r="DD414" s="43"/>
      <c r="DE414" s="43"/>
      <c r="DF414" s="43"/>
      <c r="DG414" s="43"/>
      <c r="DH414" s="43"/>
      <c r="DI414" s="43"/>
      <c r="DJ414" s="43"/>
      <c r="DK414" s="43"/>
      <c r="DL414" s="43"/>
      <c r="DM414" s="43"/>
      <c r="DN414" s="43"/>
      <c r="DO414" s="43"/>
      <c r="DP414" s="43"/>
      <c r="DQ414" s="43"/>
      <c r="DR414" s="43"/>
      <c r="DS414" s="43"/>
      <c r="DT414" s="43"/>
      <c r="DU414" s="43"/>
      <c r="DV414" s="43"/>
      <c r="DW414" s="43"/>
      <c r="DX414" s="43"/>
      <c r="DY414" s="43"/>
      <c r="DZ414" s="43"/>
      <c r="EA414" s="43"/>
      <c r="EB414" s="43"/>
      <c r="EC414" s="43"/>
      <c r="ED414" s="43"/>
      <c r="EE414" s="43"/>
      <c r="EF414" s="43"/>
      <c r="EG414" s="43"/>
      <c r="EH414" s="43"/>
      <c r="EI414" s="43"/>
      <c r="EJ414" s="43"/>
      <c r="EK414" s="43"/>
      <c r="EL414" s="43"/>
      <c r="EM414" s="43"/>
      <c r="EN414" s="43"/>
      <c r="EO414" s="43"/>
      <c r="EP414" s="43"/>
      <c r="EQ414" s="43"/>
      <c r="ER414" s="43"/>
      <c r="ES414" s="43"/>
      <c r="ET414" s="43"/>
      <c r="EU414" s="43"/>
      <c r="EV414" s="43"/>
      <c r="EW414" s="43"/>
      <c r="EX414" s="43"/>
      <c r="EY414" s="43"/>
      <c r="EZ414" s="43"/>
      <c r="FA414" s="43"/>
      <c r="FB414" s="43"/>
      <c r="FC414" s="43"/>
      <c r="FD414" s="43"/>
      <c r="FE414" s="43"/>
      <c r="FF414" s="43"/>
      <c r="FG414" s="43"/>
      <c r="FH414" s="43"/>
      <c r="FI414" s="43"/>
      <c r="FJ414" s="43"/>
      <c r="FK414" s="43"/>
      <c r="FL414" s="43"/>
      <c r="FM414" s="43"/>
      <c r="FN414" s="43"/>
      <c r="FO414" s="43"/>
      <c r="FP414" s="43"/>
      <c r="FQ414" s="43"/>
      <c r="FR414" s="43"/>
      <c r="FS414" s="43"/>
      <c r="FT414" s="43"/>
      <c r="FU414" s="43"/>
      <c r="FV414" s="43"/>
      <c r="FW414" s="43"/>
      <c r="FX414" s="43"/>
      <c r="FY414" s="43"/>
      <c r="FZ414" s="43"/>
      <c r="GA414" s="43"/>
      <c r="GB414" s="43"/>
      <c r="GC414" s="43"/>
      <c r="GD414" s="43"/>
      <c r="GE414" s="43"/>
      <c r="GF414" s="43"/>
      <c r="GG414" s="43"/>
      <c r="GH414" s="43"/>
      <c r="GI414" s="43"/>
      <c r="GJ414" s="43"/>
      <c r="GK414" s="43"/>
      <c r="GL414" s="43"/>
      <c r="GM414" s="43"/>
      <c r="GN414" s="43"/>
      <c r="GO414" s="43"/>
      <c r="GP414" s="43"/>
      <c r="GQ414" s="43"/>
      <c r="GR414" s="43"/>
      <c r="GS414" s="43"/>
      <c r="GT414" s="43"/>
      <c r="GU414" s="43"/>
      <c r="GV414" s="43"/>
      <c r="GW414" s="43"/>
      <c r="GX414" s="43"/>
      <c r="GY414" s="43"/>
      <c r="GZ414" s="43"/>
      <c r="HA414" s="43"/>
      <c r="HB414" s="43"/>
      <c r="HC414" s="43"/>
      <c r="HD414" s="43"/>
      <c r="HE414" s="43"/>
      <c r="HF414" s="43"/>
      <c r="HG414" s="43"/>
      <c r="HH414" s="43"/>
      <c r="HI414" s="43"/>
      <c r="HJ414" s="43"/>
      <c r="HK414" s="43"/>
      <c r="HL414" s="43"/>
      <c r="HM414" s="43"/>
      <c r="HN414" s="43"/>
      <c r="HO414" s="43"/>
      <c r="HP414" s="43"/>
      <c r="HQ414" s="43"/>
      <c r="HR414" s="43"/>
      <c r="HS414" s="43"/>
      <c r="HT414" s="43"/>
      <c r="HU414" s="43"/>
      <c r="HV414" s="43"/>
      <c r="HW414" s="43"/>
      <c r="HX414" s="43"/>
      <c r="HY414" s="43"/>
      <c r="HZ414" s="43"/>
      <c r="IA414" s="43"/>
      <c r="IB414" s="43"/>
      <c r="IC414" s="43"/>
      <c r="ID414" s="43"/>
      <c r="IE414" s="43"/>
      <c r="IF414" s="43"/>
      <c r="IG414" s="43"/>
      <c r="IH414" s="43"/>
      <c r="II414" s="43"/>
      <c r="IJ414" s="43"/>
      <c r="IK414" s="43"/>
      <c r="IL414" s="43"/>
      <c r="IM414" s="43"/>
      <c r="IN414" s="43"/>
      <c r="IO414" s="43"/>
      <c r="IP414" s="43"/>
      <c r="IQ414" s="43"/>
      <c r="IR414" s="43"/>
      <c r="IS414" s="43"/>
      <c r="IT414" s="43"/>
      <c r="IU414" s="43"/>
    </row>
    <row r="415" spans="1:255" ht="15.75" customHeight="1">
      <c r="A415" s="195" t="s">
        <v>3163</v>
      </c>
      <c r="B415" s="196"/>
      <c r="C415" s="197">
        <f>DATE(2020,7,14)</f>
        <v>44026</v>
      </c>
      <c r="D415" s="195" t="s">
        <v>1464</v>
      </c>
      <c r="E415" s="43"/>
      <c r="F415" s="43"/>
      <c r="G415" s="43"/>
      <c r="H415" s="43"/>
      <c r="I415" s="43"/>
      <c r="J415" s="43"/>
      <c r="K415" s="43"/>
      <c r="L415" s="43"/>
      <c r="M415" s="43"/>
      <c r="N415" s="43"/>
      <c r="O415" s="43"/>
      <c r="P415" s="43"/>
      <c r="Q415" s="43"/>
      <c r="R415" s="43"/>
      <c r="S415" s="43"/>
      <c r="T415" s="43"/>
      <c r="U415" s="43"/>
      <c r="V415" s="43"/>
      <c r="W415" s="43"/>
      <c r="X415" s="43"/>
      <c r="Y415" s="43"/>
      <c r="Z415" s="43"/>
      <c r="AA415" s="43"/>
      <c r="AB415" s="43"/>
      <c r="AC415" s="43"/>
      <c r="AD415" s="43"/>
      <c r="AE415" s="43"/>
      <c r="AF415" s="43"/>
      <c r="AG415" s="43"/>
      <c r="AH415" s="43"/>
      <c r="AI415" s="43"/>
      <c r="AJ415" s="43"/>
      <c r="AK415" s="43"/>
      <c r="AL415" s="43"/>
      <c r="AM415" s="43"/>
      <c r="AN415" s="43"/>
      <c r="AO415" s="43"/>
      <c r="AP415" s="43"/>
      <c r="AQ415" s="43"/>
      <c r="AR415" s="43"/>
      <c r="AS415" s="43"/>
      <c r="AT415" s="43"/>
      <c r="AU415" s="43"/>
      <c r="AV415" s="43"/>
      <c r="AW415" s="43"/>
      <c r="AX415" s="43"/>
      <c r="AY415" s="43"/>
      <c r="AZ415" s="43"/>
      <c r="BA415" s="43"/>
      <c r="BB415" s="43"/>
      <c r="BC415" s="43"/>
      <c r="BD415" s="43"/>
      <c r="BE415" s="43"/>
      <c r="BF415" s="43"/>
      <c r="BG415" s="43"/>
      <c r="BH415" s="43"/>
      <c r="BI415" s="43"/>
      <c r="BJ415" s="43"/>
      <c r="BK415" s="43"/>
      <c r="BL415" s="43"/>
      <c r="BM415" s="43"/>
      <c r="BN415" s="43"/>
      <c r="BO415" s="43"/>
      <c r="BP415" s="43"/>
      <c r="BQ415" s="43"/>
      <c r="BR415" s="43"/>
      <c r="BS415" s="43"/>
      <c r="BT415" s="43"/>
      <c r="BU415" s="43"/>
      <c r="BV415" s="43"/>
      <c r="BW415" s="43"/>
      <c r="BX415" s="43"/>
      <c r="BY415" s="43"/>
      <c r="BZ415" s="43"/>
      <c r="CA415" s="43"/>
      <c r="CB415" s="43"/>
      <c r="CC415" s="43"/>
      <c r="CD415" s="43"/>
      <c r="CE415" s="43"/>
      <c r="CF415" s="43"/>
      <c r="CG415" s="43"/>
      <c r="CH415" s="43"/>
      <c r="CI415" s="43"/>
      <c r="CJ415" s="43"/>
      <c r="CK415" s="43"/>
      <c r="CL415" s="43"/>
      <c r="CM415" s="43"/>
      <c r="CN415" s="43"/>
      <c r="CO415" s="43"/>
      <c r="CP415" s="43"/>
      <c r="CQ415" s="43"/>
      <c r="CR415" s="43"/>
      <c r="CS415" s="43"/>
      <c r="CT415" s="43"/>
      <c r="CU415" s="43"/>
      <c r="CV415" s="43"/>
      <c r="CW415" s="43"/>
      <c r="CX415" s="43"/>
      <c r="CY415" s="43"/>
      <c r="CZ415" s="43"/>
      <c r="DA415" s="43"/>
      <c r="DB415" s="43"/>
      <c r="DC415" s="43"/>
      <c r="DD415" s="43"/>
      <c r="DE415" s="43"/>
      <c r="DF415" s="43"/>
      <c r="DG415" s="43"/>
      <c r="DH415" s="43"/>
      <c r="DI415" s="43"/>
      <c r="DJ415" s="43"/>
      <c r="DK415" s="43"/>
      <c r="DL415" s="43"/>
      <c r="DM415" s="43"/>
      <c r="DN415" s="43"/>
      <c r="DO415" s="43"/>
      <c r="DP415" s="43"/>
      <c r="DQ415" s="43"/>
      <c r="DR415" s="43"/>
      <c r="DS415" s="43"/>
      <c r="DT415" s="43"/>
      <c r="DU415" s="43"/>
      <c r="DV415" s="43"/>
      <c r="DW415" s="43"/>
      <c r="DX415" s="43"/>
      <c r="DY415" s="43"/>
      <c r="DZ415" s="43"/>
      <c r="EA415" s="43"/>
      <c r="EB415" s="43"/>
      <c r="EC415" s="43"/>
      <c r="ED415" s="43"/>
      <c r="EE415" s="43"/>
      <c r="EF415" s="43"/>
      <c r="EG415" s="43"/>
      <c r="EH415" s="43"/>
      <c r="EI415" s="43"/>
      <c r="EJ415" s="43"/>
      <c r="EK415" s="43"/>
      <c r="EL415" s="43"/>
      <c r="EM415" s="43"/>
      <c r="EN415" s="43"/>
      <c r="EO415" s="43"/>
      <c r="EP415" s="43"/>
      <c r="EQ415" s="43"/>
      <c r="ER415" s="43"/>
      <c r="ES415" s="43"/>
      <c r="ET415" s="43"/>
      <c r="EU415" s="43"/>
      <c r="EV415" s="43"/>
      <c r="EW415" s="43"/>
      <c r="EX415" s="43"/>
      <c r="EY415" s="43"/>
      <c r="EZ415" s="43"/>
      <c r="FA415" s="43"/>
      <c r="FB415" s="43"/>
      <c r="FC415" s="43"/>
      <c r="FD415" s="43"/>
      <c r="FE415" s="43"/>
      <c r="FF415" s="43"/>
      <c r="FG415" s="43"/>
      <c r="FH415" s="43"/>
      <c r="FI415" s="43"/>
      <c r="FJ415" s="43"/>
      <c r="FK415" s="43"/>
      <c r="FL415" s="43"/>
      <c r="FM415" s="43"/>
      <c r="FN415" s="43"/>
      <c r="FO415" s="43"/>
      <c r="FP415" s="43"/>
      <c r="FQ415" s="43"/>
      <c r="FR415" s="43"/>
      <c r="FS415" s="43"/>
      <c r="FT415" s="43"/>
      <c r="FU415" s="43"/>
      <c r="FV415" s="43"/>
      <c r="FW415" s="43"/>
      <c r="FX415" s="43"/>
      <c r="FY415" s="43"/>
      <c r="FZ415" s="43"/>
      <c r="GA415" s="43"/>
      <c r="GB415" s="43"/>
      <c r="GC415" s="43"/>
      <c r="GD415" s="43"/>
      <c r="GE415" s="43"/>
      <c r="GF415" s="43"/>
      <c r="GG415" s="43"/>
      <c r="GH415" s="43"/>
      <c r="GI415" s="43"/>
      <c r="GJ415" s="43"/>
      <c r="GK415" s="43"/>
      <c r="GL415" s="43"/>
      <c r="GM415" s="43"/>
      <c r="GN415" s="43"/>
      <c r="GO415" s="43"/>
      <c r="GP415" s="43"/>
      <c r="GQ415" s="43"/>
      <c r="GR415" s="43"/>
      <c r="GS415" s="43"/>
      <c r="GT415" s="43"/>
      <c r="GU415" s="43"/>
      <c r="GV415" s="43"/>
      <c r="GW415" s="43"/>
      <c r="GX415" s="43"/>
      <c r="GY415" s="43"/>
      <c r="GZ415" s="43"/>
      <c r="HA415" s="43"/>
      <c r="HB415" s="43"/>
      <c r="HC415" s="43"/>
      <c r="HD415" s="43"/>
      <c r="HE415" s="43"/>
      <c r="HF415" s="43"/>
      <c r="HG415" s="43"/>
      <c r="HH415" s="43"/>
      <c r="HI415" s="43"/>
      <c r="HJ415" s="43"/>
      <c r="HK415" s="43"/>
      <c r="HL415" s="43"/>
      <c r="HM415" s="43"/>
      <c r="HN415" s="43"/>
      <c r="HO415" s="43"/>
      <c r="HP415" s="43"/>
      <c r="HQ415" s="43"/>
      <c r="HR415" s="43"/>
      <c r="HS415" s="43"/>
      <c r="HT415" s="43"/>
      <c r="HU415" s="43"/>
      <c r="HV415" s="43"/>
      <c r="HW415" s="43"/>
      <c r="HX415" s="43"/>
      <c r="HY415" s="43"/>
      <c r="HZ415" s="43"/>
      <c r="IA415" s="43"/>
      <c r="IB415" s="43"/>
      <c r="IC415" s="43"/>
      <c r="ID415" s="43"/>
      <c r="IE415" s="43"/>
      <c r="IF415" s="43"/>
      <c r="IG415" s="43"/>
      <c r="IH415" s="43"/>
      <c r="II415" s="43"/>
      <c r="IJ415" s="43"/>
      <c r="IK415" s="43"/>
      <c r="IL415" s="43"/>
      <c r="IM415" s="43"/>
      <c r="IN415" s="43"/>
      <c r="IO415" s="43"/>
      <c r="IP415" s="43"/>
      <c r="IQ415" s="43"/>
      <c r="IR415" s="43"/>
      <c r="IS415" s="43"/>
      <c r="IT415" s="43"/>
      <c r="IU415" s="43"/>
    </row>
    <row r="416" spans="1:255" s="708" customFormat="1" ht="15.75" customHeight="1">
      <c r="A416" s="708" t="s">
        <v>3164</v>
      </c>
    </row>
    <row r="417" spans="1:255" ht="16.5">
      <c r="A417" s="708" t="s">
        <v>3167</v>
      </c>
      <c r="B417" s="709"/>
      <c r="C417" s="709"/>
      <c r="D417" s="709"/>
      <c r="E417" s="43"/>
      <c r="F417" s="43"/>
      <c r="G417" s="43"/>
      <c r="H417" s="43"/>
      <c r="I417" s="43"/>
      <c r="J417" s="43"/>
      <c r="K417" s="43"/>
      <c r="L417" s="43"/>
      <c r="M417" s="43"/>
      <c r="N417" s="43"/>
      <c r="O417" s="43"/>
      <c r="P417" s="43"/>
      <c r="Q417" s="43"/>
      <c r="R417" s="43"/>
      <c r="S417" s="43"/>
      <c r="T417" s="43"/>
      <c r="U417" s="43"/>
      <c r="V417" s="43"/>
      <c r="W417" s="43"/>
      <c r="X417" s="43"/>
      <c r="Y417" s="43"/>
      <c r="Z417" s="43"/>
      <c r="AA417" s="43"/>
      <c r="AB417" s="43"/>
      <c r="AC417" s="43"/>
      <c r="AD417" s="43"/>
      <c r="AE417" s="43"/>
      <c r="AF417" s="43"/>
      <c r="AG417" s="43"/>
      <c r="AH417" s="43"/>
      <c r="AI417" s="43"/>
      <c r="AJ417" s="43"/>
      <c r="AK417" s="43"/>
      <c r="AL417" s="43"/>
      <c r="AM417" s="43"/>
      <c r="AN417" s="43"/>
      <c r="AO417" s="43"/>
      <c r="AP417" s="43"/>
      <c r="AQ417" s="43"/>
      <c r="AR417" s="43"/>
      <c r="AS417" s="43"/>
      <c r="AT417" s="43"/>
      <c r="AU417" s="43"/>
      <c r="AV417" s="43"/>
      <c r="AW417" s="43"/>
      <c r="AX417" s="43"/>
      <c r="AY417" s="43"/>
      <c r="AZ417" s="43"/>
      <c r="BA417" s="43"/>
      <c r="BB417" s="43"/>
      <c r="BC417" s="43"/>
      <c r="BD417" s="43"/>
      <c r="BE417" s="43"/>
      <c r="BF417" s="43"/>
      <c r="BG417" s="43"/>
      <c r="BH417" s="43"/>
      <c r="BI417" s="43"/>
      <c r="BJ417" s="43"/>
      <c r="BK417" s="43"/>
      <c r="BL417" s="43"/>
      <c r="BM417" s="43"/>
      <c r="BN417" s="43"/>
      <c r="BO417" s="43"/>
      <c r="BP417" s="43"/>
      <c r="BQ417" s="43"/>
      <c r="BR417" s="43"/>
      <c r="BS417" s="43"/>
      <c r="BT417" s="43"/>
      <c r="BU417" s="43"/>
      <c r="BV417" s="43"/>
      <c r="BW417" s="43"/>
      <c r="BX417" s="43"/>
      <c r="BY417" s="43"/>
      <c r="BZ417" s="43"/>
      <c r="CA417" s="43"/>
      <c r="CB417" s="43"/>
      <c r="CC417" s="43"/>
      <c r="CD417" s="43"/>
      <c r="CE417" s="43"/>
      <c r="CF417" s="43"/>
      <c r="CG417" s="43"/>
      <c r="CH417" s="43"/>
      <c r="CI417" s="43"/>
      <c r="CJ417" s="43"/>
      <c r="CK417" s="43"/>
      <c r="CL417" s="43"/>
      <c r="CM417" s="43"/>
      <c r="CN417" s="43"/>
      <c r="CO417" s="43"/>
      <c r="CP417" s="43"/>
      <c r="CQ417" s="43"/>
      <c r="CR417" s="43"/>
      <c r="CS417" s="43"/>
      <c r="CT417" s="43"/>
      <c r="CU417" s="43"/>
      <c r="CV417" s="43"/>
      <c r="CW417" s="43"/>
      <c r="CX417" s="43"/>
      <c r="CY417" s="43"/>
      <c r="CZ417" s="43"/>
      <c r="DA417" s="43"/>
      <c r="DB417" s="43"/>
      <c r="DC417" s="43"/>
      <c r="DD417" s="43"/>
      <c r="DE417" s="43"/>
      <c r="DF417" s="43"/>
      <c r="DG417" s="43"/>
      <c r="DH417" s="43"/>
      <c r="DI417" s="43"/>
      <c r="DJ417" s="43"/>
      <c r="DK417" s="43"/>
      <c r="DL417" s="43"/>
      <c r="DM417" s="43"/>
      <c r="DN417" s="43"/>
      <c r="DO417" s="43"/>
      <c r="DP417" s="43"/>
      <c r="DQ417" s="43"/>
      <c r="DR417" s="43"/>
      <c r="DS417" s="43"/>
      <c r="DT417" s="43"/>
      <c r="DU417" s="43"/>
      <c r="DV417" s="43"/>
      <c r="DW417" s="43"/>
      <c r="DX417" s="43"/>
      <c r="DY417" s="43"/>
      <c r="DZ417" s="43"/>
      <c r="EA417" s="43"/>
      <c r="EB417" s="43"/>
      <c r="EC417" s="43"/>
      <c r="ED417" s="43"/>
      <c r="EE417" s="43"/>
      <c r="EF417" s="43"/>
      <c r="EG417" s="43"/>
      <c r="EH417" s="43"/>
      <c r="EI417" s="43"/>
      <c r="EJ417" s="43"/>
      <c r="EK417" s="43"/>
      <c r="EL417" s="43"/>
      <c r="EM417" s="43"/>
      <c r="EN417" s="43"/>
      <c r="EO417" s="43"/>
      <c r="EP417" s="43"/>
      <c r="EQ417" s="43"/>
      <c r="ER417" s="43"/>
      <c r="ES417" s="43"/>
      <c r="ET417" s="43"/>
      <c r="EU417" s="43"/>
      <c r="EV417" s="43"/>
      <c r="EW417" s="43"/>
      <c r="EX417" s="43"/>
      <c r="EY417" s="43"/>
      <c r="EZ417" s="43"/>
      <c r="FA417" s="43"/>
      <c r="FB417" s="43"/>
      <c r="FC417" s="43"/>
      <c r="FD417" s="43"/>
      <c r="FE417" s="43"/>
      <c r="FF417" s="43"/>
      <c r="FG417" s="43"/>
      <c r="FH417" s="43"/>
      <c r="FI417" s="43"/>
      <c r="FJ417" s="43"/>
      <c r="FK417" s="43"/>
      <c r="FL417" s="43"/>
      <c r="FM417" s="43"/>
      <c r="FN417" s="43"/>
      <c r="FO417" s="43"/>
      <c r="FP417" s="43"/>
      <c r="FQ417" s="43"/>
      <c r="FR417" s="43"/>
      <c r="FS417" s="43"/>
      <c r="FT417" s="43"/>
      <c r="FU417" s="43"/>
      <c r="FV417" s="43"/>
      <c r="FW417" s="43"/>
      <c r="FX417" s="43"/>
      <c r="FY417" s="43"/>
      <c r="FZ417" s="43"/>
      <c r="GA417" s="43"/>
      <c r="GB417" s="43"/>
      <c r="GC417" s="43"/>
      <c r="GD417" s="43"/>
      <c r="GE417" s="43"/>
      <c r="GF417" s="43"/>
      <c r="GG417" s="43"/>
      <c r="GH417" s="43"/>
      <c r="GI417" s="43"/>
      <c r="GJ417" s="43"/>
      <c r="GK417" s="43"/>
      <c r="GL417" s="43"/>
      <c r="GM417" s="43"/>
      <c r="GN417" s="43"/>
      <c r="GO417" s="43"/>
      <c r="GP417" s="43"/>
      <c r="GQ417" s="43"/>
      <c r="GR417" s="43"/>
      <c r="GS417" s="43"/>
      <c r="GT417" s="43"/>
      <c r="GU417" s="43"/>
      <c r="GV417" s="43"/>
      <c r="GW417" s="43"/>
      <c r="GX417" s="43"/>
      <c r="GY417" s="43"/>
      <c r="GZ417" s="43"/>
      <c r="HA417" s="43"/>
      <c r="HB417" s="43"/>
      <c r="HC417" s="43"/>
      <c r="HD417" s="43"/>
      <c r="HE417" s="43"/>
      <c r="HF417" s="43"/>
      <c r="HG417" s="43"/>
      <c r="HH417" s="43"/>
      <c r="HI417" s="43"/>
      <c r="HJ417" s="43"/>
      <c r="HK417" s="43"/>
      <c r="HL417" s="43"/>
      <c r="HM417" s="43"/>
      <c r="HN417" s="43"/>
      <c r="HO417" s="43"/>
      <c r="HP417" s="43"/>
      <c r="HQ417" s="43"/>
      <c r="HR417" s="43"/>
      <c r="HS417" s="43"/>
      <c r="HT417" s="43"/>
      <c r="HU417" s="43"/>
      <c r="HV417" s="43"/>
      <c r="HW417" s="43"/>
      <c r="HX417" s="43"/>
      <c r="HY417" s="43"/>
      <c r="HZ417" s="43"/>
      <c r="IA417" s="43"/>
      <c r="IB417" s="43"/>
      <c r="IC417" s="43"/>
      <c r="ID417" s="43"/>
      <c r="IE417" s="43"/>
      <c r="IF417" s="43"/>
      <c r="IG417" s="43"/>
      <c r="IH417" s="43"/>
      <c r="II417" s="43"/>
      <c r="IJ417" s="43"/>
      <c r="IK417" s="43"/>
      <c r="IL417" s="43"/>
      <c r="IM417" s="43"/>
      <c r="IN417" s="43"/>
      <c r="IO417" s="43"/>
      <c r="IP417" s="43"/>
      <c r="IQ417" s="43"/>
      <c r="IR417" s="43"/>
      <c r="IS417" s="43"/>
      <c r="IT417" s="43"/>
      <c r="IU417" s="43"/>
    </row>
    <row r="418" spans="1:255" ht="16.5">
      <c r="A418" s="708"/>
      <c r="B418" s="709"/>
      <c r="C418" s="709"/>
      <c r="D418" s="709"/>
      <c r="E418" s="43"/>
      <c r="F418" s="43"/>
      <c r="G418" s="43"/>
      <c r="H418" s="43"/>
      <c r="I418" s="43"/>
      <c r="J418" s="43"/>
      <c r="K418" s="43"/>
      <c r="L418" s="43"/>
      <c r="M418" s="43"/>
      <c r="N418" s="43"/>
      <c r="O418" s="43"/>
      <c r="P418" s="43"/>
      <c r="Q418" s="43"/>
      <c r="R418" s="43"/>
      <c r="S418" s="43"/>
      <c r="T418" s="43"/>
      <c r="U418" s="43"/>
      <c r="V418" s="43"/>
      <c r="W418" s="43"/>
      <c r="X418" s="43"/>
      <c r="Y418" s="43"/>
      <c r="Z418" s="43"/>
      <c r="AA418" s="43"/>
      <c r="AB418" s="43"/>
      <c r="AC418" s="43"/>
      <c r="AD418" s="43"/>
      <c r="AE418" s="43"/>
      <c r="AF418" s="43"/>
      <c r="AG418" s="43"/>
      <c r="AH418" s="43"/>
      <c r="AI418" s="43"/>
      <c r="AJ418" s="43"/>
      <c r="AK418" s="43"/>
      <c r="AL418" s="43"/>
      <c r="AM418" s="43"/>
      <c r="AN418" s="43"/>
      <c r="AO418" s="43"/>
      <c r="AP418" s="43"/>
      <c r="AQ418" s="43"/>
      <c r="AR418" s="43"/>
      <c r="AS418" s="43"/>
      <c r="AT418" s="43"/>
      <c r="AU418" s="43"/>
      <c r="AV418" s="43"/>
      <c r="AW418" s="43"/>
      <c r="AX418" s="43"/>
      <c r="AY418" s="43"/>
      <c r="AZ418" s="43"/>
      <c r="BA418" s="43"/>
      <c r="BB418" s="43"/>
      <c r="BC418" s="43"/>
      <c r="BD418" s="43"/>
      <c r="BE418" s="43"/>
      <c r="BF418" s="43"/>
      <c r="BG418" s="43"/>
      <c r="BH418" s="43"/>
      <c r="BI418" s="43"/>
      <c r="BJ418" s="43"/>
      <c r="BK418" s="43"/>
      <c r="BL418" s="43"/>
      <c r="BM418" s="43"/>
      <c r="BN418" s="43"/>
      <c r="BO418" s="43"/>
      <c r="BP418" s="43"/>
      <c r="BQ418" s="43"/>
      <c r="BR418" s="43"/>
      <c r="BS418" s="43"/>
      <c r="BT418" s="43"/>
      <c r="BU418" s="43"/>
      <c r="BV418" s="43"/>
      <c r="BW418" s="43"/>
      <c r="BX418" s="43"/>
      <c r="BY418" s="43"/>
      <c r="BZ418" s="43"/>
      <c r="CA418" s="43"/>
      <c r="CB418" s="43"/>
      <c r="CC418" s="43"/>
      <c r="CD418" s="43"/>
      <c r="CE418" s="43"/>
      <c r="CF418" s="43"/>
      <c r="CG418" s="43"/>
      <c r="CH418" s="43"/>
      <c r="CI418" s="43"/>
      <c r="CJ418" s="43"/>
      <c r="CK418" s="43"/>
      <c r="CL418" s="43"/>
      <c r="CM418" s="43"/>
      <c r="CN418" s="43"/>
      <c r="CO418" s="43"/>
      <c r="CP418" s="43"/>
      <c r="CQ418" s="43"/>
      <c r="CR418" s="43"/>
      <c r="CS418" s="43"/>
      <c r="CT418" s="43"/>
      <c r="CU418" s="43"/>
      <c r="CV418" s="43"/>
      <c r="CW418" s="43"/>
      <c r="CX418" s="43"/>
      <c r="CY418" s="43"/>
      <c r="CZ418" s="43"/>
      <c r="DA418" s="43"/>
      <c r="DB418" s="43"/>
      <c r="DC418" s="43"/>
      <c r="DD418" s="43"/>
      <c r="DE418" s="43"/>
      <c r="DF418" s="43"/>
      <c r="DG418" s="43"/>
      <c r="DH418" s="43"/>
      <c r="DI418" s="43"/>
      <c r="DJ418" s="43"/>
      <c r="DK418" s="43"/>
      <c r="DL418" s="43"/>
      <c r="DM418" s="43"/>
      <c r="DN418" s="43"/>
      <c r="DO418" s="43"/>
      <c r="DP418" s="43"/>
      <c r="DQ418" s="43"/>
      <c r="DR418" s="43"/>
      <c r="DS418" s="43"/>
      <c r="DT418" s="43"/>
      <c r="DU418" s="43"/>
      <c r="DV418" s="43"/>
      <c r="DW418" s="43"/>
      <c r="DX418" s="43"/>
      <c r="DY418" s="43"/>
      <c r="DZ418" s="43"/>
      <c r="EA418" s="43"/>
      <c r="EB418" s="43"/>
      <c r="EC418" s="43"/>
      <c r="ED418" s="43"/>
      <c r="EE418" s="43"/>
      <c r="EF418" s="43"/>
      <c r="EG418" s="43"/>
      <c r="EH418" s="43"/>
      <c r="EI418" s="43"/>
      <c r="EJ418" s="43"/>
      <c r="EK418" s="43"/>
      <c r="EL418" s="43"/>
      <c r="EM418" s="43"/>
      <c r="EN418" s="43"/>
      <c r="EO418" s="43"/>
      <c r="EP418" s="43"/>
      <c r="EQ418" s="43"/>
      <c r="ER418" s="43"/>
      <c r="ES418" s="43"/>
      <c r="ET418" s="43"/>
      <c r="EU418" s="43"/>
      <c r="EV418" s="43"/>
      <c r="EW418" s="43"/>
      <c r="EX418" s="43"/>
      <c r="EY418" s="43"/>
      <c r="EZ418" s="43"/>
      <c r="FA418" s="43"/>
      <c r="FB418" s="43"/>
      <c r="FC418" s="43"/>
      <c r="FD418" s="43"/>
      <c r="FE418" s="43"/>
      <c r="FF418" s="43"/>
      <c r="FG418" s="43"/>
      <c r="FH418" s="43"/>
      <c r="FI418" s="43"/>
      <c r="FJ418" s="43"/>
      <c r="FK418" s="43"/>
      <c r="FL418" s="43"/>
      <c r="FM418" s="43"/>
      <c r="FN418" s="43"/>
      <c r="FO418" s="43"/>
      <c r="FP418" s="43"/>
      <c r="FQ418" s="43"/>
      <c r="FR418" s="43"/>
      <c r="FS418" s="43"/>
      <c r="FT418" s="43"/>
      <c r="FU418" s="43"/>
      <c r="FV418" s="43"/>
      <c r="FW418" s="43"/>
      <c r="FX418" s="43"/>
      <c r="FY418" s="43"/>
      <c r="FZ418" s="43"/>
      <c r="GA418" s="43"/>
      <c r="GB418" s="43"/>
      <c r="GC418" s="43"/>
      <c r="GD418" s="43"/>
      <c r="GE418" s="43"/>
      <c r="GF418" s="43"/>
      <c r="GG418" s="43"/>
      <c r="GH418" s="43"/>
      <c r="GI418" s="43"/>
      <c r="GJ418" s="43"/>
      <c r="GK418" s="43"/>
      <c r="GL418" s="43"/>
      <c r="GM418" s="43"/>
      <c r="GN418" s="43"/>
      <c r="GO418" s="43"/>
      <c r="GP418" s="43"/>
      <c r="GQ418" s="43"/>
      <c r="GR418" s="43"/>
      <c r="GS418" s="43"/>
      <c r="GT418" s="43"/>
      <c r="GU418" s="43"/>
      <c r="GV418" s="43"/>
      <c r="GW418" s="43"/>
      <c r="GX418" s="43"/>
      <c r="GY418" s="43"/>
      <c r="GZ418" s="43"/>
      <c r="HA418" s="43"/>
      <c r="HB418" s="43"/>
      <c r="HC418" s="43"/>
      <c r="HD418" s="43"/>
      <c r="HE418" s="43"/>
      <c r="HF418" s="43"/>
      <c r="HG418" s="43"/>
      <c r="HH418" s="43"/>
      <c r="HI418" s="43"/>
      <c r="HJ418" s="43"/>
      <c r="HK418" s="43"/>
      <c r="HL418" s="43"/>
      <c r="HM418" s="43"/>
      <c r="HN418" s="43"/>
      <c r="HO418" s="43"/>
      <c r="HP418" s="43"/>
      <c r="HQ418" s="43"/>
      <c r="HR418" s="43"/>
      <c r="HS418" s="43"/>
      <c r="HT418" s="43"/>
      <c r="HU418" s="43"/>
      <c r="HV418" s="43"/>
      <c r="HW418" s="43"/>
      <c r="HX418" s="43"/>
      <c r="HY418" s="43"/>
      <c r="HZ418" s="43"/>
      <c r="IA418" s="43"/>
      <c r="IB418" s="43"/>
      <c r="IC418" s="43"/>
      <c r="ID418" s="43"/>
      <c r="IE418" s="43"/>
      <c r="IF418" s="43"/>
      <c r="IG418" s="43"/>
      <c r="IH418" s="43"/>
      <c r="II418" s="43"/>
      <c r="IJ418" s="43"/>
      <c r="IK418" s="43"/>
      <c r="IL418" s="43"/>
      <c r="IM418" s="43"/>
      <c r="IN418" s="43"/>
      <c r="IO418" s="43"/>
      <c r="IP418" s="43"/>
      <c r="IQ418" s="43"/>
      <c r="IR418" s="43"/>
      <c r="IS418" s="43"/>
      <c r="IT418" s="43"/>
      <c r="IU418" s="43"/>
    </row>
    <row r="419" spans="1:255" ht="16.5">
      <c r="A419" s="708"/>
      <c r="B419" s="709"/>
      <c r="C419" s="709"/>
      <c r="D419" s="709"/>
      <c r="E419" s="43"/>
      <c r="F419" s="43"/>
      <c r="G419" s="43"/>
      <c r="H419" s="43"/>
      <c r="I419" s="43"/>
      <c r="J419" s="43"/>
      <c r="K419" s="43"/>
      <c r="L419" s="43"/>
      <c r="M419" s="43"/>
      <c r="N419" s="43"/>
      <c r="O419" s="43"/>
      <c r="P419" s="43"/>
      <c r="Q419" s="43"/>
      <c r="R419" s="43"/>
      <c r="S419" s="43"/>
      <c r="T419" s="43"/>
      <c r="U419" s="43"/>
      <c r="V419" s="43"/>
      <c r="W419" s="43"/>
      <c r="X419" s="43"/>
      <c r="Y419" s="43"/>
      <c r="Z419" s="43"/>
      <c r="AA419" s="43"/>
      <c r="AB419" s="43"/>
      <c r="AC419" s="43"/>
      <c r="AD419" s="43"/>
      <c r="AE419" s="43"/>
      <c r="AF419" s="43"/>
      <c r="AG419" s="43"/>
      <c r="AH419" s="43"/>
      <c r="AI419" s="43"/>
      <c r="AJ419" s="43"/>
      <c r="AK419" s="43"/>
      <c r="AL419" s="43"/>
      <c r="AM419" s="43"/>
      <c r="AN419" s="43"/>
      <c r="AO419" s="43"/>
      <c r="AP419" s="43"/>
      <c r="AQ419" s="43"/>
      <c r="AR419" s="43"/>
      <c r="AS419" s="43"/>
      <c r="AT419" s="43"/>
      <c r="AU419" s="43"/>
      <c r="AV419" s="43"/>
      <c r="AW419" s="43"/>
      <c r="AX419" s="43"/>
      <c r="AY419" s="43"/>
      <c r="AZ419" s="43"/>
      <c r="BA419" s="43"/>
      <c r="BB419" s="43"/>
      <c r="BC419" s="43"/>
      <c r="BD419" s="43"/>
      <c r="BE419" s="43"/>
      <c r="BF419" s="43"/>
      <c r="BG419" s="43"/>
      <c r="BH419" s="43"/>
      <c r="BI419" s="43"/>
      <c r="BJ419" s="43"/>
      <c r="BK419" s="43"/>
      <c r="BL419" s="43"/>
      <c r="BM419" s="43"/>
      <c r="BN419" s="43"/>
      <c r="BO419" s="43"/>
      <c r="BP419" s="43"/>
      <c r="BQ419" s="43"/>
      <c r="BR419" s="43"/>
      <c r="BS419" s="43"/>
      <c r="BT419" s="43"/>
      <c r="BU419" s="43"/>
      <c r="BV419" s="43"/>
      <c r="BW419" s="43"/>
      <c r="BX419" s="43"/>
      <c r="BY419" s="43"/>
      <c r="BZ419" s="43"/>
      <c r="CA419" s="43"/>
      <c r="CB419" s="43"/>
      <c r="CC419" s="43"/>
      <c r="CD419" s="43"/>
      <c r="CE419" s="43"/>
      <c r="CF419" s="43"/>
      <c r="CG419" s="43"/>
      <c r="CH419" s="43"/>
      <c r="CI419" s="43"/>
      <c r="CJ419" s="43"/>
      <c r="CK419" s="43"/>
      <c r="CL419" s="43"/>
      <c r="CM419" s="43"/>
      <c r="CN419" s="43"/>
      <c r="CO419" s="43"/>
      <c r="CP419" s="43"/>
      <c r="CQ419" s="43"/>
      <c r="CR419" s="43"/>
      <c r="CS419" s="43"/>
      <c r="CT419" s="43"/>
      <c r="CU419" s="43"/>
      <c r="CV419" s="43"/>
      <c r="CW419" s="43"/>
      <c r="CX419" s="43"/>
      <c r="CY419" s="43"/>
      <c r="CZ419" s="43"/>
      <c r="DA419" s="43"/>
      <c r="DB419" s="43"/>
      <c r="DC419" s="43"/>
      <c r="DD419" s="43"/>
      <c r="DE419" s="43"/>
      <c r="DF419" s="43"/>
      <c r="DG419" s="43"/>
      <c r="DH419" s="43"/>
      <c r="DI419" s="43"/>
      <c r="DJ419" s="43"/>
      <c r="DK419" s="43"/>
      <c r="DL419" s="43"/>
      <c r="DM419" s="43"/>
      <c r="DN419" s="43"/>
      <c r="DO419" s="43"/>
      <c r="DP419" s="43"/>
      <c r="DQ419" s="43"/>
      <c r="DR419" s="43"/>
      <c r="DS419" s="43"/>
      <c r="DT419" s="43"/>
      <c r="DU419" s="43"/>
      <c r="DV419" s="43"/>
      <c r="DW419" s="43"/>
      <c r="DX419" s="43"/>
      <c r="DY419" s="43"/>
      <c r="DZ419" s="43"/>
      <c r="EA419" s="43"/>
      <c r="EB419" s="43"/>
      <c r="EC419" s="43"/>
      <c r="ED419" s="43"/>
      <c r="EE419" s="43"/>
      <c r="EF419" s="43"/>
      <c r="EG419" s="43"/>
      <c r="EH419" s="43"/>
      <c r="EI419" s="43"/>
      <c r="EJ419" s="43"/>
      <c r="EK419" s="43"/>
      <c r="EL419" s="43"/>
      <c r="EM419" s="43"/>
      <c r="EN419" s="43"/>
      <c r="EO419" s="43"/>
      <c r="EP419" s="43"/>
      <c r="EQ419" s="43"/>
      <c r="ER419" s="43"/>
      <c r="ES419" s="43"/>
      <c r="ET419" s="43"/>
      <c r="EU419" s="43"/>
      <c r="EV419" s="43"/>
      <c r="EW419" s="43"/>
      <c r="EX419" s="43"/>
      <c r="EY419" s="43"/>
      <c r="EZ419" s="43"/>
      <c r="FA419" s="43"/>
      <c r="FB419" s="43"/>
      <c r="FC419" s="43"/>
      <c r="FD419" s="43"/>
      <c r="FE419" s="43"/>
      <c r="FF419" s="43"/>
      <c r="FG419" s="43"/>
      <c r="FH419" s="43"/>
      <c r="FI419" s="43"/>
      <c r="FJ419" s="43"/>
      <c r="FK419" s="43"/>
      <c r="FL419" s="43"/>
      <c r="FM419" s="43"/>
      <c r="FN419" s="43"/>
      <c r="FO419" s="43"/>
      <c r="FP419" s="43"/>
      <c r="FQ419" s="43"/>
      <c r="FR419" s="43"/>
      <c r="FS419" s="43"/>
      <c r="FT419" s="43"/>
      <c r="FU419" s="43"/>
      <c r="FV419" s="43"/>
      <c r="FW419" s="43"/>
      <c r="FX419" s="43"/>
      <c r="FY419" s="43"/>
      <c r="FZ419" s="43"/>
      <c r="GA419" s="43"/>
      <c r="GB419" s="43"/>
      <c r="GC419" s="43"/>
      <c r="GD419" s="43"/>
      <c r="GE419" s="43"/>
      <c r="GF419" s="43"/>
      <c r="GG419" s="43"/>
      <c r="GH419" s="43"/>
      <c r="GI419" s="43"/>
      <c r="GJ419" s="43"/>
      <c r="GK419" s="43"/>
      <c r="GL419" s="43"/>
      <c r="GM419" s="43"/>
      <c r="GN419" s="43"/>
      <c r="GO419" s="43"/>
      <c r="GP419" s="43"/>
      <c r="GQ419" s="43"/>
      <c r="GR419" s="43"/>
      <c r="GS419" s="43"/>
      <c r="GT419" s="43"/>
      <c r="GU419" s="43"/>
      <c r="GV419" s="43"/>
      <c r="GW419" s="43"/>
      <c r="GX419" s="43"/>
      <c r="GY419" s="43"/>
      <c r="GZ419" s="43"/>
      <c r="HA419" s="43"/>
      <c r="HB419" s="43"/>
      <c r="HC419" s="43"/>
      <c r="HD419" s="43"/>
      <c r="HE419" s="43"/>
      <c r="HF419" s="43"/>
      <c r="HG419" s="43"/>
      <c r="HH419" s="43"/>
      <c r="HI419" s="43"/>
      <c r="HJ419" s="43"/>
      <c r="HK419" s="43"/>
      <c r="HL419" s="43"/>
      <c r="HM419" s="43"/>
      <c r="HN419" s="43"/>
      <c r="HO419" s="43"/>
      <c r="HP419" s="43"/>
      <c r="HQ419" s="43"/>
      <c r="HR419" s="43"/>
      <c r="HS419" s="43"/>
      <c r="HT419" s="43"/>
      <c r="HU419" s="43"/>
      <c r="HV419" s="43"/>
      <c r="HW419" s="43"/>
      <c r="HX419" s="43"/>
      <c r="HY419" s="43"/>
      <c r="HZ419" s="43"/>
      <c r="IA419" s="43"/>
      <c r="IB419" s="43"/>
      <c r="IC419" s="43"/>
      <c r="ID419" s="43"/>
      <c r="IE419" s="43"/>
      <c r="IF419" s="43"/>
      <c r="IG419" s="43"/>
      <c r="IH419" s="43"/>
      <c r="II419" s="43"/>
      <c r="IJ419" s="43"/>
      <c r="IK419" s="43"/>
      <c r="IL419" s="43"/>
      <c r="IM419" s="43"/>
      <c r="IN419" s="43"/>
      <c r="IO419" s="43"/>
      <c r="IP419" s="43"/>
      <c r="IQ419" s="43"/>
      <c r="IR419" s="43"/>
      <c r="IS419" s="43"/>
      <c r="IT419" s="43"/>
      <c r="IU419" s="43"/>
    </row>
    <row r="420" spans="1:255" ht="16.5">
      <c r="A420" s="708"/>
      <c r="B420" s="709"/>
      <c r="C420" s="709"/>
      <c r="D420" s="709"/>
      <c r="E420" s="43"/>
      <c r="F420" s="43"/>
      <c r="G420" s="43"/>
      <c r="H420" s="43"/>
      <c r="I420" s="43"/>
      <c r="J420" s="43"/>
      <c r="K420" s="43"/>
      <c r="L420" s="43"/>
      <c r="M420" s="43"/>
      <c r="N420" s="43"/>
      <c r="O420" s="43"/>
      <c r="P420" s="43"/>
      <c r="Q420" s="43"/>
      <c r="R420" s="43"/>
      <c r="S420" s="43"/>
      <c r="T420" s="43"/>
      <c r="U420" s="43"/>
      <c r="V420" s="43"/>
      <c r="W420" s="43"/>
      <c r="X420" s="43"/>
      <c r="Y420" s="43"/>
      <c r="Z420" s="43"/>
      <c r="AA420" s="43"/>
      <c r="AB420" s="43"/>
      <c r="AC420" s="43"/>
      <c r="AD420" s="43"/>
      <c r="AE420" s="43"/>
      <c r="AF420" s="43"/>
      <c r="AG420" s="43"/>
      <c r="AH420" s="43"/>
      <c r="AI420" s="43"/>
      <c r="AJ420" s="43"/>
      <c r="AK420" s="43"/>
      <c r="AL420" s="43"/>
      <c r="AM420" s="43"/>
      <c r="AN420" s="43"/>
      <c r="AO420" s="43"/>
      <c r="AP420" s="43"/>
      <c r="AQ420" s="43"/>
      <c r="AR420" s="43"/>
      <c r="AS420" s="43"/>
      <c r="AT420" s="43"/>
      <c r="AU420" s="43"/>
      <c r="AV420" s="43"/>
      <c r="AW420" s="43"/>
      <c r="AX420" s="43"/>
      <c r="AY420" s="43"/>
      <c r="AZ420" s="43"/>
      <c r="BA420" s="43"/>
      <c r="BB420" s="43"/>
      <c r="BC420" s="43"/>
      <c r="BD420" s="43"/>
      <c r="BE420" s="43"/>
      <c r="BF420" s="43"/>
      <c r="BG420" s="43"/>
      <c r="BH420" s="43"/>
      <c r="BI420" s="43"/>
      <c r="BJ420" s="43"/>
      <c r="BK420" s="43"/>
      <c r="BL420" s="43"/>
      <c r="BM420" s="43"/>
      <c r="BN420" s="43"/>
      <c r="BO420" s="43"/>
      <c r="BP420" s="43"/>
      <c r="BQ420" s="43"/>
      <c r="BR420" s="43"/>
      <c r="BS420" s="43"/>
      <c r="BT420" s="43"/>
      <c r="BU420" s="43"/>
      <c r="BV420" s="43"/>
      <c r="BW420" s="43"/>
      <c r="BX420" s="43"/>
      <c r="BY420" s="43"/>
      <c r="BZ420" s="43"/>
      <c r="CA420" s="43"/>
      <c r="CB420" s="43"/>
      <c r="CC420" s="43"/>
      <c r="CD420" s="43"/>
      <c r="CE420" s="43"/>
      <c r="CF420" s="43"/>
      <c r="CG420" s="43"/>
      <c r="CH420" s="43"/>
      <c r="CI420" s="43"/>
      <c r="CJ420" s="43"/>
      <c r="CK420" s="43"/>
      <c r="CL420" s="43"/>
      <c r="CM420" s="43"/>
      <c r="CN420" s="43"/>
      <c r="CO420" s="43"/>
      <c r="CP420" s="43"/>
      <c r="CQ420" s="43"/>
      <c r="CR420" s="43"/>
      <c r="CS420" s="43"/>
      <c r="CT420" s="43"/>
      <c r="CU420" s="43"/>
      <c r="CV420" s="43"/>
      <c r="CW420" s="43"/>
      <c r="CX420" s="43"/>
      <c r="CY420" s="43"/>
      <c r="CZ420" s="43"/>
      <c r="DA420" s="43"/>
      <c r="DB420" s="43"/>
      <c r="DC420" s="43"/>
      <c r="DD420" s="43"/>
      <c r="DE420" s="43"/>
      <c r="DF420" s="43"/>
      <c r="DG420" s="43"/>
      <c r="DH420" s="43"/>
      <c r="DI420" s="43"/>
      <c r="DJ420" s="43"/>
      <c r="DK420" s="43"/>
      <c r="DL420" s="43"/>
      <c r="DM420" s="43"/>
      <c r="DN420" s="43"/>
      <c r="DO420" s="43"/>
      <c r="DP420" s="43"/>
      <c r="DQ420" s="43"/>
      <c r="DR420" s="43"/>
      <c r="DS420" s="43"/>
      <c r="DT420" s="43"/>
      <c r="DU420" s="43"/>
      <c r="DV420" s="43"/>
      <c r="DW420" s="43"/>
      <c r="DX420" s="43"/>
      <c r="DY420" s="43"/>
      <c r="DZ420" s="43"/>
      <c r="EA420" s="43"/>
      <c r="EB420" s="43"/>
      <c r="EC420" s="43"/>
      <c r="ED420" s="43"/>
      <c r="EE420" s="43"/>
      <c r="EF420" s="43"/>
      <c r="EG420" s="43"/>
      <c r="EH420" s="43"/>
      <c r="EI420" s="43"/>
      <c r="EJ420" s="43"/>
      <c r="EK420" s="43"/>
      <c r="EL420" s="43"/>
      <c r="EM420" s="43"/>
      <c r="EN420" s="43"/>
      <c r="EO420" s="43"/>
      <c r="EP420" s="43"/>
      <c r="EQ420" s="43"/>
      <c r="ER420" s="43"/>
      <c r="ES420" s="43"/>
      <c r="ET420" s="43"/>
      <c r="EU420" s="43"/>
      <c r="EV420" s="43"/>
      <c r="EW420" s="43"/>
      <c r="EX420" s="43"/>
      <c r="EY420" s="43"/>
      <c r="EZ420" s="43"/>
      <c r="FA420" s="43"/>
      <c r="FB420" s="43"/>
      <c r="FC420" s="43"/>
      <c r="FD420" s="43"/>
      <c r="FE420" s="43"/>
      <c r="FF420" s="43"/>
      <c r="FG420" s="43"/>
      <c r="FH420" s="43"/>
      <c r="FI420" s="43"/>
      <c r="FJ420" s="43"/>
      <c r="FK420" s="43"/>
      <c r="FL420" s="43"/>
      <c r="FM420" s="43"/>
      <c r="FN420" s="43"/>
      <c r="FO420" s="43"/>
      <c r="FP420" s="43"/>
      <c r="FQ420" s="43"/>
      <c r="FR420" s="43"/>
      <c r="FS420" s="43"/>
      <c r="FT420" s="43"/>
      <c r="FU420" s="43"/>
      <c r="FV420" s="43"/>
      <c r="FW420" s="43"/>
      <c r="FX420" s="43"/>
      <c r="FY420" s="43"/>
      <c r="FZ420" s="43"/>
      <c r="GA420" s="43"/>
      <c r="GB420" s="43"/>
      <c r="GC420" s="43"/>
      <c r="GD420" s="43"/>
      <c r="GE420" s="43"/>
      <c r="GF420" s="43"/>
      <c r="GG420" s="43"/>
      <c r="GH420" s="43"/>
      <c r="GI420" s="43"/>
      <c r="GJ420" s="43"/>
      <c r="GK420" s="43"/>
      <c r="GL420" s="43"/>
      <c r="GM420" s="43"/>
      <c r="GN420" s="43"/>
      <c r="GO420" s="43"/>
      <c r="GP420" s="43"/>
      <c r="GQ420" s="43"/>
      <c r="GR420" s="43"/>
      <c r="GS420" s="43"/>
      <c r="GT420" s="43"/>
      <c r="GU420" s="43"/>
      <c r="GV420" s="43"/>
      <c r="GW420" s="43"/>
      <c r="GX420" s="43"/>
      <c r="GY420" s="43"/>
      <c r="GZ420" s="43"/>
      <c r="HA420" s="43"/>
      <c r="HB420" s="43"/>
      <c r="HC420" s="43"/>
      <c r="HD420" s="43"/>
      <c r="HE420" s="43"/>
      <c r="HF420" s="43"/>
      <c r="HG420" s="43"/>
      <c r="HH420" s="43"/>
      <c r="HI420" s="43"/>
      <c r="HJ420" s="43"/>
      <c r="HK420" s="43"/>
      <c r="HL420" s="43"/>
      <c r="HM420" s="43"/>
      <c r="HN420" s="43"/>
      <c r="HO420" s="43"/>
      <c r="HP420" s="43"/>
      <c r="HQ420" s="43"/>
      <c r="HR420" s="43"/>
      <c r="HS420" s="43"/>
      <c r="HT420" s="43"/>
      <c r="HU420" s="43"/>
      <c r="HV420" s="43"/>
      <c r="HW420" s="43"/>
      <c r="HX420" s="43"/>
      <c r="HY420" s="43"/>
      <c r="HZ420" s="43"/>
      <c r="IA420" s="43"/>
      <c r="IB420" s="43"/>
      <c r="IC420" s="43"/>
      <c r="ID420" s="43"/>
      <c r="IE420" s="43"/>
      <c r="IF420" s="43"/>
      <c r="IG420" s="43"/>
      <c r="IH420" s="43"/>
      <c r="II420" s="43"/>
      <c r="IJ420" s="43"/>
      <c r="IK420" s="43"/>
      <c r="IL420" s="43"/>
      <c r="IM420" s="43"/>
      <c r="IN420" s="43"/>
      <c r="IO420" s="43"/>
      <c r="IP420" s="43"/>
      <c r="IQ420" s="43"/>
      <c r="IR420" s="43"/>
      <c r="IS420" s="43"/>
      <c r="IT420" s="43"/>
      <c r="IU420" s="43"/>
    </row>
    <row r="421" spans="1:255" ht="16.5">
      <c r="A421" s="708"/>
      <c r="B421" s="709"/>
      <c r="C421" s="709"/>
      <c r="D421" s="709"/>
      <c r="E421" s="43"/>
      <c r="F421" s="43"/>
      <c r="G421" s="43"/>
      <c r="H421" s="43"/>
      <c r="I421" s="43"/>
      <c r="J421" s="43"/>
      <c r="K421" s="43"/>
      <c r="L421" s="43"/>
      <c r="M421" s="43"/>
      <c r="N421" s="43"/>
      <c r="O421" s="43"/>
      <c r="P421" s="43"/>
      <c r="Q421" s="43"/>
      <c r="R421" s="43"/>
      <c r="S421" s="43"/>
      <c r="T421" s="43"/>
      <c r="U421" s="43"/>
      <c r="V421" s="43"/>
      <c r="W421" s="43"/>
      <c r="X421" s="43"/>
      <c r="Y421" s="43"/>
      <c r="Z421" s="43"/>
      <c r="AA421" s="43"/>
      <c r="AB421" s="43"/>
      <c r="AC421" s="43"/>
      <c r="AD421" s="43"/>
      <c r="AE421" s="43"/>
      <c r="AF421" s="43"/>
      <c r="AG421" s="43"/>
      <c r="AH421" s="43"/>
      <c r="AI421" s="43"/>
      <c r="AJ421" s="43"/>
      <c r="AK421" s="43"/>
      <c r="AL421" s="43"/>
      <c r="AM421" s="43"/>
      <c r="AN421" s="43"/>
      <c r="AO421" s="43"/>
      <c r="AP421" s="43"/>
      <c r="AQ421" s="43"/>
      <c r="AR421" s="43"/>
      <c r="AS421" s="43"/>
      <c r="AT421" s="43"/>
      <c r="AU421" s="43"/>
      <c r="AV421" s="43"/>
      <c r="AW421" s="43"/>
      <c r="AX421" s="43"/>
      <c r="AY421" s="43"/>
      <c r="AZ421" s="43"/>
      <c r="BA421" s="43"/>
      <c r="BB421" s="43"/>
      <c r="BC421" s="43"/>
      <c r="BD421" s="43"/>
      <c r="BE421" s="43"/>
      <c r="BF421" s="43"/>
      <c r="BG421" s="43"/>
      <c r="BH421" s="43"/>
      <c r="BI421" s="43"/>
      <c r="BJ421" s="43"/>
      <c r="BK421" s="43"/>
      <c r="BL421" s="43"/>
      <c r="BM421" s="43"/>
      <c r="BN421" s="43"/>
      <c r="BO421" s="43"/>
      <c r="BP421" s="43"/>
      <c r="BQ421" s="43"/>
      <c r="BR421" s="43"/>
      <c r="BS421" s="43"/>
      <c r="BT421" s="43"/>
      <c r="BU421" s="43"/>
      <c r="BV421" s="43"/>
      <c r="BW421" s="43"/>
      <c r="BX421" s="43"/>
      <c r="BY421" s="43"/>
      <c r="BZ421" s="43"/>
      <c r="CA421" s="43"/>
      <c r="CB421" s="43"/>
      <c r="CC421" s="43"/>
      <c r="CD421" s="43"/>
      <c r="CE421" s="43"/>
      <c r="CF421" s="43"/>
      <c r="CG421" s="43"/>
      <c r="CH421" s="43"/>
      <c r="CI421" s="43"/>
      <c r="CJ421" s="43"/>
      <c r="CK421" s="43"/>
      <c r="CL421" s="43"/>
      <c r="CM421" s="43"/>
      <c r="CN421" s="43"/>
      <c r="CO421" s="43"/>
      <c r="CP421" s="43"/>
      <c r="CQ421" s="43"/>
      <c r="CR421" s="43"/>
      <c r="CS421" s="43"/>
      <c r="CT421" s="43"/>
      <c r="CU421" s="43"/>
      <c r="CV421" s="43"/>
      <c r="CW421" s="43"/>
      <c r="CX421" s="43"/>
      <c r="CY421" s="43"/>
      <c r="CZ421" s="43"/>
      <c r="DA421" s="43"/>
      <c r="DB421" s="43"/>
      <c r="DC421" s="43"/>
      <c r="DD421" s="43"/>
      <c r="DE421" s="43"/>
      <c r="DF421" s="43"/>
      <c r="DG421" s="43"/>
      <c r="DH421" s="43"/>
      <c r="DI421" s="43"/>
      <c r="DJ421" s="43"/>
      <c r="DK421" s="43"/>
      <c r="DL421" s="43"/>
      <c r="DM421" s="43"/>
      <c r="DN421" s="43"/>
      <c r="DO421" s="43"/>
      <c r="DP421" s="43"/>
      <c r="DQ421" s="43"/>
      <c r="DR421" s="43"/>
      <c r="DS421" s="43"/>
      <c r="DT421" s="43"/>
      <c r="DU421" s="43"/>
      <c r="DV421" s="43"/>
      <c r="DW421" s="43"/>
      <c r="DX421" s="43"/>
      <c r="DY421" s="43"/>
      <c r="DZ421" s="43"/>
      <c r="EA421" s="43"/>
      <c r="EB421" s="43"/>
      <c r="EC421" s="43"/>
      <c r="ED421" s="43"/>
      <c r="EE421" s="43"/>
      <c r="EF421" s="43"/>
      <c r="EG421" s="43"/>
      <c r="EH421" s="43"/>
      <c r="EI421" s="43"/>
      <c r="EJ421" s="43"/>
      <c r="EK421" s="43"/>
      <c r="EL421" s="43"/>
      <c r="EM421" s="43"/>
      <c r="EN421" s="43"/>
      <c r="EO421" s="43"/>
      <c r="EP421" s="43"/>
      <c r="EQ421" s="43"/>
      <c r="ER421" s="43"/>
      <c r="ES421" s="43"/>
      <c r="ET421" s="43"/>
      <c r="EU421" s="43"/>
      <c r="EV421" s="43"/>
      <c r="EW421" s="43"/>
      <c r="EX421" s="43"/>
      <c r="EY421" s="43"/>
      <c r="EZ421" s="43"/>
      <c r="FA421" s="43"/>
      <c r="FB421" s="43"/>
      <c r="FC421" s="43"/>
      <c r="FD421" s="43"/>
      <c r="FE421" s="43"/>
      <c r="FF421" s="43"/>
      <c r="FG421" s="43"/>
      <c r="FH421" s="43"/>
      <c r="FI421" s="43"/>
      <c r="FJ421" s="43"/>
      <c r="FK421" s="43"/>
      <c r="FL421" s="43"/>
      <c r="FM421" s="43"/>
      <c r="FN421" s="43"/>
      <c r="FO421" s="43"/>
      <c r="FP421" s="43"/>
      <c r="FQ421" s="43"/>
      <c r="FR421" s="43"/>
      <c r="FS421" s="43"/>
      <c r="FT421" s="43"/>
      <c r="FU421" s="43"/>
      <c r="FV421" s="43"/>
      <c r="FW421" s="43"/>
      <c r="FX421" s="43"/>
      <c r="FY421" s="43"/>
      <c r="FZ421" s="43"/>
      <c r="GA421" s="43"/>
      <c r="GB421" s="43"/>
      <c r="GC421" s="43"/>
      <c r="GD421" s="43"/>
      <c r="GE421" s="43"/>
      <c r="GF421" s="43"/>
      <c r="GG421" s="43"/>
      <c r="GH421" s="43"/>
      <c r="GI421" s="43"/>
      <c r="GJ421" s="43"/>
      <c r="GK421" s="43"/>
      <c r="GL421" s="43"/>
      <c r="GM421" s="43"/>
      <c r="GN421" s="43"/>
      <c r="GO421" s="43"/>
      <c r="GP421" s="43"/>
      <c r="GQ421" s="43"/>
      <c r="GR421" s="43"/>
      <c r="GS421" s="43"/>
      <c r="GT421" s="43"/>
      <c r="GU421" s="43"/>
      <c r="GV421" s="43"/>
      <c r="GW421" s="43"/>
      <c r="GX421" s="43"/>
      <c r="GY421" s="43"/>
      <c r="GZ421" s="43"/>
      <c r="HA421" s="43"/>
      <c r="HB421" s="43"/>
      <c r="HC421" s="43"/>
      <c r="HD421" s="43"/>
      <c r="HE421" s="43"/>
      <c r="HF421" s="43"/>
      <c r="HG421" s="43"/>
      <c r="HH421" s="43"/>
      <c r="HI421" s="43"/>
      <c r="HJ421" s="43"/>
      <c r="HK421" s="43"/>
      <c r="HL421" s="43"/>
      <c r="HM421" s="43"/>
      <c r="HN421" s="43"/>
      <c r="HO421" s="43"/>
      <c r="HP421" s="43"/>
      <c r="HQ421" s="43"/>
      <c r="HR421" s="43"/>
      <c r="HS421" s="43"/>
      <c r="HT421" s="43"/>
      <c r="HU421" s="43"/>
      <c r="HV421" s="43"/>
      <c r="HW421" s="43"/>
      <c r="HX421" s="43"/>
      <c r="HY421" s="43"/>
      <c r="HZ421" s="43"/>
      <c r="IA421" s="43"/>
      <c r="IB421" s="43"/>
      <c r="IC421" s="43"/>
      <c r="ID421" s="43"/>
      <c r="IE421" s="43"/>
      <c r="IF421" s="43"/>
      <c r="IG421" s="43"/>
      <c r="IH421" s="43"/>
      <c r="II421" s="43"/>
      <c r="IJ421" s="43"/>
      <c r="IK421" s="43"/>
      <c r="IL421" s="43"/>
      <c r="IM421" s="43"/>
      <c r="IN421" s="43"/>
      <c r="IO421" s="43"/>
      <c r="IP421" s="43"/>
      <c r="IQ421" s="43"/>
      <c r="IR421" s="43"/>
      <c r="IS421" s="43"/>
      <c r="IT421" s="43"/>
      <c r="IU421" s="43"/>
    </row>
    <row r="422" spans="1:255" ht="16.5">
      <c r="A422" s="708"/>
      <c r="B422" s="709"/>
      <c r="C422" s="709"/>
      <c r="D422" s="709"/>
      <c r="E422" s="43"/>
      <c r="F422" s="43"/>
      <c r="G422" s="43"/>
      <c r="H422" s="43"/>
      <c r="I422" s="43"/>
      <c r="J422" s="43"/>
      <c r="K422" s="43"/>
      <c r="L422" s="43"/>
      <c r="M422" s="43"/>
      <c r="N422" s="43"/>
      <c r="O422" s="43"/>
      <c r="P422" s="43"/>
      <c r="Q422" s="43"/>
      <c r="R422" s="43"/>
      <c r="S422" s="43"/>
      <c r="T422" s="43"/>
      <c r="U422" s="43"/>
      <c r="V422" s="43"/>
      <c r="W422" s="43"/>
      <c r="X422" s="43"/>
      <c r="Y422" s="43"/>
      <c r="Z422" s="43"/>
      <c r="AA422" s="43"/>
      <c r="AB422" s="43"/>
      <c r="AC422" s="43"/>
      <c r="AD422" s="43"/>
      <c r="AE422" s="43"/>
      <c r="AF422" s="43"/>
      <c r="AG422" s="43"/>
      <c r="AH422" s="43"/>
      <c r="AI422" s="43"/>
      <c r="AJ422" s="43"/>
      <c r="AK422" s="43"/>
      <c r="AL422" s="43"/>
      <c r="AM422" s="43"/>
      <c r="AN422" s="43"/>
      <c r="AO422" s="43"/>
      <c r="AP422" s="43"/>
      <c r="AQ422" s="43"/>
      <c r="AR422" s="43"/>
      <c r="AS422" s="43"/>
      <c r="AT422" s="43"/>
      <c r="AU422" s="43"/>
      <c r="AV422" s="43"/>
      <c r="AW422" s="43"/>
      <c r="AX422" s="43"/>
      <c r="AY422" s="43"/>
      <c r="AZ422" s="43"/>
      <c r="BA422" s="43"/>
      <c r="BB422" s="43"/>
      <c r="BC422" s="43"/>
      <c r="BD422" s="43"/>
      <c r="BE422" s="43"/>
      <c r="BF422" s="43"/>
      <c r="BG422" s="43"/>
      <c r="BH422" s="43"/>
      <c r="BI422" s="43"/>
      <c r="BJ422" s="43"/>
      <c r="BK422" s="43"/>
      <c r="BL422" s="43"/>
      <c r="BM422" s="43"/>
      <c r="BN422" s="43"/>
      <c r="BO422" s="43"/>
      <c r="BP422" s="43"/>
      <c r="BQ422" s="43"/>
      <c r="BR422" s="43"/>
      <c r="BS422" s="43"/>
      <c r="BT422" s="43"/>
      <c r="BU422" s="43"/>
      <c r="BV422" s="43"/>
      <c r="BW422" s="43"/>
      <c r="BX422" s="43"/>
      <c r="BY422" s="43"/>
      <c r="BZ422" s="43"/>
      <c r="CA422" s="43"/>
      <c r="CB422" s="43"/>
      <c r="CC422" s="43"/>
      <c r="CD422" s="43"/>
      <c r="CE422" s="43"/>
      <c r="CF422" s="43"/>
      <c r="CG422" s="43"/>
      <c r="CH422" s="43"/>
      <c r="CI422" s="43"/>
      <c r="CJ422" s="43"/>
      <c r="CK422" s="43"/>
      <c r="CL422" s="43"/>
      <c r="CM422" s="43"/>
      <c r="CN422" s="43"/>
      <c r="CO422" s="43"/>
      <c r="CP422" s="43"/>
      <c r="CQ422" s="43"/>
      <c r="CR422" s="43"/>
      <c r="CS422" s="43"/>
      <c r="CT422" s="43"/>
      <c r="CU422" s="43"/>
      <c r="CV422" s="43"/>
      <c r="CW422" s="43"/>
      <c r="CX422" s="43"/>
      <c r="CY422" s="43"/>
      <c r="CZ422" s="43"/>
      <c r="DA422" s="43"/>
      <c r="DB422" s="43"/>
      <c r="DC422" s="43"/>
      <c r="DD422" s="43"/>
      <c r="DE422" s="43"/>
      <c r="DF422" s="43"/>
      <c r="DG422" s="43"/>
      <c r="DH422" s="43"/>
      <c r="DI422" s="43"/>
      <c r="DJ422" s="43"/>
      <c r="DK422" s="43"/>
      <c r="DL422" s="43"/>
      <c r="DM422" s="43"/>
      <c r="DN422" s="43"/>
      <c r="DO422" s="43"/>
      <c r="DP422" s="43"/>
      <c r="DQ422" s="43"/>
      <c r="DR422" s="43"/>
      <c r="DS422" s="43"/>
      <c r="DT422" s="43"/>
      <c r="DU422" s="43"/>
      <c r="DV422" s="43"/>
      <c r="DW422" s="43"/>
      <c r="DX422" s="43"/>
      <c r="DY422" s="43"/>
      <c r="DZ422" s="43"/>
      <c r="EA422" s="43"/>
      <c r="EB422" s="43"/>
      <c r="EC422" s="43"/>
      <c r="ED422" s="43"/>
      <c r="EE422" s="43"/>
      <c r="EF422" s="43"/>
      <c r="EG422" s="43"/>
      <c r="EH422" s="43"/>
      <c r="EI422" s="43"/>
      <c r="EJ422" s="43"/>
      <c r="EK422" s="43"/>
      <c r="EL422" s="43"/>
      <c r="EM422" s="43"/>
      <c r="EN422" s="43"/>
      <c r="EO422" s="43"/>
      <c r="EP422" s="43"/>
      <c r="EQ422" s="43"/>
      <c r="ER422" s="43"/>
      <c r="ES422" s="43"/>
      <c r="ET422" s="43"/>
      <c r="EU422" s="43"/>
      <c r="EV422" s="43"/>
      <c r="EW422" s="43"/>
      <c r="EX422" s="43"/>
      <c r="EY422" s="43"/>
      <c r="EZ422" s="43"/>
      <c r="FA422" s="43"/>
      <c r="FB422" s="43"/>
      <c r="FC422" s="43"/>
      <c r="FD422" s="43"/>
      <c r="FE422" s="43"/>
      <c r="FF422" s="43"/>
      <c r="FG422" s="43"/>
      <c r="FH422" s="43"/>
      <c r="FI422" s="43"/>
      <c r="FJ422" s="43"/>
      <c r="FK422" s="43"/>
      <c r="FL422" s="43"/>
      <c r="FM422" s="43"/>
      <c r="FN422" s="43"/>
      <c r="FO422" s="43"/>
      <c r="FP422" s="43"/>
      <c r="FQ422" s="43"/>
      <c r="FR422" s="43"/>
      <c r="FS422" s="43"/>
      <c r="FT422" s="43"/>
      <c r="FU422" s="43"/>
      <c r="FV422" s="43"/>
      <c r="FW422" s="43"/>
      <c r="FX422" s="43"/>
      <c r="FY422" s="43"/>
      <c r="FZ422" s="43"/>
      <c r="GA422" s="43"/>
      <c r="GB422" s="43"/>
      <c r="GC422" s="43"/>
      <c r="GD422" s="43"/>
      <c r="GE422" s="43"/>
      <c r="GF422" s="43"/>
      <c r="GG422" s="43"/>
      <c r="GH422" s="43"/>
      <c r="GI422" s="43"/>
      <c r="GJ422" s="43"/>
      <c r="GK422" s="43"/>
      <c r="GL422" s="43"/>
      <c r="GM422" s="43"/>
      <c r="GN422" s="43"/>
      <c r="GO422" s="43"/>
      <c r="GP422" s="43"/>
      <c r="GQ422" s="43"/>
      <c r="GR422" s="43"/>
      <c r="GS422" s="43"/>
      <c r="GT422" s="43"/>
      <c r="GU422" s="43"/>
      <c r="GV422" s="43"/>
      <c r="GW422" s="43"/>
      <c r="GX422" s="43"/>
      <c r="GY422" s="43"/>
      <c r="GZ422" s="43"/>
      <c r="HA422" s="43"/>
      <c r="HB422" s="43"/>
      <c r="HC422" s="43"/>
      <c r="HD422" s="43"/>
      <c r="HE422" s="43"/>
      <c r="HF422" s="43"/>
      <c r="HG422" s="43"/>
      <c r="HH422" s="43"/>
      <c r="HI422" s="43"/>
      <c r="HJ422" s="43"/>
      <c r="HK422" s="43"/>
      <c r="HL422" s="43"/>
      <c r="HM422" s="43"/>
      <c r="HN422" s="43"/>
      <c r="HO422" s="43"/>
      <c r="HP422" s="43"/>
      <c r="HQ422" s="43"/>
      <c r="HR422" s="43"/>
      <c r="HS422" s="43"/>
      <c r="HT422" s="43"/>
      <c r="HU422" s="43"/>
      <c r="HV422" s="43"/>
      <c r="HW422" s="43"/>
      <c r="HX422" s="43"/>
      <c r="HY422" s="43"/>
      <c r="HZ422" s="43"/>
      <c r="IA422" s="43"/>
      <c r="IB422" s="43"/>
      <c r="IC422" s="43"/>
      <c r="ID422" s="43"/>
      <c r="IE422" s="43"/>
      <c r="IF422" s="43"/>
      <c r="IG422" s="43"/>
      <c r="IH422" s="43"/>
      <c r="II422" s="43"/>
      <c r="IJ422" s="43"/>
      <c r="IK422" s="43"/>
      <c r="IL422" s="43"/>
      <c r="IM422" s="43"/>
      <c r="IN422" s="43"/>
      <c r="IO422" s="43"/>
      <c r="IP422" s="43"/>
      <c r="IQ422" s="43"/>
      <c r="IR422" s="43"/>
      <c r="IS422" s="43"/>
      <c r="IT422" s="43"/>
      <c r="IU422" s="43"/>
    </row>
    <row r="423" spans="1:255" ht="16.5">
      <c r="A423" s="708"/>
      <c r="B423" s="709"/>
      <c r="C423" s="709"/>
      <c r="D423" s="709"/>
      <c r="E423" s="43"/>
      <c r="F423" s="43"/>
      <c r="G423" s="43"/>
      <c r="H423" s="43"/>
      <c r="I423" s="43"/>
      <c r="J423" s="43"/>
      <c r="K423" s="43"/>
      <c r="L423" s="43"/>
      <c r="M423" s="43"/>
      <c r="N423" s="43"/>
      <c r="O423" s="43"/>
      <c r="P423" s="43"/>
      <c r="Q423" s="43"/>
      <c r="R423" s="43"/>
      <c r="S423" s="43"/>
      <c r="T423" s="43"/>
      <c r="U423" s="43"/>
      <c r="V423" s="43"/>
      <c r="W423" s="43"/>
      <c r="X423" s="43"/>
      <c r="Y423" s="43"/>
      <c r="Z423" s="43"/>
      <c r="AA423" s="43"/>
      <c r="AB423" s="43"/>
      <c r="AC423" s="43"/>
      <c r="AD423" s="43"/>
      <c r="AE423" s="43"/>
      <c r="AF423" s="43"/>
      <c r="AG423" s="43"/>
      <c r="AH423" s="43"/>
      <c r="AI423" s="43"/>
      <c r="AJ423" s="43"/>
      <c r="AK423" s="43"/>
      <c r="AL423" s="43"/>
      <c r="AM423" s="43"/>
      <c r="AN423" s="43"/>
      <c r="AO423" s="43"/>
      <c r="AP423" s="43"/>
      <c r="AQ423" s="43"/>
      <c r="AR423" s="43"/>
      <c r="AS423" s="43"/>
      <c r="AT423" s="43"/>
      <c r="AU423" s="43"/>
      <c r="AV423" s="43"/>
      <c r="AW423" s="43"/>
      <c r="AX423" s="43"/>
      <c r="AY423" s="43"/>
      <c r="AZ423" s="43"/>
      <c r="BA423" s="43"/>
      <c r="BB423" s="43"/>
      <c r="BC423" s="43"/>
      <c r="BD423" s="43"/>
      <c r="BE423" s="43"/>
      <c r="BF423" s="43"/>
      <c r="BG423" s="43"/>
      <c r="BH423" s="43"/>
      <c r="BI423" s="43"/>
      <c r="BJ423" s="43"/>
      <c r="BK423" s="43"/>
      <c r="BL423" s="43"/>
      <c r="BM423" s="43"/>
      <c r="BN423" s="43"/>
      <c r="BO423" s="43"/>
      <c r="BP423" s="43"/>
      <c r="BQ423" s="43"/>
      <c r="BR423" s="43"/>
      <c r="BS423" s="43"/>
      <c r="BT423" s="43"/>
      <c r="BU423" s="43"/>
      <c r="BV423" s="43"/>
      <c r="BW423" s="43"/>
      <c r="BX423" s="43"/>
      <c r="BY423" s="43"/>
      <c r="BZ423" s="43"/>
      <c r="CA423" s="43"/>
      <c r="CB423" s="43"/>
      <c r="CC423" s="43"/>
      <c r="CD423" s="43"/>
      <c r="CE423" s="43"/>
      <c r="CF423" s="43"/>
      <c r="CG423" s="43"/>
      <c r="CH423" s="43"/>
      <c r="CI423" s="43"/>
      <c r="CJ423" s="43"/>
      <c r="CK423" s="43"/>
      <c r="CL423" s="43"/>
      <c r="CM423" s="43"/>
      <c r="CN423" s="43"/>
      <c r="CO423" s="43"/>
      <c r="CP423" s="43"/>
      <c r="CQ423" s="43"/>
      <c r="CR423" s="43"/>
      <c r="CS423" s="43"/>
      <c r="CT423" s="43"/>
      <c r="CU423" s="43"/>
      <c r="CV423" s="43"/>
      <c r="CW423" s="43"/>
      <c r="CX423" s="43"/>
      <c r="CY423" s="43"/>
      <c r="CZ423" s="43"/>
      <c r="DA423" s="43"/>
      <c r="DB423" s="43"/>
      <c r="DC423" s="43"/>
      <c r="DD423" s="43"/>
      <c r="DE423" s="43"/>
      <c r="DF423" s="43"/>
      <c r="DG423" s="43"/>
      <c r="DH423" s="43"/>
      <c r="DI423" s="43"/>
      <c r="DJ423" s="43"/>
      <c r="DK423" s="43"/>
      <c r="DL423" s="43"/>
      <c r="DM423" s="43"/>
      <c r="DN423" s="43"/>
      <c r="DO423" s="43"/>
      <c r="DP423" s="43"/>
      <c r="DQ423" s="43"/>
      <c r="DR423" s="43"/>
      <c r="DS423" s="43"/>
      <c r="DT423" s="43"/>
      <c r="DU423" s="43"/>
      <c r="DV423" s="43"/>
      <c r="DW423" s="43"/>
      <c r="DX423" s="43"/>
      <c r="DY423" s="43"/>
      <c r="DZ423" s="43"/>
      <c r="EA423" s="43"/>
      <c r="EB423" s="43"/>
      <c r="EC423" s="43"/>
      <c r="ED423" s="43"/>
      <c r="EE423" s="43"/>
      <c r="EF423" s="43"/>
      <c r="EG423" s="43"/>
      <c r="EH423" s="43"/>
      <c r="EI423" s="43"/>
      <c r="EJ423" s="43"/>
      <c r="EK423" s="43"/>
      <c r="EL423" s="43"/>
      <c r="EM423" s="43"/>
      <c r="EN423" s="43"/>
      <c r="EO423" s="43"/>
      <c r="EP423" s="43"/>
      <c r="EQ423" s="43"/>
      <c r="ER423" s="43"/>
      <c r="ES423" s="43"/>
      <c r="ET423" s="43"/>
      <c r="EU423" s="43"/>
      <c r="EV423" s="43"/>
      <c r="EW423" s="43"/>
      <c r="EX423" s="43"/>
      <c r="EY423" s="43"/>
      <c r="EZ423" s="43"/>
      <c r="FA423" s="43"/>
      <c r="FB423" s="43"/>
      <c r="FC423" s="43"/>
      <c r="FD423" s="43"/>
      <c r="FE423" s="43"/>
      <c r="FF423" s="43"/>
      <c r="FG423" s="43"/>
      <c r="FH423" s="43"/>
      <c r="FI423" s="43"/>
      <c r="FJ423" s="43"/>
      <c r="FK423" s="43"/>
      <c r="FL423" s="43"/>
      <c r="FM423" s="43"/>
      <c r="FN423" s="43"/>
      <c r="FO423" s="43"/>
      <c r="FP423" s="43"/>
      <c r="FQ423" s="43"/>
      <c r="FR423" s="43"/>
      <c r="FS423" s="43"/>
      <c r="FT423" s="43"/>
      <c r="FU423" s="43"/>
      <c r="FV423" s="43"/>
      <c r="FW423" s="43"/>
      <c r="FX423" s="43"/>
      <c r="FY423" s="43"/>
      <c r="FZ423" s="43"/>
      <c r="GA423" s="43"/>
      <c r="GB423" s="43"/>
      <c r="GC423" s="43"/>
      <c r="GD423" s="43"/>
      <c r="GE423" s="43"/>
      <c r="GF423" s="43"/>
      <c r="GG423" s="43"/>
      <c r="GH423" s="43"/>
      <c r="GI423" s="43"/>
      <c r="GJ423" s="43"/>
      <c r="GK423" s="43"/>
      <c r="GL423" s="43"/>
      <c r="GM423" s="43"/>
      <c r="GN423" s="43"/>
      <c r="GO423" s="43"/>
      <c r="GP423" s="43"/>
      <c r="GQ423" s="43"/>
      <c r="GR423" s="43"/>
      <c r="GS423" s="43"/>
      <c r="GT423" s="43"/>
      <c r="GU423" s="43"/>
      <c r="GV423" s="43"/>
      <c r="GW423" s="43"/>
      <c r="GX423" s="43"/>
      <c r="GY423" s="43"/>
      <c r="GZ423" s="43"/>
      <c r="HA423" s="43"/>
      <c r="HB423" s="43"/>
      <c r="HC423" s="43"/>
      <c r="HD423" s="43"/>
      <c r="HE423" s="43"/>
      <c r="HF423" s="43"/>
      <c r="HG423" s="43"/>
      <c r="HH423" s="43"/>
      <c r="HI423" s="43"/>
      <c r="HJ423" s="43"/>
      <c r="HK423" s="43"/>
      <c r="HL423" s="43"/>
      <c r="HM423" s="43"/>
      <c r="HN423" s="43"/>
      <c r="HO423" s="43"/>
      <c r="HP423" s="43"/>
      <c r="HQ423" s="43"/>
      <c r="HR423" s="43"/>
      <c r="HS423" s="43"/>
      <c r="HT423" s="43"/>
      <c r="HU423" s="43"/>
      <c r="HV423" s="43"/>
      <c r="HW423" s="43"/>
      <c r="HX423" s="43"/>
      <c r="HY423" s="43"/>
      <c r="HZ423" s="43"/>
      <c r="IA423" s="43"/>
      <c r="IB423" s="43"/>
      <c r="IC423" s="43"/>
      <c r="ID423" s="43"/>
      <c r="IE423" s="43"/>
      <c r="IF423" s="43"/>
      <c r="IG423" s="43"/>
      <c r="IH423" s="43"/>
      <c r="II423" s="43"/>
      <c r="IJ423" s="43"/>
      <c r="IK423" s="43"/>
      <c r="IL423" s="43"/>
      <c r="IM423" s="43"/>
      <c r="IN423" s="43"/>
      <c r="IO423" s="43"/>
      <c r="IP423" s="43"/>
      <c r="IQ423" s="43"/>
      <c r="IR423" s="43"/>
      <c r="IS423" s="43"/>
      <c r="IT423" s="43"/>
      <c r="IU423" s="43"/>
    </row>
    <row r="424" spans="1:255" ht="16.5">
      <c r="A424" s="708"/>
      <c r="B424" s="709"/>
      <c r="C424" s="709"/>
      <c r="D424" s="709"/>
      <c r="E424" s="43"/>
      <c r="F424" s="43"/>
      <c r="G424" s="43"/>
      <c r="H424" s="43"/>
      <c r="I424" s="43"/>
      <c r="J424" s="43"/>
      <c r="K424" s="43"/>
      <c r="L424" s="43"/>
      <c r="M424" s="43"/>
      <c r="N424" s="43"/>
      <c r="O424" s="43"/>
      <c r="P424" s="43"/>
      <c r="Q424" s="43"/>
      <c r="R424" s="43"/>
      <c r="S424" s="43"/>
      <c r="T424" s="43"/>
      <c r="U424" s="43"/>
      <c r="V424" s="43"/>
      <c r="W424" s="43"/>
      <c r="X424" s="43"/>
      <c r="Y424" s="43"/>
      <c r="Z424" s="43"/>
      <c r="AA424" s="43"/>
      <c r="AB424" s="43"/>
      <c r="AC424" s="43"/>
      <c r="AD424" s="43"/>
      <c r="AE424" s="43"/>
      <c r="AF424" s="43"/>
      <c r="AG424" s="43"/>
      <c r="AH424" s="43"/>
      <c r="AI424" s="43"/>
      <c r="AJ424" s="43"/>
      <c r="AK424" s="43"/>
      <c r="AL424" s="43"/>
      <c r="AM424" s="43"/>
      <c r="AN424" s="43"/>
      <c r="AO424" s="43"/>
      <c r="AP424" s="43"/>
      <c r="AQ424" s="43"/>
      <c r="AR424" s="43"/>
      <c r="AS424" s="43"/>
      <c r="AT424" s="43"/>
      <c r="AU424" s="43"/>
      <c r="AV424" s="43"/>
      <c r="AW424" s="43"/>
      <c r="AX424" s="43"/>
      <c r="AY424" s="43"/>
      <c r="AZ424" s="43"/>
      <c r="BA424" s="43"/>
      <c r="BB424" s="43"/>
      <c r="BC424" s="43"/>
      <c r="BD424" s="43"/>
      <c r="BE424" s="43"/>
      <c r="BF424" s="43"/>
      <c r="BG424" s="43"/>
      <c r="BH424" s="43"/>
      <c r="BI424" s="43"/>
      <c r="BJ424" s="43"/>
      <c r="BK424" s="43"/>
      <c r="BL424" s="43"/>
      <c r="BM424" s="43"/>
      <c r="BN424" s="43"/>
      <c r="BO424" s="43"/>
      <c r="BP424" s="43"/>
      <c r="BQ424" s="43"/>
      <c r="BR424" s="43"/>
      <c r="BS424" s="43"/>
      <c r="BT424" s="43"/>
      <c r="BU424" s="43"/>
      <c r="BV424" s="43"/>
      <c r="BW424" s="43"/>
      <c r="BX424" s="43"/>
      <c r="BY424" s="43"/>
      <c r="BZ424" s="43"/>
      <c r="CA424" s="43"/>
      <c r="CB424" s="43"/>
      <c r="CC424" s="43"/>
      <c r="CD424" s="43"/>
      <c r="CE424" s="43"/>
      <c r="CF424" s="43"/>
      <c r="CG424" s="43"/>
      <c r="CH424" s="43"/>
      <c r="CI424" s="43"/>
      <c r="CJ424" s="43"/>
      <c r="CK424" s="43"/>
      <c r="CL424" s="43"/>
      <c r="CM424" s="43"/>
      <c r="CN424" s="43"/>
      <c r="CO424" s="43"/>
      <c r="CP424" s="43"/>
      <c r="CQ424" s="43"/>
      <c r="CR424" s="43"/>
      <c r="CS424" s="43"/>
      <c r="CT424" s="43"/>
      <c r="CU424" s="43"/>
      <c r="CV424" s="43"/>
      <c r="CW424" s="43"/>
      <c r="CX424" s="43"/>
      <c r="CY424" s="43"/>
      <c r="CZ424" s="43"/>
      <c r="DA424" s="43"/>
      <c r="DB424" s="43"/>
      <c r="DC424" s="43"/>
      <c r="DD424" s="43"/>
      <c r="DE424" s="43"/>
      <c r="DF424" s="43"/>
      <c r="DG424" s="43"/>
      <c r="DH424" s="43"/>
      <c r="DI424" s="43"/>
      <c r="DJ424" s="43"/>
      <c r="DK424" s="43"/>
      <c r="DL424" s="43"/>
      <c r="DM424" s="43"/>
      <c r="DN424" s="43"/>
      <c r="DO424" s="43"/>
      <c r="DP424" s="43"/>
      <c r="DQ424" s="43"/>
      <c r="DR424" s="43"/>
      <c r="DS424" s="43"/>
      <c r="DT424" s="43"/>
      <c r="DU424" s="43"/>
      <c r="DV424" s="43"/>
      <c r="DW424" s="43"/>
      <c r="DX424" s="43"/>
      <c r="DY424" s="43"/>
      <c r="DZ424" s="43"/>
      <c r="EA424" s="43"/>
      <c r="EB424" s="43"/>
      <c r="EC424" s="43"/>
      <c r="ED424" s="43"/>
      <c r="EE424" s="43"/>
      <c r="EF424" s="43"/>
      <c r="EG424" s="43"/>
      <c r="EH424" s="43"/>
      <c r="EI424" s="43"/>
      <c r="EJ424" s="43"/>
      <c r="EK424" s="43"/>
      <c r="EL424" s="43"/>
      <c r="EM424" s="43"/>
      <c r="EN424" s="43"/>
      <c r="EO424" s="43"/>
      <c r="EP424" s="43"/>
      <c r="EQ424" s="43"/>
      <c r="ER424" s="43"/>
      <c r="ES424" s="43"/>
      <c r="ET424" s="43"/>
      <c r="EU424" s="43"/>
      <c r="EV424" s="43"/>
      <c r="EW424" s="43"/>
      <c r="EX424" s="43"/>
      <c r="EY424" s="43"/>
      <c r="EZ424" s="43"/>
      <c r="FA424" s="43"/>
      <c r="FB424" s="43"/>
      <c r="FC424" s="43"/>
      <c r="FD424" s="43"/>
      <c r="FE424" s="43"/>
      <c r="FF424" s="43"/>
      <c r="FG424" s="43"/>
      <c r="FH424" s="43"/>
      <c r="FI424" s="43"/>
      <c r="FJ424" s="43"/>
      <c r="FK424" s="43"/>
      <c r="FL424" s="43"/>
      <c r="FM424" s="43"/>
      <c r="FN424" s="43"/>
      <c r="FO424" s="43"/>
      <c r="FP424" s="43"/>
      <c r="FQ424" s="43"/>
      <c r="FR424" s="43"/>
      <c r="FS424" s="43"/>
      <c r="FT424" s="43"/>
      <c r="FU424" s="43"/>
      <c r="FV424" s="43"/>
      <c r="FW424" s="43"/>
      <c r="FX424" s="43"/>
      <c r="FY424" s="43"/>
      <c r="FZ424" s="43"/>
      <c r="GA424" s="43"/>
      <c r="GB424" s="43"/>
      <c r="GC424" s="43"/>
      <c r="GD424" s="43"/>
      <c r="GE424" s="43"/>
      <c r="GF424" s="43"/>
      <c r="GG424" s="43"/>
      <c r="GH424" s="43"/>
      <c r="GI424" s="43"/>
      <c r="GJ424" s="43"/>
      <c r="GK424" s="43"/>
      <c r="GL424" s="43"/>
      <c r="GM424" s="43"/>
      <c r="GN424" s="43"/>
      <c r="GO424" s="43"/>
      <c r="GP424" s="43"/>
      <c r="GQ424" s="43"/>
      <c r="GR424" s="43"/>
      <c r="GS424" s="43"/>
      <c r="GT424" s="43"/>
      <c r="GU424" s="43"/>
      <c r="GV424" s="43"/>
      <c r="GW424" s="43"/>
      <c r="GX424" s="43"/>
      <c r="GY424" s="43"/>
      <c r="GZ424" s="43"/>
      <c r="HA424" s="43"/>
      <c r="HB424" s="43"/>
      <c r="HC424" s="43"/>
      <c r="HD424" s="43"/>
      <c r="HE424" s="43"/>
      <c r="HF424" s="43"/>
      <c r="HG424" s="43"/>
      <c r="HH424" s="43"/>
      <c r="HI424" s="43"/>
      <c r="HJ424" s="43"/>
      <c r="HK424" s="43"/>
      <c r="HL424" s="43"/>
      <c r="HM424" s="43"/>
      <c r="HN424" s="43"/>
      <c r="HO424" s="43"/>
      <c r="HP424" s="43"/>
      <c r="HQ424" s="43"/>
      <c r="HR424" s="43"/>
      <c r="HS424" s="43"/>
      <c r="HT424" s="43"/>
      <c r="HU424" s="43"/>
      <c r="HV424" s="43"/>
      <c r="HW424" s="43"/>
      <c r="HX424" s="43"/>
      <c r="HY424" s="43"/>
      <c r="HZ424" s="43"/>
      <c r="IA424" s="43"/>
      <c r="IB424" s="43"/>
      <c r="IC424" s="43"/>
      <c r="ID424" s="43"/>
      <c r="IE424" s="43"/>
      <c r="IF424" s="43"/>
      <c r="IG424" s="43"/>
      <c r="IH424" s="43"/>
      <c r="II424" s="43"/>
      <c r="IJ424" s="43"/>
      <c r="IK424" s="43"/>
      <c r="IL424" s="43"/>
      <c r="IM424" s="43"/>
      <c r="IN424" s="43"/>
      <c r="IO424" s="43"/>
      <c r="IP424" s="43"/>
      <c r="IQ424" s="43"/>
      <c r="IR424" s="43"/>
      <c r="IS424" s="43"/>
      <c r="IT424" s="43"/>
      <c r="IU424" s="43"/>
    </row>
    <row r="425" spans="1:255" ht="16.5">
      <c r="A425" s="708"/>
      <c r="B425" s="709"/>
      <c r="C425" s="709"/>
      <c r="D425" s="709"/>
      <c r="E425" s="43"/>
      <c r="F425" s="43"/>
      <c r="G425" s="43"/>
      <c r="H425" s="43"/>
      <c r="I425" s="43"/>
      <c r="J425" s="43"/>
      <c r="K425" s="43"/>
      <c r="L425" s="43"/>
      <c r="M425" s="43"/>
      <c r="N425" s="43"/>
      <c r="O425" s="43"/>
      <c r="P425" s="43"/>
      <c r="Q425" s="43"/>
      <c r="R425" s="43"/>
      <c r="S425" s="43"/>
      <c r="T425" s="43"/>
      <c r="U425" s="43"/>
      <c r="V425" s="43"/>
      <c r="W425" s="43"/>
      <c r="X425" s="43"/>
      <c r="Y425" s="43"/>
      <c r="Z425" s="43"/>
      <c r="AA425" s="43"/>
      <c r="AB425" s="43"/>
      <c r="AC425" s="43"/>
      <c r="AD425" s="43"/>
      <c r="AE425" s="43"/>
      <c r="AF425" s="43"/>
      <c r="AG425" s="43"/>
      <c r="AH425" s="43"/>
      <c r="AI425" s="43"/>
      <c r="AJ425" s="43"/>
      <c r="AK425" s="43"/>
      <c r="AL425" s="43"/>
      <c r="AM425" s="43"/>
      <c r="AN425" s="43"/>
      <c r="AO425" s="43"/>
      <c r="AP425" s="43"/>
      <c r="AQ425" s="43"/>
      <c r="AR425" s="43"/>
      <c r="AS425" s="43"/>
      <c r="AT425" s="43"/>
      <c r="AU425" s="43"/>
      <c r="AV425" s="43"/>
      <c r="AW425" s="43"/>
      <c r="AX425" s="43"/>
      <c r="AY425" s="43"/>
      <c r="AZ425" s="43"/>
      <c r="BA425" s="43"/>
      <c r="BB425" s="43"/>
      <c r="BC425" s="43"/>
      <c r="BD425" s="43"/>
      <c r="BE425" s="43"/>
      <c r="BF425" s="43"/>
      <c r="BG425" s="43"/>
      <c r="BH425" s="43"/>
      <c r="BI425" s="43"/>
      <c r="BJ425" s="43"/>
      <c r="BK425" s="43"/>
      <c r="BL425" s="43"/>
      <c r="BM425" s="43"/>
      <c r="BN425" s="43"/>
      <c r="BO425" s="43"/>
      <c r="BP425" s="43"/>
      <c r="BQ425" s="43"/>
      <c r="BR425" s="43"/>
      <c r="BS425" s="43"/>
      <c r="BT425" s="43"/>
      <c r="BU425" s="43"/>
      <c r="BV425" s="43"/>
      <c r="BW425" s="43"/>
      <c r="BX425" s="43"/>
      <c r="BY425" s="43"/>
      <c r="BZ425" s="43"/>
      <c r="CA425" s="43"/>
      <c r="CB425" s="43"/>
      <c r="CC425" s="43"/>
      <c r="CD425" s="43"/>
      <c r="CE425" s="43"/>
      <c r="CF425" s="43"/>
      <c r="CG425" s="43"/>
      <c r="CH425" s="43"/>
      <c r="CI425" s="43"/>
      <c r="CJ425" s="43"/>
      <c r="CK425" s="43"/>
      <c r="CL425" s="43"/>
      <c r="CM425" s="43"/>
      <c r="CN425" s="43"/>
      <c r="CO425" s="43"/>
      <c r="CP425" s="43"/>
      <c r="CQ425" s="43"/>
      <c r="CR425" s="43"/>
      <c r="CS425" s="43"/>
      <c r="CT425" s="43"/>
      <c r="CU425" s="43"/>
      <c r="CV425" s="43"/>
      <c r="CW425" s="43"/>
      <c r="CX425" s="43"/>
      <c r="CY425" s="43"/>
      <c r="CZ425" s="43"/>
      <c r="DA425" s="43"/>
      <c r="DB425" s="43"/>
      <c r="DC425" s="43"/>
      <c r="DD425" s="43"/>
      <c r="DE425" s="43"/>
      <c r="DF425" s="43"/>
      <c r="DG425" s="43"/>
      <c r="DH425" s="43"/>
      <c r="DI425" s="43"/>
      <c r="DJ425" s="43"/>
      <c r="DK425" s="43"/>
      <c r="DL425" s="43"/>
      <c r="DM425" s="43"/>
      <c r="DN425" s="43"/>
      <c r="DO425" s="43"/>
      <c r="DP425" s="43"/>
      <c r="DQ425" s="43"/>
      <c r="DR425" s="43"/>
      <c r="DS425" s="43"/>
      <c r="DT425" s="43"/>
      <c r="DU425" s="43"/>
      <c r="DV425" s="43"/>
      <c r="DW425" s="43"/>
      <c r="DX425" s="43"/>
      <c r="DY425" s="43"/>
      <c r="DZ425" s="43"/>
      <c r="EA425" s="43"/>
      <c r="EB425" s="43"/>
      <c r="EC425" s="43"/>
      <c r="ED425" s="43"/>
      <c r="EE425" s="43"/>
      <c r="EF425" s="43"/>
      <c r="EG425" s="43"/>
      <c r="EH425" s="43"/>
      <c r="EI425" s="43"/>
      <c r="EJ425" s="43"/>
      <c r="EK425" s="43"/>
      <c r="EL425" s="43"/>
      <c r="EM425" s="43"/>
      <c r="EN425" s="43"/>
      <c r="EO425" s="43"/>
      <c r="EP425" s="43"/>
      <c r="EQ425" s="43"/>
      <c r="ER425" s="43"/>
      <c r="ES425" s="43"/>
      <c r="ET425" s="43"/>
      <c r="EU425" s="43"/>
      <c r="EV425" s="43"/>
      <c r="EW425" s="43"/>
      <c r="EX425" s="43"/>
      <c r="EY425" s="43"/>
      <c r="EZ425" s="43"/>
      <c r="FA425" s="43"/>
      <c r="FB425" s="43"/>
      <c r="FC425" s="43"/>
      <c r="FD425" s="43"/>
      <c r="FE425" s="43"/>
      <c r="FF425" s="43"/>
      <c r="FG425" s="43"/>
      <c r="FH425" s="43"/>
      <c r="FI425" s="43"/>
      <c r="FJ425" s="43"/>
      <c r="FK425" s="43"/>
      <c r="FL425" s="43"/>
      <c r="FM425" s="43"/>
      <c r="FN425" s="43"/>
      <c r="FO425" s="43"/>
      <c r="FP425" s="43"/>
      <c r="FQ425" s="43"/>
      <c r="FR425" s="43"/>
      <c r="FS425" s="43"/>
      <c r="FT425" s="43"/>
      <c r="FU425" s="43"/>
      <c r="FV425" s="43"/>
      <c r="FW425" s="43"/>
      <c r="FX425" s="43"/>
      <c r="FY425" s="43"/>
      <c r="FZ425" s="43"/>
      <c r="GA425" s="43"/>
      <c r="GB425" s="43"/>
      <c r="GC425" s="43"/>
      <c r="GD425" s="43"/>
      <c r="GE425" s="43"/>
      <c r="GF425" s="43"/>
      <c r="GG425" s="43"/>
      <c r="GH425" s="43"/>
      <c r="GI425" s="43"/>
      <c r="GJ425" s="43"/>
      <c r="GK425" s="43"/>
      <c r="GL425" s="43"/>
      <c r="GM425" s="43"/>
      <c r="GN425" s="43"/>
      <c r="GO425" s="43"/>
      <c r="GP425" s="43"/>
      <c r="GQ425" s="43"/>
      <c r="GR425" s="43"/>
      <c r="GS425" s="43"/>
      <c r="GT425" s="43"/>
      <c r="GU425" s="43"/>
      <c r="GV425" s="43"/>
      <c r="GW425" s="43"/>
      <c r="GX425" s="43"/>
      <c r="GY425" s="43"/>
      <c r="GZ425" s="43"/>
      <c r="HA425" s="43"/>
      <c r="HB425" s="43"/>
      <c r="HC425" s="43"/>
      <c r="HD425" s="43"/>
      <c r="HE425" s="43"/>
      <c r="HF425" s="43"/>
      <c r="HG425" s="43"/>
      <c r="HH425" s="43"/>
      <c r="HI425" s="43"/>
      <c r="HJ425" s="43"/>
      <c r="HK425" s="43"/>
      <c r="HL425" s="43"/>
      <c r="HM425" s="43"/>
      <c r="HN425" s="43"/>
      <c r="HO425" s="43"/>
      <c r="HP425" s="43"/>
      <c r="HQ425" s="43"/>
      <c r="HR425" s="43"/>
      <c r="HS425" s="43"/>
      <c r="HT425" s="43"/>
      <c r="HU425" s="43"/>
      <c r="HV425" s="43"/>
      <c r="HW425" s="43"/>
      <c r="HX425" s="43"/>
      <c r="HY425" s="43"/>
      <c r="HZ425" s="43"/>
      <c r="IA425" s="43"/>
      <c r="IB425" s="43"/>
      <c r="IC425" s="43"/>
      <c r="ID425" s="43"/>
      <c r="IE425" s="43"/>
      <c r="IF425" s="43"/>
      <c r="IG425" s="43"/>
      <c r="IH425" s="43"/>
      <c r="II425" s="43"/>
      <c r="IJ425" s="43"/>
      <c r="IK425" s="43"/>
      <c r="IL425" s="43"/>
      <c r="IM425" s="43"/>
      <c r="IN425" s="43"/>
      <c r="IO425" s="43"/>
      <c r="IP425" s="43"/>
      <c r="IQ425" s="43"/>
      <c r="IR425" s="43"/>
      <c r="IS425" s="43"/>
      <c r="IT425" s="43"/>
      <c r="IU425" s="43"/>
    </row>
    <row r="426" spans="1:255" ht="16.5">
      <c r="A426" s="708"/>
      <c r="B426" s="709"/>
      <c r="C426" s="709"/>
      <c r="D426" s="709"/>
      <c r="E426" s="43"/>
      <c r="F426" s="43"/>
      <c r="G426" s="43"/>
      <c r="H426" s="43"/>
      <c r="I426" s="43"/>
      <c r="J426" s="43"/>
      <c r="K426" s="43"/>
      <c r="L426" s="43"/>
      <c r="M426" s="43"/>
      <c r="N426" s="43"/>
      <c r="O426" s="43"/>
      <c r="P426" s="43"/>
      <c r="Q426" s="43"/>
      <c r="R426" s="43"/>
      <c r="S426" s="43"/>
      <c r="T426" s="43"/>
      <c r="U426" s="43"/>
      <c r="V426" s="43"/>
      <c r="W426" s="43"/>
      <c r="X426" s="43"/>
      <c r="Y426" s="43"/>
      <c r="Z426" s="43"/>
      <c r="AA426" s="43"/>
      <c r="AB426" s="43"/>
      <c r="AC426" s="43"/>
      <c r="AD426" s="43"/>
      <c r="AE426" s="43"/>
      <c r="AF426" s="43"/>
      <c r="AG426" s="43"/>
      <c r="AH426" s="43"/>
      <c r="AI426" s="43"/>
      <c r="AJ426" s="43"/>
      <c r="AK426" s="43"/>
      <c r="AL426" s="43"/>
      <c r="AM426" s="43"/>
      <c r="AN426" s="43"/>
      <c r="AO426" s="43"/>
      <c r="AP426" s="43"/>
      <c r="AQ426" s="43"/>
      <c r="AR426" s="43"/>
      <c r="AS426" s="43"/>
      <c r="AT426" s="43"/>
      <c r="AU426" s="43"/>
      <c r="AV426" s="43"/>
      <c r="AW426" s="43"/>
      <c r="AX426" s="43"/>
      <c r="AY426" s="43"/>
      <c r="AZ426" s="43"/>
      <c r="BA426" s="43"/>
      <c r="BB426" s="43"/>
      <c r="BC426" s="43"/>
      <c r="BD426" s="43"/>
      <c r="BE426" s="43"/>
      <c r="BF426" s="43"/>
      <c r="BG426" s="43"/>
      <c r="BH426" s="43"/>
      <c r="BI426" s="43"/>
      <c r="BJ426" s="43"/>
      <c r="BK426" s="43"/>
      <c r="BL426" s="43"/>
      <c r="BM426" s="43"/>
      <c r="BN426" s="43"/>
      <c r="BO426" s="43"/>
      <c r="BP426" s="43"/>
      <c r="BQ426" s="43"/>
      <c r="BR426" s="43"/>
      <c r="BS426" s="43"/>
      <c r="BT426" s="43"/>
      <c r="BU426" s="43"/>
      <c r="BV426" s="43"/>
      <c r="BW426" s="43"/>
      <c r="BX426" s="43"/>
      <c r="BY426" s="43"/>
      <c r="BZ426" s="43"/>
      <c r="CA426" s="43"/>
      <c r="CB426" s="43"/>
      <c r="CC426" s="43"/>
      <c r="CD426" s="43"/>
      <c r="CE426" s="43"/>
      <c r="CF426" s="43"/>
      <c r="CG426" s="43"/>
      <c r="CH426" s="43"/>
      <c r="CI426" s="43"/>
      <c r="CJ426" s="43"/>
      <c r="CK426" s="43"/>
      <c r="CL426" s="43"/>
      <c r="CM426" s="43"/>
      <c r="CN426" s="43"/>
      <c r="CO426" s="43"/>
      <c r="CP426" s="43"/>
      <c r="CQ426" s="43"/>
      <c r="CR426" s="43"/>
      <c r="CS426" s="43"/>
      <c r="CT426" s="43"/>
      <c r="CU426" s="43"/>
      <c r="CV426" s="43"/>
      <c r="CW426" s="43"/>
      <c r="CX426" s="43"/>
      <c r="CY426" s="43"/>
      <c r="CZ426" s="43"/>
      <c r="DA426" s="43"/>
      <c r="DB426" s="43"/>
      <c r="DC426" s="43"/>
      <c r="DD426" s="43"/>
      <c r="DE426" s="43"/>
      <c r="DF426" s="43"/>
      <c r="DG426" s="43"/>
      <c r="DH426" s="43"/>
      <c r="DI426" s="43"/>
      <c r="DJ426" s="43"/>
      <c r="DK426" s="43"/>
      <c r="DL426" s="43"/>
      <c r="DM426" s="43"/>
      <c r="DN426" s="43"/>
      <c r="DO426" s="43"/>
      <c r="DP426" s="43"/>
      <c r="DQ426" s="43"/>
      <c r="DR426" s="43"/>
      <c r="DS426" s="43"/>
      <c r="DT426" s="43"/>
      <c r="DU426" s="43"/>
      <c r="DV426" s="43"/>
      <c r="DW426" s="43"/>
      <c r="DX426" s="43"/>
      <c r="DY426" s="43"/>
      <c r="DZ426" s="43"/>
      <c r="EA426" s="43"/>
      <c r="EB426" s="43"/>
      <c r="EC426" s="43"/>
      <c r="ED426" s="43"/>
      <c r="EE426" s="43"/>
      <c r="EF426" s="43"/>
      <c r="EG426" s="43"/>
      <c r="EH426" s="43"/>
      <c r="EI426" s="43"/>
      <c r="EJ426" s="43"/>
      <c r="EK426" s="43"/>
      <c r="EL426" s="43"/>
      <c r="EM426" s="43"/>
      <c r="EN426" s="43"/>
      <c r="EO426" s="43"/>
      <c r="EP426" s="43"/>
      <c r="EQ426" s="43"/>
      <c r="ER426" s="43"/>
      <c r="ES426" s="43"/>
      <c r="ET426" s="43"/>
      <c r="EU426" s="43"/>
      <c r="EV426" s="43"/>
      <c r="EW426" s="43"/>
      <c r="EX426" s="43"/>
      <c r="EY426" s="43"/>
      <c r="EZ426" s="43"/>
      <c r="FA426" s="43"/>
      <c r="FB426" s="43"/>
      <c r="FC426" s="43"/>
      <c r="FD426" s="43"/>
      <c r="FE426" s="43"/>
      <c r="FF426" s="43"/>
      <c r="FG426" s="43"/>
      <c r="FH426" s="43"/>
      <c r="FI426" s="43"/>
      <c r="FJ426" s="43"/>
      <c r="FK426" s="43"/>
      <c r="FL426" s="43"/>
      <c r="FM426" s="43"/>
      <c r="FN426" s="43"/>
      <c r="FO426" s="43"/>
      <c r="FP426" s="43"/>
      <c r="FQ426" s="43"/>
      <c r="FR426" s="43"/>
      <c r="FS426" s="43"/>
      <c r="FT426" s="43"/>
      <c r="FU426" s="43"/>
      <c r="FV426" s="43"/>
      <c r="FW426" s="43"/>
      <c r="FX426" s="43"/>
      <c r="FY426" s="43"/>
      <c r="FZ426" s="43"/>
      <c r="GA426" s="43"/>
      <c r="GB426" s="43"/>
      <c r="GC426" s="43"/>
      <c r="GD426" s="43"/>
      <c r="GE426" s="43"/>
      <c r="GF426" s="43"/>
      <c r="GG426" s="43"/>
      <c r="GH426" s="43"/>
      <c r="GI426" s="43"/>
      <c r="GJ426" s="43"/>
      <c r="GK426" s="43"/>
      <c r="GL426" s="43"/>
      <c r="GM426" s="43"/>
      <c r="GN426" s="43"/>
      <c r="GO426" s="43"/>
      <c r="GP426" s="43"/>
      <c r="GQ426" s="43"/>
      <c r="GR426" s="43"/>
      <c r="GS426" s="43"/>
      <c r="GT426" s="43"/>
      <c r="GU426" s="43"/>
      <c r="GV426" s="43"/>
      <c r="GW426" s="43"/>
      <c r="GX426" s="43"/>
      <c r="GY426" s="43"/>
      <c r="GZ426" s="43"/>
      <c r="HA426" s="43"/>
      <c r="HB426" s="43"/>
      <c r="HC426" s="43"/>
      <c r="HD426" s="43"/>
      <c r="HE426" s="43"/>
      <c r="HF426" s="43"/>
      <c r="HG426" s="43"/>
      <c r="HH426" s="43"/>
      <c r="HI426" s="43"/>
      <c r="HJ426" s="43"/>
      <c r="HK426" s="43"/>
      <c r="HL426" s="43"/>
      <c r="HM426" s="43"/>
      <c r="HN426" s="43"/>
      <c r="HO426" s="43"/>
      <c r="HP426" s="43"/>
      <c r="HQ426" s="43"/>
      <c r="HR426" s="43"/>
      <c r="HS426" s="43"/>
      <c r="HT426" s="43"/>
      <c r="HU426" s="43"/>
      <c r="HV426" s="43"/>
      <c r="HW426" s="43"/>
      <c r="HX426" s="43"/>
      <c r="HY426" s="43"/>
      <c r="HZ426" s="43"/>
      <c r="IA426" s="43"/>
      <c r="IB426" s="43"/>
      <c r="IC426" s="43"/>
      <c r="ID426" s="43"/>
      <c r="IE426" s="43"/>
      <c r="IF426" s="43"/>
      <c r="IG426" s="43"/>
      <c r="IH426" s="43"/>
      <c r="II426" s="43"/>
      <c r="IJ426" s="43"/>
      <c r="IK426" s="43"/>
      <c r="IL426" s="43"/>
      <c r="IM426" s="43"/>
      <c r="IN426" s="43"/>
      <c r="IO426" s="43"/>
      <c r="IP426" s="43"/>
      <c r="IQ426" s="43"/>
      <c r="IR426" s="43"/>
      <c r="IS426" s="43"/>
      <c r="IT426" s="43"/>
      <c r="IU426" s="43"/>
    </row>
    <row r="427" spans="1:255" ht="16.5">
      <c r="A427" s="708"/>
      <c r="B427" s="709"/>
      <c r="C427" s="709"/>
      <c r="D427" s="709"/>
      <c r="E427" s="43"/>
      <c r="F427" s="43"/>
      <c r="G427" s="43"/>
      <c r="H427" s="43"/>
      <c r="I427" s="43"/>
      <c r="J427" s="43"/>
      <c r="K427" s="43"/>
      <c r="L427" s="43"/>
      <c r="M427" s="43"/>
      <c r="N427" s="43"/>
      <c r="O427" s="43"/>
      <c r="P427" s="43"/>
      <c r="Q427" s="43"/>
      <c r="R427" s="43"/>
      <c r="S427" s="43"/>
      <c r="T427" s="43"/>
      <c r="U427" s="43"/>
      <c r="V427" s="43"/>
      <c r="W427" s="43"/>
      <c r="X427" s="43"/>
      <c r="Y427" s="43"/>
      <c r="Z427" s="43"/>
      <c r="AA427" s="43"/>
      <c r="AB427" s="43"/>
      <c r="AC427" s="43"/>
      <c r="AD427" s="43"/>
      <c r="AE427" s="43"/>
      <c r="AF427" s="43"/>
      <c r="AG427" s="43"/>
      <c r="AH427" s="43"/>
      <c r="AI427" s="43"/>
      <c r="AJ427" s="43"/>
      <c r="AK427" s="43"/>
      <c r="AL427" s="43"/>
      <c r="AM427" s="43"/>
      <c r="AN427" s="43"/>
      <c r="AO427" s="43"/>
      <c r="AP427" s="43"/>
      <c r="AQ427" s="43"/>
      <c r="AR427" s="43"/>
      <c r="AS427" s="43"/>
      <c r="AT427" s="43"/>
      <c r="AU427" s="43"/>
      <c r="AV427" s="43"/>
      <c r="AW427" s="43"/>
      <c r="AX427" s="43"/>
      <c r="AY427" s="43"/>
      <c r="AZ427" s="43"/>
      <c r="BA427" s="43"/>
      <c r="BB427" s="43"/>
      <c r="BC427" s="43"/>
      <c r="BD427" s="43"/>
      <c r="BE427" s="43"/>
      <c r="BF427" s="43"/>
      <c r="BG427" s="43"/>
      <c r="BH427" s="43"/>
      <c r="BI427" s="43"/>
      <c r="BJ427" s="43"/>
      <c r="BK427" s="43"/>
      <c r="BL427" s="43"/>
      <c r="BM427" s="43"/>
      <c r="BN427" s="43"/>
      <c r="BO427" s="43"/>
      <c r="BP427" s="43"/>
      <c r="BQ427" s="43"/>
      <c r="BR427" s="43"/>
      <c r="BS427" s="43"/>
      <c r="BT427" s="43"/>
      <c r="BU427" s="43"/>
      <c r="BV427" s="43"/>
      <c r="BW427" s="43"/>
      <c r="BX427" s="43"/>
      <c r="BY427" s="43"/>
      <c r="BZ427" s="43"/>
      <c r="CA427" s="43"/>
      <c r="CB427" s="43"/>
      <c r="CC427" s="43"/>
      <c r="CD427" s="43"/>
      <c r="CE427" s="43"/>
      <c r="CF427" s="43"/>
      <c r="CG427" s="43"/>
      <c r="CH427" s="43"/>
      <c r="CI427" s="43"/>
      <c r="CJ427" s="43"/>
      <c r="CK427" s="43"/>
      <c r="CL427" s="43"/>
      <c r="CM427" s="43"/>
      <c r="CN427" s="43"/>
      <c r="CO427" s="43"/>
      <c r="CP427" s="43"/>
      <c r="CQ427" s="43"/>
      <c r="CR427" s="43"/>
      <c r="CS427" s="43"/>
      <c r="CT427" s="43"/>
      <c r="CU427" s="43"/>
      <c r="CV427" s="43"/>
      <c r="CW427" s="43"/>
      <c r="CX427" s="43"/>
      <c r="CY427" s="43"/>
      <c r="CZ427" s="43"/>
      <c r="DA427" s="43"/>
      <c r="DB427" s="43"/>
      <c r="DC427" s="43"/>
      <c r="DD427" s="43"/>
      <c r="DE427" s="43"/>
      <c r="DF427" s="43"/>
      <c r="DG427" s="43"/>
      <c r="DH427" s="43"/>
      <c r="DI427" s="43"/>
      <c r="DJ427" s="43"/>
      <c r="DK427" s="43"/>
      <c r="DL427" s="43"/>
      <c r="DM427" s="43"/>
      <c r="DN427" s="43"/>
      <c r="DO427" s="43"/>
      <c r="DP427" s="43"/>
      <c r="DQ427" s="43"/>
      <c r="DR427" s="43"/>
      <c r="DS427" s="43"/>
      <c r="DT427" s="43"/>
      <c r="DU427" s="43"/>
      <c r="DV427" s="43"/>
      <c r="DW427" s="43"/>
      <c r="DX427" s="43"/>
      <c r="DY427" s="43"/>
      <c r="DZ427" s="43"/>
      <c r="EA427" s="43"/>
      <c r="EB427" s="43"/>
      <c r="EC427" s="43"/>
      <c r="ED427" s="43"/>
      <c r="EE427" s="43"/>
      <c r="EF427" s="43"/>
      <c r="EG427" s="43"/>
      <c r="EH427" s="43"/>
      <c r="EI427" s="43"/>
      <c r="EJ427" s="43"/>
      <c r="EK427" s="43"/>
      <c r="EL427" s="43"/>
      <c r="EM427" s="43"/>
      <c r="EN427" s="43"/>
      <c r="EO427" s="43"/>
      <c r="EP427" s="43"/>
      <c r="EQ427" s="43"/>
      <c r="ER427" s="43"/>
      <c r="ES427" s="43"/>
      <c r="ET427" s="43"/>
      <c r="EU427" s="43"/>
      <c r="EV427" s="43"/>
      <c r="EW427" s="43"/>
      <c r="EX427" s="43"/>
      <c r="EY427" s="43"/>
      <c r="EZ427" s="43"/>
      <c r="FA427" s="43"/>
      <c r="FB427" s="43"/>
      <c r="FC427" s="43"/>
      <c r="FD427" s="43"/>
      <c r="FE427" s="43"/>
      <c r="FF427" s="43"/>
      <c r="FG427" s="43"/>
      <c r="FH427" s="43"/>
      <c r="FI427" s="43"/>
      <c r="FJ427" s="43"/>
      <c r="FK427" s="43"/>
      <c r="FL427" s="43"/>
      <c r="FM427" s="43"/>
      <c r="FN427" s="43"/>
      <c r="FO427" s="43"/>
      <c r="FP427" s="43"/>
      <c r="FQ427" s="43"/>
      <c r="FR427" s="43"/>
      <c r="FS427" s="43"/>
      <c r="FT427" s="43"/>
      <c r="FU427" s="43"/>
      <c r="FV427" s="43"/>
      <c r="FW427" s="43"/>
      <c r="FX427" s="43"/>
      <c r="FY427" s="43"/>
      <c r="FZ427" s="43"/>
      <c r="GA427" s="43"/>
      <c r="GB427" s="43"/>
      <c r="GC427" s="43"/>
      <c r="GD427" s="43"/>
      <c r="GE427" s="43"/>
      <c r="GF427" s="43"/>
      <c r="GG427" s="43"/>
      <c r="GH427" s="43"/>
      <c r="GI427" s="43"/>
      <c r="GJ427" s="43"/>
      <c r="GK427" s="43"/>
      <c r="GL427" s="43"/>
      <c r="GM427" s="43"/>
      <c r="GN427" s="43"/>
      <c r="GO427" s="43"/>
      <c r="GP427" s="43"/>
      <c r="GQ427" s="43"/>
      <c r="GR427" s="43"/>
      <c r="GS427" s="43"/>
      <c r="GT427" s="43"/>
      <c r="GU427" s="43"/>
      <c r="GV427" s="43"/>
      <c r="GW427" s="43"/>
      <c r="GX427" s="43"/>
      <c r="GY427" s="43"/>
      <c r="GZ427" s="43"/>
      <c r="HA427" s="43"/>
      <c r="HB427" s="43"/>
      <c r="HC427" s="43"/>
      <c r="HD427" s="43"/>
      <c r="HE427" s="43"/>
      <c r="HF427" s="43"/>
      <c r="HG427" s="43"/>
      <c r="HH427" s="43"/>
      <c r="HI427" s="43"/>
      <c r="HJ427" s="43"/>
      <c r="HK427" s="43"/>
      <c r="HL427" s="43"/>
      <c r="HM427" s="43"/>
      <c r="HN427" s="43"/>
      <c r="HO427" s="43"/>
      <c r="HP427" s="43"/>
      <c r="HQ427" s="43"/>
      <c r="HR427" s="43"/>
      <c r="HS427" s="43"/>
      <c r="HT427" s="43"/>
      <c r="HU427" s="43"/>
      <c r="HV427" s="43"/>
      <c r="HW427" s="43"/>
      <c r="HX427" s="43"/>
      <c r="HY427" s="43"/>
      <c r="HZ427" s="43"/>
      <c r="IA427" s="43"/>
      <c r="IB427" s="43"/>
      <c r="IC427" s="43"/>
      <c r="ID427" s="43"/>
      <c r="IE427" s="43"/>
      <c r="IF427" s="43"/>
      <c r="IG427" s="43"/>
      <c r="IH427" s="43"/>
      <c r="II427" s="43"/>
      <c r="IJ427" s="43"/>
      <c r="IK427" s="43"/>
      <c r="IL427" s="43"/>
      <c r="IM427" s="43"/>
      <c r="IN427" s="43"/>
      <c r="IO427" s="43"/>
      <c r="IP427" s="43"/>
      <c r="IQ427" s="43"/>
      <c r="IR427" s="43"/>
      <c r="IS427" s="43"/>
      <c r="IT427" s="43"/>
      <c r="IU427" s="43"/>
    </row>
    <row r="428" spans="1:255" ht="16.5">
      <c r="A428" s="708"/>
      <c r="B428" s="709"/>
      <c r="C428" s="709"/>
      <c r="D428" s="709"/>
      <c r="E428" s="43"/>
      <c r="F428" s="43"/>
      <c r="G428" s="43"/>
      <c r="H428" s="43"/>
      <c r="I428" s="43"/>
      <c r="J428" s="43"/>
      <c r="K428" s="43"/>
      <c r="L428" s="43"/>
      <c r="M428" s="43"/>
      <c r="N428" s="43"/>
      <c r="O428" s="43"/>
      <c r="P428" s="43"/>
      <c r="Q428" s="43"/>
      <c r="R428" s="43"/>
      <c r="S428" s="43"/>
      <c r="T428" s="43"/>
      <c r="U428" s="43"/>
      <c r="V428" s="43"/>
      <c r="W428" s="43"/>
      <c r="X428" s="43"/>
      <c r="Y428" s="43"/>
      <c r="Z428" s="43"/>
      <c r="AA428" s="43"/>
      <c r="AB428" s="43"/>
      <c r="AC428" s="43"/>
      <c r="AD428" s="43"/>
      <c r="AE428" s="43"/>
      <c r="AF428" s="43"/>
      <c r="AG428" s="43"/>
      <c r="AH428" s="43"/>
      <c r="AI428" s="43"/>
      <c r="AJ428" s="43"/>
      <c r="AK428" s="43"/>
      <c r="AL428" s="43"/>
      <c r="AM428" s="43"/>
      <c r="AN428" s="43"/>
      <c r="AO428" s="43"/>
      <c r="AP428" s="43"/>
      <c r="AQ428" s="43"/>
      <c r="AR428" s="43"/>
      <c r="AS428" s="43"/>
      <c r="AT428" s="43"/>
      <c r="AU428" s="43"/>
      <c r="AV428" s="43"/>
      <c r="AW428" s="43"/>
      <c r="AX428" s="43"/>
      <c r="AY428" s="43"/>
      <c r="AZ428" s="43"/>
      <c r="BA428" s="43"/>
      <c r="BB428" s="43"/>
      <c r="BC428" s="43"/>
      <c r="BD428" s="43"/>
      <c r="BE428" s="43"/>
      <c r="BF428" s="43"/>
      <c r="BG428" s="43"/>
      <c r="BH428" s="43"/>
      <c r="BI428" s="43"/>
      <c r="BJ428" s="43"/>
      <c r="BK428" s="43"/>
      <c r="BL428" s="43"/>
      <c r="BM428" s="43"/>
      <c r="BN428" s="43"/>
      <c r="BO428" s="43"/>
      <c r="BP428" s="43"/>
      <c r="BQ428" s="43"/>
      <c r="BR428" s="43"/>
      <c r="BS428" s="43"/>
      <c r="BT428" s="43"/>
      <c r="BU428" s="43"/>
      <c r="BV428" s="43"/>
      <c r="BW428" s="43"/>
      <c r="BX428" s="43"/>
      <c r="BY428" s="43"/>
      <c r="BZ428" s="43"/>
      <c r="CA428" s="43"/>
      <c r="CB428" s="43"/>
      <c r="CC428" s="43"/>
      <c r="CD428" s="43"/>
      <c r="CE428" s="43"/>
      <c r="CF428" s="43"/>
      <c r="CG428" s="43"/>
      <c r="CH428" s="43"/>
      <c r="CI428" s="43"/>
      <c r="CJ428" s="43"/>
      <c r="CK428" s="43"/>
      <c r="CL428" s="43"/>
      <c r="CM428" s="43"/>
      <c r="CN428" s="43"/>
      <c r="CO428" s="43"/>
      <c r="CP428" s="43"/>
      <c r="CQ428" s="43"/>
      <c r="CR428" s="43"/>
      <c r="CS428" s="43"/>
      <c r="CT428" s="43"/>
      <c r="CU428" s="43"/>
      <c r="CV428" s="43"/>
      <c r="CW428" s="43"/>
      <c r="CX428" s="43"/>
      <c r="CY428" s="43"/>
      <c r="CZ428" s="43"/>
      <c r="DA428" s="43"/>
      <c r="DB428" s="43"/>
      <c r="DC428" s="43"/>
      <c r="DD428" s="43"/>
      <c r="DE428" s="43"/>
      <c r="DF428" s="43"/>
      <c r="DG428" s="43"/>
      <c r="DH428" s="43"/>
      <c r="DI428" s="43"/>
      <c r="DJ428" s="43"/>
      <c r="DK428" s="43"/>
      <c r="DL428" s="43"/>
      <c r="DM428" s="43"/>
      <c r="DN428" s="43"/>
      <c r="DO428" s="43"/>
      <c r="DP428" s="43"/>
      <c r="DQ428" s="43"/>
      <c r="DR428" s="43"/>
      <c r="DS428" s="43"/>
      <c r="DT428" s="43"/>
      <c r="DU428" s="43"/>
      <c r="DV428" s="43"/>
      <c r="DW428" s="43"/>
      <c r="DX428" s="43"/>
      <c r="DY428" s="43"/>
      <c r="DZ428" s="43"/>
      <c r="EA428" s="43"/>
      <c r="EB428" s="43"/>
      <c r="EC428" s="43"/>
      <c r="ED428" s="43"/>
      <c r="EE428" s="43"/>
      <c r="EF428" s="43"/>
      <c r="EG428" s="43"/>
      <c r="EH428" s="43"/>
      <c r="EI428" s="43"/>
      <c r="EJ428" s="43"/>
      <c r="EK428" s="43"/>
      <c r="EL428" s="43"/>
      <c r="EM428" s="43"/>
      <c r="EN428" s="43"/>
      <c r="EO428" s="43"/>
      <c r="EP428" s="43"/>
      <c r="EQ428" s="43"/>
      <c r="ER428" s="43"/>
      <c r="ES428" s="43"/>
      <c r="ET428" s="43"/>
      <c r="EU428" s="43"/>
      <c r="EV428" s="43"/>
      <c r="EW428" s="43"/>
      <c r="EX428" s="43"/>
      <c r="EY428" s="43"/>
      <c r="EZ428" s="43"/>
      <c r="FA428" s="43"/>
      <c r="FB428" s="43"/>
      <c r="FC428" s="43"/>
      <c r="FD428" s="43"/>
      <c r="FE428" s="43"/>
      <c r="FF428" s="43"/>
      <c r="FG428" s="43"/>
      <c r="FH428" s="43"/>
      <c r="FI428" s="43"/>
      <c r="FJ428" s="43"/>
      <c r="FK428" s="43"/>
      <c r="FL428" s="43"/>
      <c r="FM428" s="43"/>
      <c r="FN428" s="43"/>
      <c r="FO428" s="43"/>
      <c r="FP428" s="43"/>
      <c r="FQ428" s="43"/>
      <c r="FR428" s="43"/>
      <c r="FS428" s="43"/>
      <c r="FT428" s="43"/>
      <c r="FU428" s="43"/>
      <c r="FV428" s="43"/>
      <c r="FW428" s="43"/>
      <c r="FX428" s="43"/>
      <c r="FY428" s="43"/>
      <c r="FZ428" s="43"/>
      <c r="GA428" s="43"/>
      <c r="GB428" s="43"/>
      <c r="GC428" s="43"/>
      <c r="GD428" s="43"/>
      <c r="GE428" s="43"/>
      <c r="GF428" s="43"/>
      <c r="GG428" s="43"/>
      <c r="GH428" s="43"/>
      <c r="GI428" s="43"/>
      <c r="GJ428" s="43"/>
      <c r="GK428" s="43"/>
      <c r="GL428" s="43"/>
      <c r="GM428" s="43"/>
      <c r="GN428" s="43"/>
      <c r="GO428" s="43"/>
      <c r="GP428" s="43"/>
      <c r="GQ428" s="43"/>
      <c r="GR428" s="43"/>
      <c r="GS428" s="43"/>
      <c r="GT428" s="43"/>
      <c r="GU428" s="43"/>
      <c r="GV428" s="43"/>
      <c r="GW428" s="43"/>
      <c r="GX428" s="43"/>
      <c r="GY428" s="43"/>
      <c r="GZ428" s="43"/>
      <c r="HA428" s="43"/>
      <c r="HB428" s="43"/>
      <c r="HC428" s="43"/>
      <c r="HD428" s="43"/>
      <c r="HE428" s="43"/>
      <c r="HF428" s="43"/>
      <c r="HG428" s="43"/>
      <c r="HH428" s="43"/>
      <c r="HI428" s="43"/>
      <c r="HJ428" s="43"/>
      <c r="HK428" s="43"/>
      <c r="HL428" s="43"/>
      <c r="HM428" s="43"/>
      <c r="HN428" s="43"/>
      <c r="HO428" s="43"/>
      <c r="HP428" s="43"/>
      <c r="HQ428" s="43"/>
      <c r="HR428" s="43"/>
      <c r="HS428" s="43"/>
      <c r="HT428" s="43"/>
      <c r="HU428" s="43"/>
      <c r="HV428" s="43"/>
      <c r="HW428" s="43"/>
      <c r="HX428" s="43"/>
      <c r="HY428" s="43"/>
      <c r="HZ428" s="43"/>
      <c r="IA428" s="43"/>
      <c r="IB428" s="43"/>
      <c r="IC428" s="43"/>
      <c r="ID428" s="43"/>
      <c r="IE428" s="43"/>
      <c r="IF428" s="43"/>
      <c r="IG428" s="43"/>
      <c r="IH428" s="43"/>
      <c r="II428" s="43"/>
      <c r="IJ428" s="43"/>
      <c r="IK428" s="43"/>
      <c r="IL428" s="43"/>
      <c r="IM428" s="43"/>
      <c r="IN428" s="43"/>
      <c r="IO428" s="43"/>
      <c r="IP428" s="43"/>
      <c r="IQ428" s="43"/>
      <c r="IR428" s="43"/>
      <c r="IS428" s="43"/>
      <c r="IT428" s="43"/>
      <c r="IU428" s="43"/>
    </row>
    <row r="429" spans="1:255" ht="16.5">
      <c r="A429" s="708"/>
      <c r="B429" s="709"/>
      <c r="C429" s="709"/>
      <c r="D429" s="709"/>
      <c r="E429" s="43"/>
      <c r="F429" s="43"/>
      <c r="G429" s="43"/>
      <c r="H429" s="43"/>
      <c r="I429" s="43"/>
      <c r="J429" s="43"/>
      <c r="K429" s="43"/>
      <c r="L429" s="43"/>
      <c r="M429" s="43"/>
      <c r="N429" s="43"/>
      <c r="O429" s="43"/>
      <c r="P429" s="43"/>
      <c r="Q429" s="43"/>
      <c r="R429" s="43"/>
      <c r="S429" s="43"/>
      <c r="T429" s="43"/>
      <c r="U429" s="43"/>
      <c r="V429" s="43"/>
      <c r="W429" s="43"/>
      <c r="X429" s="43"/>
      <c r="Y429" s="43"/>
      <c r="Z429" s="43"/>
      <c r="AA429" s="43"/>
      <c r="AB429" s="43"/>
      <c r="AC429" s="43"/>
      <c r="AD429" s="43"/>
      <c r="AE429" s="43"/>
      <c r="AF429" s="43"/>
      <c r="AG429" s="43"/>
      <c r="AH429" s="43"/>
      <c r="AI429" s="43"/>
      <c r="AJ429" s="43"/>
      <c r="AK429" s="43"/>
      <c r="AL429" s="43"/>
      <c r="AM429" s="43"/>
      <c r="AN429" s="43"/>
      <c r="AO429" s="43"/>
      <c r="AP429" s="43"/>
      <c r="AQ429" s="43"/>
      <c r="AR429" s="43"/>
      <c r="AS429" s="43"/>
      <c r="AT429" s="43"/>
      <c r="AU429" s="43"/>
      <c r="AV429" s="43"/>
      <c r="AW429" s="43"/>
      <c r="AX429" s="43"/>
      <c r="AY429" s="43"/>
      <c r="AZ429" s="43"/>
      <c r="BA429" s="43"/>
      <c r="BB429" s="43"/>
      <c r="BC429" s="43"/>
      <c r="BD429" s="43"/>
      <c r="BE429" s="43"/>
      <c r="BF429" s="43"/>
      <c r="BG429" s="43"/>
      <c r="BH429" s="43"/>
      <c r="BI429" s="43"/>
      <c r="BJ429" s="43"/>
      <c r="BK429" s="43"/>
      <c r="BL429" s="43"/>
      <c r="BM429" s="43"/>
      <c r="BN429" s="43"/>
      <c r="BO429" s="43"/>
      <c r="BP429" s="43"/>
      <c r="BQ429" s="43"/>
      <c r="BR429" s="43"/>
      <c r="BS429" s="43"/>
      <c r="BT429" s="43"/>
      <c r="BU429" s="43"/>
      <c r="BV429" s="43"/>
      <c r="BW429" s="43"/>
      <c r="BX429" s="43"/>
      <c r="BY429" s="43"/>
      <c r="BZ429" s="43"/>
      <c r="CA429" s="43"/>
      <c r="CB429" s="43"/>
      <c r="CC429" s="43"/>
      <c r="CD429" s="43"/>
      <c r="CE429" s="43"/>
      <c r="CF429" s="43"/>
      <c r="CG429" s="43"/>
      <c r="CH429" s="43"/>
      <c r="CI429" s="43"/>
      <c r="CJ429" s="43"/>
      <c r="CK429" s="43"/>
      <c r="CL429" s="43"/>
      <c r="CM429" s="43"/>
      <c r="CN429" s="43"/>
      <c r="CO429" s="43"/>
      <c r="CP429" s="43"/>
      <c r="CQ429" s="43"/>
      <c r="CR429" s="43"/>
      <c r="CS429" s="43"/>
      <c r="CT429" s="43"/>
      <c r="CU429" s="43"/>
      <c r="CV429" s="43"/>
      <c r="CW429" s="43"/>
      <c r="CX429" s="43"/>
      <c r="CY429" s="43"/>
      <c r="CZ429" s="43"/>
      <c r="DA429" s="43"/>
      <c r="DB429" s="43"/>
      <c r="DC429" s="43"/>
      <c r="DD429" s="43"/>
      <c r="DE429" s="43"/>
      <c r="DF429" s="43"/>
      <c r="DG429" s="43"/>
      <c r="DH429" s="43"/>
      <c r="DI429" s="43"/>
      <c r="DJ429" s="43"/>
      <c r="DK429" s="43"/>
      <c r="DL429" s="43"/>
      <c r="DM429" s="43"/>
      <c r="DN429" s="43"/>
      <c r="DO429" s="43"/>
      <c r="DP429" s="43"/>
      <c r="DQ429" s="43"/>
      <c r="DR429" s="43"/>
      <c r="DS429" s="43"/>
      <c r="DT429" s="43"/>
      <c r="DU429" s="43"/>
      <c r="DV429" s="43"/>
      <c r="DW429" s="43"/>
      <c r="DX429" s="43"/>
      <c r="DY429" s="43"/>
      <c r="DZ429" s="43"/>
      <c r="EA429" s="43"/>
      <c r="EB429" s="43"/>
      <c r="EC429" s="43"/>
      <c r="ED429" s="43"/>
      <c r="EE429" s="43"/>
      <c r="EF429" s="43"/>
      <c r="EG429" s="43"/>
      <c r="EH429" s="43"/>
      <c r="EI429" s="43"/>
      <c r="EJ429" s="43"/>
      <c r="EK429" s="43"/>
      <c r="EL429" s="43"/>
      <c r="EM429" s="43"/>
      <c r="EN429" s="43"/>
      <c r="EO429" s="43"/>
      <c r="EP429" s="43"/>
      <c r="EQ429" s="43"/>
      <c r="ER429" s="43"/>
      <c r="ES429" s="43"/>
      <c r="ET429" s="43"/>
      <c r="EU429" s="43"/>
      <c r="EV429" s="43"/>
      <c r="EW429" s="43"/>
      <c r="EX429" s="43"/>
      <c r="EY429" s="43"/>
      <c r="EZ429" s="43"/>
      <c r="FA429" s="43"/>
      <c r="FB429" s="43"/>
      <c r="FC429" s="43"/>
      <c r="FD429" s="43"/>
      <c r="FE429" s="43"/>
      <c r="FF429" s="43"/>
      <c r="FG429" s="43"/>
      <c r="FH429" s="43"/>
      <c r="FI429" s="43"/>
      <c r="FJ429" s="43"/>
      <c r="FK429" s="43"/>
      <c r="FL429" s="43"/>
      <c r="FM429" s="43"/>
      <c r="FN429" s="43"/>
      <c r="FO429" s="43"/>
      <c r="FP429" s="43"/>
      <c r="FQ429" s="43"/>
      <c r="FR429" s="43"/>
      <c r="FS429" s="43"/>
      <c r="FT429" s="43"/>
      <c r="FU429" s="43"/>
      <c r="FV429" s="43"/>
      <c r="FW429" s="43"/>
      <c r="FX429" s="43"/>
      <c r="FY429" s="43"/>
      <c r="FZ429" s="43"/>
      <c r="GA429" s="43"/>
      <c r="GB429" s="43"/>
      <c r="GC429" s="43"/>
      <c r="GD429" s="43"/>
      <c r="GE429" s="43"/>
      <c r="GF429" s="43"/>
      <c r="GG429" s="43"/>
      <c r="GH429" s="43"/>
      <c r="GI429" s="43"/>
      <c r="GJ429" s="43"/>
      <c r="GK429" s="43"/>
      <c r="GL429" s="43"/>
      <c r="GM429" s="43"/>
      <c r="GN429" s="43"/>
      <c r="GO429" s="43"/>
      <c r="GP429" s="43"/>
      <c r="GQ429" s="43"/>
      <c r="GR429" s="43"/>
      <c r="GS429" s="43"/>
      <c r="GT429" s="43"/>
      <c r="GU429" s="43"/>
      <c r="GV429" s="43"/>
      <c r="GW429" s="43"/>
      <c r="GX429" s="43"/>
      <c r="GY429" s="43"/>
      <c r="GZ429" s="43"/>
      <c r="HA429" s="43"/>
      <c r="HB429" s="43"/>
      <c r="HC429" s="43"/>
      <c r="HD429" s="43"/>
      <c r="HE429" s="43"/>
      <c r="HF429" s="43"/>
      <c r="HG429" s="43"/>
      <c r="HH429" s="43"/>
      <c r="HI429" s="43"/>
      <c r="HJ429" s="43"/>
      <c r="HK429" s="43"/>
      <c r="HL429" s="43"/>
      <c r="HM429" s="43"/>
      <c r="HN429" s="43"/>
      <c r="HO429" s="43"/>
      <c r="HP429" s="43"/>
      <c r="HQ429" s="43"/>
      <c r="HR429" s="43"/>
      <c r="HS429" s="43"/>
      <c r="HT429" s="43"/>
      <c r="HU429" s="43"/>
      <c r="HV429" s="43"/>
      <c r="HW429" s="43"/>
      <c r="HX429" s="43"/>
      <c r="HY429" s="43"/>
      <c r="HZ429" s="43"/>
      <c r="IA429" s="43"/>
      <c r="IB429" s="43"/>
      <c r="IC429" s="43"/>
      <c r="ID429" s="43"/>
      <c r="IE429" s="43"/>
      <c r="IF429" s="43"/>
      <c r="IG429" s="43"/>
      <c r="IH429" s="43"/>
      <c r="II429" s="43"/>
      <c r="IJ429" s="43"/>
      <c r="IK429" s="43"/>
      <c r="IL429" s="43"/>
      <c r="IM429" s="43"/>
      <c r="IN429" s="43"/>
      <c r="IO429" s="43"/>
      <c r="IP429" s="43"/>
      <c r="IQ429" s="43"/>
      <c r="IR429" s="43"/>
      <c r="IS429" s="43"/>
      <c r="IT429" s="43"/>
      <c r="IU429" s="43"/>
    </row>
    <row r="430" spans="1:255" ht="16.5">
      <c r="A430" s="708"/>
      <c r="B430" s="709"/>
      <c r="C430" s="709"/>
      <c r="D430" s="709"/>
      <c r="E430" s="43"/>
      <c r="F430" s="43"/>
      <c r="G430" s="43"/>
      <c r="H430" s="43"/>
      <c r="I430" s="43"/>
      <c r="J430" s="43"/>
      <c r="K430" s="43"/>
      <c r="L430" s="43"/>
      <c r="M430" s="43"/>
      <c r="N430" s="43"/>
      <c r="O430" s="43"/>
      <c r="P430" s="43"/>
      <c r="Q430" s="43"/>
      <c r="R430" s="43"/>
      <c r="S430" s="43"/>
      <c r="T430" s="43"/>
      <c r="U430" s="43"/>
      <c r="V430" s="43"/>
      <c r="W430" s="43"/>
      <c r="X430" s="43"/>
      <c r="Y430" s="43"/>
      <c r="Z430" s="43"/>
      <c r="AA430" s="43"/>
      <c r="AB430" s="43"/>
      <c r="AC430" s="43"/>
      <c r="AD430" s="43"/>
      <c r="AE430" s="43"/>
      <c r="AF430" s="43"/>
      <c r="AG430" s="43"/>
      <c r="AH430" s="43"/>
      <c r="AI430" s="43"/>
      <c r="AJ430" s="43"/>
      <c r="AK430" s="43"/>
      <c r="AL430" s="43"/>
      <c r="AM430" s="43"/>
      <c r="AN430" s="43"/>
      <c r="AO430" s="43"/>
      <c r="AP430" s="43"/>
      <c r="AQ430" s="43"/>
      <c r="AR430" s="43"/>
      <c r="AS430" s="43"/>
      <c r="AT430" s="43"/>
      <c r="AU430" s="43"/>
      <c r="AV430" s="43"/>
      <c r="AW430" s="43"/>
      <c r="AX430" s="43"/>
      <c r="AY430" s="43"/>
      <c r="AZ430" s="43"/>
      <c r="BA430" s="43"/>
      <c r="BB430" s="43"/>
      <c r="BC430" s="43"/>
      <c r="BD430" s="43"/>
      <c r="BE430" s="43"/>
      <c r="BF430" s="43"/>
      <c r="BG430" s="43"/>
      <c r="BH430" s="43"/>
      <c r="BI430" s="43"/>
      <c r="BJ430" s="43"/>
      <c r="BK430" s="43"/>
      <c r="BL430" s="43"/>
      <c r="BM430" s="43"/>
      <c r="BN430" s="43"/>
      <c r="BO430" s="43"/>
      <c r="BP430" s="43"/>
      <c r="BQ430" s="43"/>
      <c r="BR430" s="43"/>
      <c r="BS430" s="43"/>
      <c r="BT430" s="43"/>
      <c r="BU430" s="43"/>
      <c r="BV430" s="43"/>
      <c r="BW430" s="43"/>
      <c r="BX430" s="43"/>
      <c r="BY430" s="43"/>
      <c r="BZ430" s="43"/>
      <c r="CA430" s="43"/>
      <c r="CB430" s="43"/>
      <c r="CC430" s="43"/>
      <c r="CD430" s="43"/>
      <c r="CE430" s="43"/>
      <c r="CF430" s="43"/>
      <c r="CG430" s="43"/>
      <c r="CH430" s="43"/>
      <c r="CI430" s="43"/>
      <c r="CJ430" s="43"/>
      <c r="CK430" s="43"/>
      <c r="CL430" s="43"/>
      <c r="CM430" s="43"/>
      <c r="CN430" s="43"/>
      <c r="CO430" s="43"/>
      <c r="CP430" s="43"/>
      <c r="CQ430" s="43"/>
      <c r="CR430" s="43"/>
      <c r="CS430" s="43"/>
      <c r="CT430" s="43"/>
      <c r="CU430" s="43"/>
      <c r="CV430" s="43"/>
      <c r="CW430" s="43"/>
      <c r="CX430" s="43"/>
      <c r="CY430" s="43"/>
      <c r="CZ430" s="43"/>
      <c r="DA430" s="43"/>
      <c r="DB430" s="43"/>
      <c r="DC430" s="43"/>
      <c r="DD430" s="43"/>
      <c r="DE430" s="43"/>
      <c r="DF430" s="43"/>
      <c r="DG430" s="43"/>
      <c r="DH430" s="43"/>
      <c r="DI430" s="43"/>
      <c r="DJ430" s="43"/>
      <c r="DK430" s="43"/>
      <c r="DL430" s="43"/>
      <c r="DM430" s="43"/>
      <c r="DN430" s="43"/>
      <c r="DO430" s="43"/>
      <c r="DP430" s="43"/>
      <c r="DQ430" s="43"/>
      <c r="DR430" s="43"/>
      <c r="DS430" s="43"/>
      <c r="DT430" s="43"/>
      <c r="DU430" s="43"/>
      <c r="DV430" s="43"/>
      <c r="DW430" s="43"/>
      <c r="DX430" s="43"/>
      <c r="DY430" s="43"/>
      <c r="DZ430" s="43"/>
      <c r="EA430" s="43"/>
      <c r="EB430" s="43"/>
      <c r="EC430" s="43"/>
      <c r="ED430" s="43"/>
      <c r="EE430" s="43"/>
      <c r="EF430" s="43"/>
      <c r="EG430" s="43"/>
      <c r="EH430" s="43"/>
      <c r="EI430" s="43"/>
      <c r="EJ430" s="43"/>
      <c r="EK430" s="43"/>
      <c r="EL430" s="43"/>
      <c r="EM430" s="43"/>
      <c r="EN430" s="43"/>
      <c r="EO430" s="43"/>
      <c r="EP430" s="43"/>
      <c r="EQ430" s="43"/>
      <c r="ER430" s="43"/>
      <c r="ES430" s="43"/>
      <c r="ET430" s="43"/>
      <c r="EU430" s="43"/>
      <c r="EV430" s="43"/>
      <c r="EW430" s="43"/>
      <c r="EX430" s="43"/>
      <c r="EY430" s="43"/>
      <c r="EZ430" s="43"/>
      <c r="FA430" s="43"/>
      <c r="FB430" s="43"/>
      <c r="FC430" s="43"/>
      <c r="FD430" s="43"/>
      <c r="FE430" s="43"/>
      <c r="FF430" s="43"/>
      <c r="FG430" s="43"/>
      <c r="FH430" s="43"/>
      <c r="FI430" s="43"/>
      <c r="FJ430" s="43"/>
      <c r="FK430" s="43"/>
      <c r="FL430" s="43"/>
      <c r="FM430" s="43"/>
      <c r="FN430" s="43"/>
      <c r="FO430" s="43"/>
      <c r="FP430" s="43"/>
      <c r="FQ430" s="43"/>
      <c r="FR430" s="43"/>
      <c r="FS430" s="43"/>
      <c r="FT430" s="43"/>
      <c r="FU430" s="43"/>
      <c r="FV430" s="43"/>
      <c r="FW430" s="43"/>
      <c r="FX430" s="43"/>
      <c r="FY430" s="43"/>
      <c r="FZ430" s="43"/>
      <c r="GA430" s="43"/>
      <c r="GB430" s="43"/>
      <c r="GC430" s="43"/>
      <c r="GD430" s="43"/>
      <c r="GE430" s="43"/>
      <c r="GF430" s="43"/>
      <c r="GG430" s="43"/>
      <c r="GH430" s="43"/>
      <c r="GI430" s="43"/>
      <c r="GJ430" s="43"/>
      <c r="GK430" s="43"/>
      <c r="GL430" s="43"/>
      <c r="GM430" s="43"/>
      <c r="GN430" s="43"/>
      <c r="GO430" s="43"/>
      <c r="GP430" s="43"/>
      <c r="GQ430" s="43"/>
      <c r="GR430" s="43"/>
      <c r="GS430" s="43"/>
      <c r="GT430" s="43"/>
      <c r="GU430" s="43"/>
      <c r="GV430" s="43"/>
      <c r="GW430" s="43"/>
      <c r="GX430" s="43"/>
      <c r="GY430" s="43"/>
      <c r="GZ430" s="43"/>
      <c r="HA430" s="43"/>
      <c r="HB430" s="43"/>
      <c r="HC430" s="43"/>
      <c r="HD430" s="43"/>
      <c r="HE430" s="43"/>
      <c r="HF430" s="43"/>
      <c r="HG430" s="43"/>
      <c r="HH430" s="43"/>
      <c r="HI430" s="43"/>
      <c r="HJ430" s="43"/>
      <c r="HK430" s="43"/>
      <c r="HL430" s="43"/>
      <c r="HM430" s="43"/>
      <c r="HN430" s="43"/>
      <c r="HO430" s="43"/>
      <c r="HP430" s="43"/>
      <c r="HQ430" s="43"/>
      <c r="HR430" s="43"/>
      <c r="HS430" s="43"/>
      <c r="HT430" s="43"/>
      <c r="HU430" s="43"/>
      <c r="HV430" s="43"/>
      <c r="HW430" s="43"/>
      <c r="HX430" s="43"/>
      <c r="HY430" s="43"/>
      <c r="HZ430" s="43"/>
      <c r="IA430" s="43"/>
      <c r="IB430" s="43"/>
      <c r="IC430" s="43"/>
      <c r="ID430" s="43"/>
      <c r="IE430" s="43"/>
      <c r="IF430" s="43"/>
      <c r="IG430" s="43"/>
      <c r="IH430" s="43"/>
      <c r="II430" s="43"/>
      <c r="IJ430" s="43"/>
      <c r="IK430" s="43"/>
      <c r="IL430" s="43"/>
      <c r="IM430" s="43"/>
      <c r="IN430" s="43"/>
      <c r="IO430" s="43"/>
      <c r="IP430" s="43"/>
      <c r="IQ430" s="43"/>
      <c r="IR430" s="43"/>
      <c r="IS430" s="43"/>
      <c r="IT430" s="43"/>
      <c r="IU430" s="43"/>
    </row>
    <row r="431" spans="1:255" ht="16.5">
      <c r="A431" s="708"/>
      <c r="B431" s="709"/>
      <c r="C431" s="709"/>
      <c r="D431" s="709"/>
      <c r="E431" s="43"/>
      <c r="F431" s="43"/>
      <c r="G431" s="43"/>
      <c r="H431" s="43"/>
      <c r="I431" s="43"/>
      <c r="J431" s="43"/>
      <c r="K431" s="43"/>
      <c r="L431" s="43"/>
      <c r="M431" s="43"/>
      <c r="N431" s="43"/>
      <c r="O431" s="43"/>
      <c r="P431" s="43"/>
      <c r="Q431" s="43"/>
      <c r="R431" s="43"/>
      <c r="S431" s="43"/>
      <c r="T431" s="43"/>
      <c r="U431" s="43"/>
      <c r="V431" s="43"/>
      <c r="W431" s="43"/>
      <c r="X431" s="43"/>
      <c r="Y431" s="43"/>
      <c r="Z431" s="43"/>
      <c r="AA431" s="43"/>
      <c r="AB431" s="43"/>
      <c r="AC431" s="43"/>
      <c r="AD431" s="43"/>
      <c r="AE431" s="43"/>
      <c r="AF431" s="43"/>
      <c r="AG431" s="43"/>
      <c r="AH431" s="43"/>
      <c r="AI431" s="43"/>
      <c r="AJ431" s="43"/>
      <c r="AK431" s="43"/>
      <c r="AL431" s="43"/>
      <c r="AM431" s="43"/>
      <c r="AN431" s="43"/>
      <c r="AO431" s="43"/>
      <c r="AP431" s="43"/>
      <c r="AQ431" s="43"/>
      <c r="AR431" s="43"/>
      <c r="AS431" s="43"/>
      <c r="AT431" s="43"/>
      <c r="AU431" s="43"/>
      <c r="AV431" s="43"/>
      <c r="AW431" s="43"/>
      <c r="AX431" s="43"/>
      <c r="AY431" s="43"/>
      <c r="AZ431" s="43"/>
      <c r="BA431" s="43"/>
      <c r="BB431" s="43"/>
      <c r="BC431" s="43"/>
      <c r="BD431" s="43"/>
      <c r="BE431" s="43"/>
      <c r="BF431" s="43"/>
      <c r="BG431" s="43"/>
      <c r="BH431" s="43"/>
      <c r="BI431" s="43"/>
      <c r="BJ431" s="43"/>
      <c r="BK431" s="43"/>
      <c r="BL431" s="43"/>
      <c r="BM431" s="43"/>
      <c r="BN431" s="43"/>
      <c r="BO431" s="43"/>
      <c r="BP431" s="43"/>
      <c r="BQ431" s="43"/>
      <c r="BR431" s="43"/>
      <c r="BS431" s="43"/>
      <c r="BT431" s="43"/>
      <c r="BU431" s="43"/>
      <c r="BV431" s="43"/>
      <c r="BW431" s="43"/>
      <c r="BX431" s="43"/>
      <c r="BY431" s="43"/>
      <c r="BZ431" s="43"/>
      <c r="CA431" s="43"/>
      <c r="CB431" s="43"/>
      <c r="CC431" s="43"/>
      <c r="CD431" s="43"/>
      <c r="CE431" s="43"/>
      <c r="CF431" s="43"/>
      <c r="CG431" s="43"/>
      <c r="CH431" s="43"/>
      <c r="CI431" s="43"/>
      <c r="CJ431" s="43"/>
      <c r="CK431" s="43"/>
      <c r="CL431" s="43"/>
      <c r="CM431" s="43"/>
      <c r="CN431" s="43"/>
      <c r="CO431" s="43"/>
      <c r="CP431" s="43"/>
      <c r="CQ431" s="43"/>
      <c r="CR431" s="43"/>
      <c r="CS431" s="43"/>
      <c r="CT431" s="43"/>
      <c r="CU431" s="43"/>
      <c r="CV431" s="43"/>
      <c r="CW431" s="43"/>
      <c r="CX431" s="43"/>
      <c r="CY431" s="43"/>
      <c r="CZ431" s="43"/>
      <c r="DA431" s="43"/>
      <c r="DB431" s="43"/>
      <c r="DC431" s="43"/>
      <c r="DD431" s="43"/>
      <c r="DE431" s="43"/>
      <c r="DF431" s="43"/>
      <c r="DG431" s="43"/>
      <c r="DH431" s="43"/>
      <c r="DI431" s="43"/>
      <c r="DJ431" s="43"/>
      <c r="DK431" s="43"/>
      <c r="DL431" s="43"/>
      <c r="DM431" s="43"/>
      <c r="DN431" s="43"/>
      <c r="DO431" s="43"/>
      <c r="DP431" s="43"/>
      <c r="DQ431" s="43"/>
      <c r="DR431" s="43"/>
      <c r="DS431" s="43"/>
      <c r="DT431" s="43"/>
      <c r="DU431" s="43"/>
      <c r="DV431" s="43"/>
      <c r="DW431" s="43"/>
      <c r="DX431" s="43"/>
      <c r="DY431" s="43"/>
      <c r="DZ431" s="43"/>
      <c r="EA431" s="43"/>
      <c r="EB431" s="43"/>
      <c r="EC431" s="43"/>
      <c r="ED431" s="43"/>
      <c r="EE431" s="43"/>
      <c r="EF431" s="43"/>
      <c r="EG431" s="43"/>
      <c r="EH431" s="43"/>
      <c r="EI431" s="43"/>
      <c r="EJ431" s="43"/>
      <c r="EK431" s="43"/>
      <c r="EL431" s="43"/>
      <c r="EM431" s="43"/>
      <c r="EN431" s="43"/>
      <c r="EO431" s="43"/>
      <c r="EP431" s="43"/>
      <c r="EQ431" s="43"/>
      <c r="ER431" s="43"/>
      <c r="ES431" s="43"/>
      <c r="ET431" s="43"/>
      <c r="EU431" s="43"/>
      <c r="EV431" s="43"/>
      <c r="EW431" s="43"/>
      <c r="EX431" s="43"/>
      <c r="EY431" s="43"/>
      <c r="EZ431" s="43"/>
      <c r="FA431" s="43"/>
      <c r="FB431" s="43"/>
      <c r="FC431" s="43"/>
      <c r="FD431" s="43"/>
      <c r="FE431" s="43"/>
      <c r="FF431" s="43"/>
      <c r="FG431" s="43"/>
      <c r="FH431" s="43"/>
      <c r="FI431" s="43"/>
      <c r="FJ431" s="43"/>
      <c r="FK431" s="43"/>
      <c r="FL431" s="43"/>
      <c r="FM431" s="43"/>
      <c r="FN431" s="43"/>
      <c r="FO431" s="43"/>
      <c r="FP431" s="43"/>
      <c r="FQ431" s="43"/>
      <c r="FR431" s="43"/>
      <c r="FS431" s="43"/>
      <c r="FT431" s="43"/>
      <c r="FU431" s="43"/>
      <c r="FV431" s="43"/>
      <c r="FW431" s="43"/>
      <c r="FX431" s="43"/>
      <c r="FY431" s="43"/>
      <c r="FZ431" s="43"/>
      <c r="GA431" s="43"/>
      <c r="GB431" s="43"/>
      <c r="GC431" s="43"/>
      <c r="GD431" s="43"/>
      <c r="GE431" s="43"/>
      <c r="GF431" s="43"/>
      <c r="GG431" s="43"/>
      <c r="GH431" s="43"/>
      <c r="GI431" s="43"/>
      <c r="GJ431" s="43"/>
      <c r="GK431" s="43"/>
      <c r="GL431" s="43"/>
      <c r="GM431" s="43"/>
      <c r="GN431" s="43"/>
      <c r="GO431" s="43"/>
      <c r="GP431" s="43"/>
      <c r="GQ431" s="43"/>
      <c r="GR431" s="43"/>
      <c r="GS431" s="43"/>
      <c r="GT431" s="43"/>
      <c r="GU431" s="43"/>
      <c r="GV431" s="43"/>
      <c r="GW431" s="43"/>
      <c r="GX431" s="43"/>
      <c r="GY431" s="43"/>
      <c r="GZ431" s="43"/>
      <c r="HA431" s="43"/>
      <c r="HB431" s="43"/>
      <c r="HC431" s="43"/>
      <c r="HD431" s="43"/>
      <c r="HE431" s="43"/>
      <c r="HF431" s="43"/>
      <c r="HG431" s="43"/>
      <c r="HH431" s="43"/>
      <c r="HI431" s="43"/>
      <c r="HJ431" s="43"/>
      <c r="HK431" s="43"/>
      <c r="HL431" s="43"/>
      <c r="HM431" s="43"/>
      <c r="HN431" s="43"/>
      <c r="HO431" s="43"/>
      <c r="HP431" s="43"/>
      <c r="HQ431" s="43"/>
      <c r="HR431" s="43"/>
      <c r="HS431" s="43"/>
      <c r="HT431" s="43"/>
      <c r="HU431" s="43"/>
      <c r="HV431" s="43"/>
      <c r="HW431" s="43"/>
      <c r="HX431" s="43"/>
      <c r="HY431" s="43"/>
      <c r="HZ431" s="43"/>
      <c r="IA431" s="43"/>
      <c r="IB431" s="43"/>
      <c r="IC431" s="43"/>
      <c r="ID431" s="43"/>
      <c r="IE431" s="43"/>
      <c r="IF431" s="43"/>
      <c r="IG431" s="43"/>
      <c r="IH431" s="43"/>
      <c r="II431" s="43"/>
      <c r="IJ431" s="43"/>
      <c r="IK431" s="43"/>
      <c r="IL431" s="43"/>
      <c r="IM431" s="43"/>
      <c r="IN431" s="43"/>
      <c r="IO431" s="43"/>
      <c r="IP431" s="43"/>
      <c r="IQ431" s="43"/>
      <c r="IR431" s="43"/>
      <c r="IS431" s="43"/>
      <c r="IT431" s="43"/>
      <c r="IU431" s="43"/>
    </row>
    <row r="432" spans="1:255" ht="16.5">
      <c r="A432" s="708"/>
      <c r="B432" s="709"/>
      <c r="C432" s="709"/>
      <c r="D432" s="709"/>
      <c r="E432" s="43"/>
      <c r="F432" s="43"/>
      <c r="G432" s="43"/>
      <c r="H432" s="43"/>
      <c r="I432" s="43"/>
      <c r="J432" s="43"/>
      <c r="K432" s="43"/>
      <c r="L432" s="43"/>
      <c r="M432" s="43"/>
      <c r="N432" s="43"/>
      <c r="O432" s="43"/>
      <c r="P432" s="43"/>
      <c r="Q432" s="43"/>
      <c r="R432" s="43"/>
      <c r="S432" s="43"/>
      <c r="T432" s="43"/>
      <c r="U432" s="43"/>
      <c r="V432" s="43"/>
      <c r="W432" s="43"/>
      <c r="X432" s="43"/>
      <c r="Y432" s="43"/>
      <c r="Z432" s="43"/>
      <c r="AA432" s="43"/>
      <c r="AB432" s="43"/>
      <c r="AC432" s="43"/>
      <c r="AD432" s="43"/>
      <c r="AE432" s="43"/>
      <c r="AF432" s="43"/>
      <c r="AG432" s="43"/>
      <c r="AH432" s="43"/>
      <c r="AI432" s="43"/>
      <c r="AJ432" s="43"/>
      <c r="AK432" s="43"/>
      <c r="AL432" s="43"/>
      <c r="AM432" s="43"/>
      <c r="AN432" s="43"/>
      <c r="AO432" s="43"/>
      <c r="AP432" s="43"/>
      <c r="AQ432" s="43"/>
      <c r="AR432" s="43"/>
      <c r="AS432" s="43"/>
      <c r="AT432" s="43"/>
      <c r="AU432" s="43"/>
      <c r="AV432" s="43"/>
      <c r="AW432" s="43"/>
      <c r="AX432" s="43"/>
      <c r="AY432" s="43"/>
      <c r="AZ432" s="43"/>
      <c r="BA432" s="43"/>
      <c r="BB432" s="43"/>
      <c r="BC432" s="43"/>
      <c r="BD432" s="43"/>
      <c r="BE432" s="43"/>
      <c r="BF432" s="43"/>
      <c r="BG432" s="43"/>
      <c r="BH432" s="43"/>
      <c r="BI432" s="43"/>
      <c r="BJ432" s="43"/>
      <c r="BK432" s="43"/>
      <c r="BL432" s="43"/>
      <c r="BM432" s="43"/>
      <c r="BN432" s="43"/>
      <c r="BO432" s="43"/>
      <c r="BP432" s="43"/>
      <c r="BQ432" s="43"/>
      <c r="BR432" s="43"/>
      <c r="BS432" s="43"/>
      <c r="BT432" s="43"/>
      <c r="BU432" s="43"/>
      <c r="BV432" s="43"/>
      <c r="BW432" s="43"/>
      <c r="BX432" s="43"/>
      <c r="BY432" s="43"/>
      <c r="BZ432" s="43"/>
      <c r="CA432" s="43"/>
      <c r="CB432" s="43"/>
      <c r="CC432" s="43"/>
      <c r="CD432" s="43"/>
      <c r="CE432" s="43"/>
      <c r="CF432" s="43"/>
      <c r="CG432" s="43"/>
      <c r="CH432" s="43"/>
      <c r="CI432" s="43"/>
      <c r="CJ432" s="43"/>
      <c r="CK432" s="43"/>
      <c r="CL432" s="43"/>
      <c r="CM432" s="43"/>
      <c r="CN432" s="43"/>
      <c r="CO432" s="43"/>
      <c r="CP432" s="43"/>
      <c r="CQ432" s="43"/>
      <c r="CR432" s="43"/>
      <c r="CS432" s="43"/>
      <c r="CT432" s="43"/>
      <c r="CU432" s="43"/>
      <c r="CV432" s="43"/>
      <c r="CW432" s="43"/>
      <c r="CX432" s="43"/>
      <c r="CY432" s="43"/>
      <c r="CZ432" s="43"/>
      <c r="DA432" s="43"/>
      <c r="DB432" s="43"/>
      <c r="DC432" s="43"/>
      <c r="DD432" s="43"/>
      <c r="DE432" s="43"/>
      <c r="DF432" s="43"/>
      <c r="DG432" s="43"/>
      <c r="DH432" s="43"/>
      <c r="DI432" s="43"/>
      <c r="DJ432" s="43"/>
      <c r="DK432" s="43"/>
      <c r="DL432" s="43"/>
      <c r="DM432" s="43"/>
      <c r="DN432" s="43"/>
      <c r="DO432" s="43"/>
      <c r="DP432" s="43"/>
      <c r="DQ432" s="43"/>
      <c r="DR432" s="43"/>
      <c r="DS432" s="43"/>
      <c r="DT432" s="43"/>
      <c r="DU432" s="43"/>
      <c r="DV432" s="43"/>
      <c r="DW432" s="43"/>
      <c r="DX432" s="43"/>
      <c r="DY432" s="43"/>
      <c r="DZ432" s="43"/>
      <c r="EA432" s="43"/>
      <c r="EB432" s="43"/>
      <c r="EC432" s="43"/>
      <c r="ED432" s="43"/>
      <c r="EE432" s="43"/>
      <c r="EF432" s="43"/>
      <c r="EG432" s="43"/>
      <c r="EH432" s="43"/>
      <c r="EI432" s="43"/>
      <c r="EJ432" s="43"/>
      <c r="EK432" s="43"/>
      <c r="EL432" s="43"/>
      <c r="EM432" s="43"/>
      <c r="EN432" s="43"/>
      <c r="EO432" s="43"/>
      <c r="EP432" s="43"/>
      <c r="EQ432" s="43"/>
      <c r="ER432" s="43"/>
      <c r="ES432" s="43"/>
      <c r="ET432" s="43"/>
      <c r="EU432" s="43"/>
      <c r="EV432" s="43"/>
      <c r="EW432" s="43"/>
      <c r="EX432" s="43"/>
      <c r="EY432" s="43"/>
      <c r="EZ432" s="43"/>
      <c r="FA432" s="43"/>
      <c r="FB432" s="43"/>
      <c r="FC432" s="43"/>
      <c r="FD432" s="43"/>
      <c r="FE432" s="43"/>
      <c r="FF432" s="43"/>
      <c r="FG432" s="43"/>
      <c r="FH432" s="43"/>
      <c r="FI432" s="43"/>
      <c r="FJ432" s="43"/>
      <c r="FK432" s="43"/>
      <c r="FL432" s="43"/>
      <c r="FM432" s="43"/>
      <c r="FN432" s="43"/>
      <c r="FO432" s="43"/>
      <c r="FP432" s="43"/>
      <c r="FQ432" s="43"/>
      <c r="FR432" s="43"/>
      <c r="FS432" s="43"/>
      <c r="FT432" s="43"/>
      <c r="FU432" s="43"/>
      <c r="FV432" s="43"/>
      <c r="FW432" s="43"/>
      <c r="FX432" s="43"/>
      <c r="FY432" s="43"/>
      <c r="FZ432" s="43"/>
      <c r="GA432" s="43"/>
      <c r="GB432" s="43"/>
      <c r="GC432" s="43"/>
      <c r="GD432" s="43"/>
      <c r="GE432" s="43"/>
      <c r="GF432" s="43"/>
      <c r="GG432" s="43"/>
      <c r="GH432" s="43"/>
      <c r="GI432" s="43"/>
      <c r="GJ432" s="43"/>
      <c r="GK432" s="43"/>
      <c r="GL432" s="43"/>
      <c r="GM432" s="43"/>
      <c r="GN432" s="43"/>
      <c r="GO432" s="43"/>
      <c r="GP432" s="43"/>
      <c r="GQ432" s="43"/>
      <c r="GR432" s="43"/>
      <c r="GS432" s="43"/>
      <c r="GT432" s="43"/>
      <c r="GU432" s="43"/>
      <c r="GV432" s="43"/>
      <c r="GW432" s="43"/>
      <c r="GX432" s="43"/>
      <c r="GY432" s="43"/>
      <c r="GZ432" s="43"/>
      <c r="HA432" s="43"/>
      <c r="HB432" s="43"/>
      <c r="HC432" s="43"/>
      <c r="HD432" s="43"/>
      <c r="HE432" s="43"/>
      <c r="HF432" s="43"/>
      <c r="HG432" s="43"/>
      <c r="HH432" s="43"/>
      <c r="HI432" s="43"/>
      <c r="HJ432" s="43"/>
      <c r="HK432" s="43"/>
      <c r="HL432" s="43"/>
      <c r="HM432" s="43"/>
      <c r="HN432" s="43"/>
      <c r="HO432" s="43"/>
      <c r="HP432" s="43"/>
      <c r="HQ432" s="43"/>
      <c r="HR432" s="43"/>
      <c r="HS432" s="43"/>
      <c r="HT432" s="43"/>
      <c r="HU432" s="43"/>
      <c r="HV432" s="43"/>
      <c r="HW432" s="43"/>
      <c r="HX432" s="43"/>
      <c r="HY432" s="43"/>
      <c r="HZ432" s="43"/>
      <c r="IA432" s="43"/>
      <c r="IB432" s="43"/>
      <c r="IC432" s="43"/>
      <c r="ID432" s="43"/>
      <c r="IE432" s="43"/>
      <c r="IF432" s="43"/>
      <c r="IG432" s="43"/>
      <c r="IH432" s="43"/>
      <c r="II432" s="43"/>
      <c r="IJ432" s="43"/>
      <c r="IK432" s="43"/>
      <c r="IL432" s="43"/>
      <c r="IM432" s="43"/>
      <c r="IN432" s="43"/>
      <c r="IO432" s="43"/>
      <c r="IP432" s="43"/>
      <c r="IQ432" s="43"/>
      <c r="IR432" s="43"/>
      <c r="IS432" s="43"/>
      <c r="IT432" s="43"/>
      <c r="IU432" s="43"/>
    </row>
    <row r="433" spans="1:255" ht="16.5">
      <c r="A433" s="708"/>
      <c r="B433" s="709"/>
      <c r="C433" s="709"/>
      <c r="D433" s="709"/>
      <c r="E433" s="43"/>
      <c r="F433" s="43"/>
      <c r="G433" s="43"/>
      <c r="H433" s="43"/>
      <c r="I433" s="43"/>
      <c r="J433" s="43"/>
      <c r="K433" s="43"/>
      <c r="L433" s="43"/>
      <c r="M433" s="43"/>
      <c r="N433" s="43"/>
      <c r="O433" s="43"/>
      <c r="P433" s="43"/>
      <c r="Q433" s="43"/>
      <c r="R433" s="43"/>
      <c r="S433" s="43"/>
      <c r="T433" s="43"/>
      <c r="U433" s="43"/>
      <c r="V433" s="43"/>
      <c r="W433" s="43"/>
      <c r="X433" s="43"/>
      <c r="Y433" s="43"/>
      <c r="Z433" s="43"/>
      <c r="AA433" s="43"/>
      <c r="AB433" s="43"/>
      <c r="AC433" s="43"/>
      <c r="AD433" s="43"/>
      <c r="AE433" s="43"/>
      <c r="AF433" s="43"/>
      <c r="AG433" s="43"/>
      <c r="AH433" s="43"/>
      <c r="AI433" s="43"/>
      <c r="AJ433" s="43"/>
      <c r="AK433" s="43"/>
      <c r="AL433" s="43"/>
      <c r="AM433" s="43"/>
      <c r="AN433" s="43"/>
      <c r="AO433" s="43"/>
      <c r="AP433" s="43"/>
      <c r="AQ433" s="43"/>
      <c r="AR433" s="43"/>
      <c r="AS433" s="43"/>
      <c r="AT433" s="43"/>
      <c r="AU433" s="43"/>
      <c r="AV433" s="43"/>
      <c r="AW433" s="43"/>
      <c r="AX433" s="43"/>
      <c r="AY433" s="43"/>
      <c r="AZ433" s="43"/>
      <c r="BA433" s="43"/>
      <c r="BB433" s="43"/>
      <c r="BC433" s="43"/>
      <c r="BD433" s="43"/>
      <c r="BE433" s="43"/>
      <c r="BF433" s="43"/>
      <c r="BG433" s="43"/>
      <c r="BH433" s="43"/>
      <c r="BI433" s="43"/>
      <c r="BJ433" s="43"/>
      <c r="BK433" s="43"/>
      <c r="BL433" s="43"/>
      <c r="BM433" s="43"/>
      <c r="BN433" s="43"/>
      <c r="BO433" s="43"/>
      <c r="BP433" s="43"/>
      <c r="BQ433" s="43"/>
      <c r="BR433" s="43"/>
      <c r="BS433" s="43"/>
      <c r="BT433" s="43"/>
      <c r="BU433" s="43"/>
      <c r="BV433" s="43"/>
      <c r="BW433" s="43"/>
      <c r="BX433" s="43"/>
      <c r="BY433" s="43"/>
      <c r="BZ433" s="43"/>
      <c r="CA433" s="43"/>
      <c r="CB433" s="43"/>
      <c r="CC433" s="43"/>
      <c r="CD433" s="43"/>
      <c r="CE433" s="43"/>
      <c r="CF433" s="43"/>
      <c r="CG433" s="43"/>
      <c r="CH433" s="43"/>
      <c r="CI433" s="43"/>
      <c r="CJ433" s="43"/>
      <c r="CK433" s="43"/>
      <c r="CL433" s="43"/>
      <c r="CM433" s="43"/>
      <c r="CN433" s="43"/>
      <c r="CO433" s="43"/>
      <c r="CP433" s="43"/>
      <c r="CQ433" s="43"/>
      <c r="CR433" s="43"/>
      <c r="CS433" s="43"/>
      <c r="CT433" s="43"/>
      <c r="CU433" s="43"/>
      <c r="CV433" s="43"/>
      <c r="CW433" s="43"/>
      <c r="CX433" s="43"/>
      <c r="CY433" s="43"/>
      <c r="CZ433" s="43"/>
      <c r="DA433" s="43"/>
      <c r="DB433" s="43"/>
      <c r="DC433" s="43"/>
      <c r="DD433" s="43"/>
      <c r="DE433" s="43"/>
      <c r="DF433" s="43"/>
      <c r="DG433" s="43"/>
      <c r="DH433" s="43"/>
      <c r="DI433" s="43"/>
      <c r="DJ433" s="43"/>
      <c r="DK433" s="43"/>
      <c r="DL433" s="43"/>
      <c r="DM433" s="43"/>
      <c r="DN433" s="43"/>
      <c r="DO433" s="43"/>
      <c r="DP433" s="43"/>
      <c r="DQ433" s="43"/>
      <c r="DR433" s="43"/>
      <c r="DS433" s="43"/>
      <c r="DT433" s="43"/>
      <c r="DU433" s="43"/>
      <c r="DV433" s="43"/>
      <c r="DW433" s="43"/>
      <c r="DX433" s="43"/>
      <c r="DY433" s="43"/>
      <c r="DZ433" s="43"/>
      <c r="EA433" s="43"/>
      <c r="EB433" s="43"/>
      <c r="EC433" s="43"/>
      <c r="ED433" s="43"/>
      <c r="EE433" s="43"/>
      <c r="EF433" s="43"/>
      <c r="EG433" s="43"/>
      <c r="EH433" s="43"/>
      <c r="EI433" s="43"/>
      <c r="EJ433" s="43"/>
      <c r="EK433" s="43"/>
      <c r="EL433" s="43"/>
      <c r="EM433" s="43"/>
      <c r="EN433" s="43"/>
      <c r="EO433" s="43"/>
      <c r="EP433" s="43"/>
      <c r="EQ433" s="43"/>
      <c r="ER433" s="43"/>
      <c r="ES433" s="43"/>
      <c r="ET433" s="43"/>
      <c r="EU433" s="43"/>
      <c r="EV433" s="43"/>
      <c r="EW433" s="43"/>
      <c r="EX433" s="43"/>
      <c r="EY433" s="43"/>
      <c r="EZ433" s="43"/>
      <c r="FA433" s="43"/>
      <c r="FB433" s="43"/>
      <c r="FC433" s="43"/>
      <c r="FD433" s="43"/>
      <c r="FE433" s="43"/>
      <c r="FF433" s="43"/>
      <c r="FG433" s="43"/>
      <c r="FH433" s="43"/>
      <c r="FI433" s="43"/>
      <c r="FJ433" s="43"/>
      <c r="FK433" s="43"/>
      <c r="FL433" s="43"/>
      <c r="FM433" s="43"/>
      <c r="FN433" s="43"/>
      <c r="FO433" s="43"/>
      <c r="FP433" s="43"/>
      <c r="FQ433" s="43"/>
      <c r="FR433" s="43"/>
      <c r="FS433" s="43"/>
      <c r="FT433" s="43"/>
      <c r="FU433" s="43"/>
      <c r="FV433" s="43"/>
      <c r="FW433" s="43"/>
      <c r="FX433" s="43"/>
      <c r="FY433" s="43"/>
      <c r="FZ433" s="43"/>
      <c r="GA433" s="43"/>
      <c r="GB433" s="43"/>
      <c r="GC433" s="43"/>
      <c r="GD433" s="43"/>
      <c r="GE433" s="43"/>
      <c r="GF433" s="43"/>
      <c r="GG433" s="43"/>
      <c r="GH433" s="43"/>
      <c r="GI433" s="43"/>
      <c r="GJ433" s="43"/>
      <c r="GK433" s="43"/>
      <c r="GL433" s="43"/>
      <c r="GM433" s="43"/>
      <c r="GN433" s="43"/>
      <c r="GO433" s="43"/>
      <c r="GP433" s="43"/>
      <c r="GQ433" s="43"/>
      <c r="GR433" s="43"/>
      <c r="GS433" s="43"/>
      <c r="GT433" s="43"/>
      <c r="GU433" s="43"/>
      <c r="GV433" s="43"/>
      <c r="GW433" s="43"/>
      <c r="GX433" s="43"/>
      <c r="GY433" s="43"/>
      <c r="GZ433" s="43"/>
      <c r="HA433" s="43"/>
      <c r="HB433" s="43"/>
      <c r="HC433" s="43"/>
      <c r="HD433" s="43"/>
      <c r="HE433" s="43"/>
      <c r="HF433" s="43"/>
      <c r="HG433" s="43"/>
      <c r="HH433" s="43"/>
      <c r="HI433" s="43"/>
      <c r="HJ433" s="43"/>
      <c r="HK433" s="43"/>
      <c r="HL433" s="43"/>
      <c r="HM433" s="43"/>
      <c r="HN433" s="43"/>
      <c r="HO433" s="43"/>
      <c r="HP433" s="43"/>
      <c r="HQ433" s="43"/>
      <c r="HR433" s="43"/>
      <c r="HS433" s="43"/>
      <c r="HT433" s="43"/>
      <c r="HU433" s="43"/>
      <c r="HV433" s="43"/>
      <c r="HW433" s="43"/>
      <c r="HX433" s="43"/>
      <c r="HY433" s="43"/>
      <c r="HZ433" s="43"/>
      <c r="IA433" s="43"/>
      <c r="IB433" s="43"/>
      <c r="IC433" s="43"/>
      <c r="ID433" s="43"/>
      <c r="IE433" s="43"/>
      <c r="IF433" s="43"/>
      <c r="IG433" s="43"/>
      <c r="IH433" s="43"/>
      <c r="II433" s="43"/>
      <c r="IJ433" s="43"/>
      <c r="IK433" s="43"/>
      <c r="IL433" s="43"/>
      <c r="IM433" s="43"/>
      <c r="IN433" s="43"/>
      <c r="IO433" s="43"/>
      <c r="IP433" s="43"/>
      <c r="IQ433" s="43"/>
      <c r="IR433" s="43"/>
      <c r="IS433" s="43"/>
      <c r="IT433" s="43"/>
      <c r="IU433" s="43"/>
    </row>
    <row r="434" spans="1:255" ht="16.5">
      <c r="A434" s="708"/>
      <c r="B434" s="709"/>
      <c r="C434" s="709"/>
      <c r="D434" s="709"/>
      <c r="E434" s="43"/>
      <c r="F434" s="43"/>
      <c r="G434" s="43"/>
      <c r="H434" s="43"/>
      <c r="I434" s="43"/>
      <c r="J434" s="43"/>
      <c r="K434" s="43"/>
      <c r="L434" s="43"/>
      <c r="M434" s="43"/>
      <c r="N434" s="43"/>
      <c r="O434" s="43"/>
      <c r="P434" s="43"/>
      <c r="Q434" s="43"/>
      <c r="R434" s="43"/>
      <c r="S434" s="43"/>
      <c r="T434" s="43"/>
      <c r="U434" s="43"/>
      <c r="V434" s="43"/>
      <c r="W434" s="43"/>
      <c r="X434" s="43"/>
      <c r="Y434" s="43"/>
      <c r="Z434" s="43"/>
      <c r="AA434" s="43"/>
      <c r="AB434" s="43"/>
      <c r="AC434" s="43"/>
      <c r="AD434" s="43"/>
      <c r="AE434" s="43"/>
      <c r="AF434" s="43"/>
      <c r="AG434" s="43"/>
      <c r="AH434" s="43"/>
      <c r="AI434" s="43"/>
      <c r="AJ434" s="43"/>
      <c r="AK434" s="43"/>
      <c r="AL434" s="43"/>
      <c r="AM434" s="43"/>
      <c r="AN434" s="43"/>
      <c r="AO434" s="43"/>
      <c r="AP434" s="43"/>
      <c r="AQ434" s="43"/>
      <c r="AR434" s="43"/>
      <c r="AS434" s="43"/>
      <c r="AT434" s="43"/>
      <c r="AU434" s="43"/>
      <c r="AV434" s="43"/>
      <c r="AW434" s="43"/>
      <c r="AX434" s="43"/>
      <c r="AY434" s="43"/>
      <c r="AZ434" s="43"/>
      <c r="BA434" s="43"/>
      <c r="BB434" s="43"/>
      <c r="BC434" s="43"/>
      <c r="BD434" s="43"/>
      <c r="BE434" s="43"/>
      <c r="BF434" s="43"/>
      <c r="BG434" s="43"/>
      <c r="BH434" s="43"/>
      <c r="BI434" s="43"/>
      <c r="BJ434" s="43"/>
      <c r="BK434" s="43"/>
      <c r="BL434" s="43"/>
      <c r="BM434" s="43"/>
      <c r="BN434" s="43"/>
      <c r="BO434" s="43"/>
      <c r="BP434" s="43"/>
      <c r="BQ434" s="43"/>
      <c r="BR434" s="43"/>
      <c r="BS434" s="43"/>
      <c r="BT434" s="43"/>
      <c r="BU434" s="43"/>
      <c r="BV434" s="43"/>
      <c r="BW434" s="43"/>
      <c r="BX434" s="43"/>
      <c r="BY434" s="43"/>
      <c r="BZ434" s="43"/>
      <c r="CA434" s="43"/>
      <c r="CB434" s="43"/>
      <c r="CC434" s="43"/>
      <c r="CD434" s="43"/>
      <c r="CE434" s="43"/>
      <c r="CF434" s="43"/>
      <c r="CG434" s="43"/>
      <c r="CH434" s="43"/>
      <c r="CI434" s="43"/>
      <c r="CJ434" s="43"/>
      <c r="CK434" s="43"/>
      <c r="CL434" s="43"/>
      <c r="CM434" s="43"/>
      <c r="CN434" s="43"/>
      <c r="CO434" s="43"/>
      <c r="CP434" s="43"/>
      <c r="CQ434" s="43"/>
      <c r="CR434" s="43"/>
      <c r="CS434" s="43"/>
      <c r="CT434" s="43"/>
      <c r="CU434" s="43"/>
      <c r="CV434" s="43"/>
      <c r="CW434" s="43"/>
      <c r="CX434" s="43"/>
      <c r="CY434" s="43"/>
      <c r="CZ434" s="43"/>
      <c r="DA434" s="43"/>
      <c r="DB434" s="43"/>
      <c r="DC434" s="43"/>
      <c r="DD434" s="43"/>
      <c r="DE434" s="43"/>
      <c r="DF434" s="43"/>
      <c r="DG434" s="43"/>
      <c r="DH434" s="43"/>
      <c r="DI434" s="43"/>
      <c r="DJ434" s="43"/>
      <c r="DK434" s="43"/>
      <c r="DL434" s="43"/>
      <c r="DM434" s="43"/>
      <c r="DN434" s="43"/>
      <c r="DO434" s="43"/>
      <c r="DP434" s="43"/>
      <c r="DQ434" s="43"/>
      <c r="DR434" s="43"/>
      <c r="DS434" s="43"/>
      <c r="DT434" s="43"/>
      <c r="DU434" s="43"/>
      <c r="DV434" s="43"/>
      <c r="DW434" s="43"/>
      <c r="DX434" s="43"/>
      <c r="DY434" s="43"/>
      <c r="DZ434" s="43"/>
      <c r="EA434" s="43"/>
      <c r="EB434" s="43"/>
      <c r="EC434" s="43"/>
      <c r="ED434" s="43"/>
      <c r="EE434" s="43"/>
      <c r="EF434" s="43"/>
      <c r="EG434" s="43"/>
      <c r="EH434" s="43"/>
      <c r="EI434" s="43"/>
      <c r="EJ434" s="43"/>
      <c r="EK434" s="43"/>
      <c r="EL434" s="43"/>
      <c r="EM434" s="43"/>
      <c r="EN434" s="43"/>
      <c r="EO434" s="43"/>
      <c r="EP434" s="43"/>
      <c r="EQ434" s="43"/>
      <c r="ER434" s="43"/>
      <c r="ES434" s="43"/>
      <c r="ET434" s="43"/>
      <c r="EU434" s="43"/>
      <c r="EV434" s="43"/>
      <c r="EW434" s="43"/>
      <c r="EX434" s="43"/>
      <c r="EY434" s="43"/>
      <c r="EZ434" s="43"/>
      <c r="FA434" s="43"/>
      <c r="FB434" s="43"/>
      <c r="FC434" s="43"/>
      <c r="FD434" s="43"/>
      <c r="FE434" s="43"/>
      <c r="FF434" s="43"/>
      <c r="FG434" s="43"/>
      <c r="FH434" s="43"/>
      <c r="FI434" s="43"/>
      <c r="FJ434" s="43"/>
      <c r="FK434" s="43"/>
      <c r="FL434" s="43"/>
      <c r="FM434" s="43"/>
      <c r="FN434" s="43"/>
      <c r="FO434" s="43"/>
      <c r="FP434" s="43"/>
      <c r="FQ434" s="43"/>
      <c r="FR434" s="43"/>
      <c r="FS434" s="43"/>
      <c r="FT434" s="43"/>
      <c r="FU434" s="43"/>
      <c r="FV434" s="43"/>
      <c r="FW434" s="43"/>
      <c r="FX434" s="43"/>
      <c r="FY434" s="43"/>
      <c r="FZ434" s="43"/>
      <c r="GA434" s="43"/>
      <c r="GB434" s="43"/>
      <c r="GC434" s="43"/>
      <c r="GD434" s="43"/>
      <c r="GE434" s="43"/>
      <c r="GF434" s="43"/>
      <c r="GG434" s="43"/>
      <c r="GH434" s="43"/>
      <c r="GI434" s="43"/>
      <c r="GJ434" s="43"/>
      <c r="GK434" s="43"/>
      <c r="GL434" s="43"/>
      <c r="GM434" s="43"/>
      <c r="GN434" s="43"/>
      <c r="GO434" s="43"/>
      <c r="GP434" s="43"/>
      <c r="GQ434" s="43"/>
      <c r="GR434" s="43"/>
      <c r="GS434" s="43"/>
      <c r="GT434" s="43"/>
      <c r="GU434" s="43"/>
      <c r="GV434" s="43"/>
      <c r="GW434" s="43"/>
      <c r="GX434" s="43"/>
      <c r="GY434" s="43"/>
      <c r="GZ434" s="43"/>
      <c r="HA434" s="43"/>
      <c r="HB434" s="43"/>
      <c r="HC434" s="43"/>
      <c r="HD434" s="43"/>
      <c r="HE434" s="43"/>
      <c r="HF434" s="43"/>
      <c r="HG434" s="43"/>
      <c r="HH434" s="43"/>
      <c r="HI434" s="43"/>
      <c r="HJ434" s="43"/>
      <c r="HK434" s="43"/>
      <c r="HL434" s="43"/>
      <c r="HM434" s="43"/>
      <c r="HN434" s="43"/>
      <c r="HO434" s="43"/>
      <c r="HP434" s="43"/>
      <c r="HQ434" s="43"/>
      <c r="HR434" s="43"/>
      <c r="HS434" s="43"/>
      <c r="HT434" s="43"/>
      <c r="HU434" s="43"/>
      <c r="HV434" s="43"/>
      <c r="HW434" s="43"/>
      <c r="HX434" s="43"/>
      <c r="HY434" s="43"/>
      <c r="HZ434" s="43"/>
      <c r="IA434" s="43"/>
      <c r="IB434" s="43"/>
      <c r="IC434" s="43"/>
      <c r="ID434" s="43"/>
      <c r="IE434" s="43"/>
      <c r="IF434" s="43"/>
      <c r="IG434" s="43"/>
      <c r="IH434" s="43"/>
      <c r="II434" s="43"/>
      <c r="IJ434" s="43"/>
      <c r="IK434" s="43"/>
      <c r="IL434" s="43"/>
      <c r="IM434" s="43"/>
      <c r="IN434" s="43"/>
      <c r="IO434" s="43"/>
      <c r="IP434" s="43"/>
      <c r="IQ434" s="43"/>
      <c r="IR434" s="43"/>
      <c r="IS434" s="43"/>
      <c r="IT434" s="43"/>
      <c r="IU434" s="43"/>
    </row>
    <row r="435" spans="1:255" ht="16.5">
      <c r="A435" s="708"/>
      <c r="B435" s="709"/>
      <c r="C435" s="709"/>
      <c r="D435" s="709"/>
      <c r="E435" s="43"/>
      <c r="F435" s="43"/>
      <c r="G435" s="43"/>
      <c r="H435" s="43"/>
      <c r="I435" s="43"/>
      <c r="J435" s="43"/>
      <c r="K435" s="43"/>
      <c r="L435" s="43"/>
      <c r="M435" s="43"/>
      <c r="N435" s="43"/>
      <c r="O435" s="43"/>
      <c r="P435" s="43"/>
      <c r="Q435" s="43"/>
      <c r="R435" s="43"/>
      <c r="S435" s="43"/>
      <c r="T435" s="43"/>
      <c r="U435" s="43"/>
      <c r="V435" s="43"/>
      <c r="W435" s="43"/>
      <c r="X435" s="43"/>
      <c r="Y435" s="43"/>
      <c r="Z435" s="43"/>
      <c r="AA435" s="43"/>
      <c r="AB435" s="43"/>
      <c r="AC435" s="43"/>
      <c r="AD435" s="43"/>
      <c r="AE435" s="43"/>
      <c r="AF435" s="43"/>
      <c r="AG435" s="43"/>
      <c r="AH435" s="43"/>
      <c r="AI435" s="43"/>
      <c r="AJ435" s="43"/>
      <c r="AK435" s="43"/>
      <c r="AL435" s="43"/>
      <c r="AM435" s="43"/>
      <c r="AN435" s="43"/>
      <c r="AO435" s="43"/>
      <c r="AP435" s="43"/>
      <c r="AQ435" s="43"/>
      <c r="AR435" s="43"/>
      <c r="AS435" s="43"/>
      <c r="AT435" s="43"/>
      <c r="AU435" s="43"/>
      <c r="AV435" s="43"/>
      <c r="AW435" s="43"/>
      <c r="AX435" s="43"/>
      <c r="AY435" s="43"/>
      <c r="AZ435" s="43"/>
      <c r="BA435" s="43"/>
      <c r="BB435" s="43"/>
      <c r="BC435" s="43"/>
      <c r="BD435" s="43"/>
      <c r="BE435" s="43"/>
      <c r="BF435" s="43"/>
      <c r="BG435" s="43"/>
      <c r="BH435" s="43"/>
      <c r="BI435" s="43"/>
      <c r="BJ435" s="43"/>
      <c r="BK435" s="43"/>
      <c r="BL435" s="43"/>
      <c r="BM435" s="43"/>
      <c r="BN435" s="43"/>
      <c r="BO435" s="43"/>
      <c r="BP435" s="43"/>
      <c r="BQ435" s="43"/>
      <c r="BR435" s="43"/>
      <c r="BS435" s="43"/>
      <c r="BT435" s="43"/>
      <c r="BU435" s="43"/>
      <c r="BV435" s="43"/>
      <c r="BW435" s="43"/>
      <c r="BX435" s="43"/>
      <c r="BY435" s="43"/>
      <c r="BZ435" s="43"/>
      <c r="CA435" s="43"/>
      <c r="CB435" s="43"/>
      <c r="CC435" s="43"/>
      <c r="CD435" s="43"/>
      <c r="CE435" s="43"/>
      <c r="CF435" s="43"/>
      <c r="CG435" s="43"/>
      <c r="CH435" s="43"/>
      <c r="CI435" s="43"/>
      <c r="CJ435" s="43"/>
      <c r="CK435" s="43"/>
      <c r="CL435" s="43"/>
      <c r="CM435" s="43"/>
      <c r="CN435" s="43"/>
      <c r="CO435" s="43"/>
      <c r="CP435" s="43"/>
      <c r="CQ435" s="43"/>
      <c r="CR435" s="43"/>
      <c r="CS435" s="43"/>
      <c r="CT435" s="43"/>
      <c r="CU435" s="43"/>
      <c r="CV435" s="43"/>
      <c r="CW435" s="43"/>
      <c r="CX435" s="43"/>
      <c r="CY435" s="43"/>
      <c r="CZ435" s="43"/>
      <c r="DA435" s="43"/>
      <c r="DB435" s="43"/>
      <c r="DC435" s="43"/>
      <c r="DD435" s="43"/>
      <c r="DE435" s="43"/>
      <c r="DF435" s="43"/>
      <c r="DG435" s="43"/>
      <c r="DH435" s="43"/>
      <c r="DI435" s="43"/>
      <c r="DJ435" s="43"/>
      <c r="DK435" s="43"/>
      <c r="DL435" s="43"/>
      <c r="DM435" s="43"/>
      <c r="DN435" s="43"/>
      <c r="DO435" s="43"/>
      <c r="DP435" s="43"/>
      <c r="DQ435" s="43"/>
      <c r="DR435" s="43"/>
      <c r="DS435" s="43"/>
      <c r="DT435" s="43"/>
      <c r="DU435" s="43"/>
      <c r="DV435" s="43"/>
      <c r="DW435" s="43"/>
      <c r="DX435" s="43"/>
      <c r="DY435" s="43"/>
      <c r="DZ435" s="43"/>
      <c r="EA435" s="43"/>
      <c r="EB435" s="43"/>
      <c r="EC435" s="43"/>
      <c r="ED435" s="43"/>
      <c r="EE435" s="43"/>
      <c r="EF435" s="43"/>
      <c r="EG435" s="43"/>
      <c r="EH435" s="43"/>
      <c r="EI435" s="43"/>
      <c r="EJ435" s="43"/>
      <c r="EK435" s="43"/>
      <c r="EL435" s="43"/>
      <c r="EM435" s="43"/>
      <c r="EN435" s="43"/>
      <c r="EO435" s="43"/>
      <c r="EP435" s="43"/>
      <c r="EQ435" s="43"/>
      <c r="ER435" s="43"/>
      <c r="ES435" s="43"/>
      <c r="ET435" s="43"/>
      <c r="EU435" s="43"/>
      <c r="EV435" s="43"/>
      <c r="EW435" s="43"/>
      <c r="EX435" s="43"/>
      <c r="EY435" s="43"/>
      <c r="EZ435" s="43"/>
      <c r="FA435" s="43"/>
      <c r="FB435" s="43"/>
      <c r="FC435" s="43"/>
      <c r="FD435" s="43"/>
      <c r="FE435" s="43"/>
      <c r="FF435" s="43"/>
      <c r="FG435" s="43"/>
      <c r="FH435" s="43"/>
      <c r="FI435" s="43"/>
      <c r="FJ435" s="43"/>
      <c r="FK435" s="43"/>
      <c r="FL435" s="43"/>
      <c r="FM435" s="43"/>
      <c r="FN435" s="43"/>
      <c r="FO435" s="43"/>
      <c r="FP435" s="43"/>
      <c r="FQ435" s="43"/>
      <c r="FR435" s="43"/>
      <c r="FS435" s="43"/>
      <c r="FT435" s="43"/>
      <c r="FU435" s="43"/>
      <c r="FV435" s="43"/>
      <c r="FW435" s="43"/>
      <c r="FX435" s="43"/>
      <c r="FY435" s="43"/>
      <c r="FZ435" s="43"/>
      <c r="GA435" s="43"/>
      <c r="GB435" s="43"/>
      <c r="GC435" s="43"/>
      <c r="GD435" s="43"/>
      <c r="GE435" s="43"/>
      <c r="GF435" s="43"/>
      <c r="GG435" s="43"/>
      <c r="GH435" s="43"/>
      <c r="GI435" s="43"/>
      <c r="GJ435" s="43"/>
      <c r="GK435" s="43"/>
      <c r="GL435" s="43"/>
      <c r="GM435" s="43"/>
      <c r="GN435" s="43"/>
      <c r="GO435" s="43"/>
      <c r="GP435" s="43"/>
      <c r="GQ435" s="43"/>
      <c r="GR435" s="43"/>
      <c r="GS435" s="43"/>
      <c r="GT435" s="43"/>
      <c r="GU435" s="43"/>
      <c r="GV435" s="43"/>
      <c r="GW435" s="43"/>
      <c r="GX435" s="43"/>
      <c r="GY435" s="43"/>
      <c r="GZ435" s="43"/>
      <c r="HA435" s="43"/>
      <c r="HB435" s="43"/>
      <c r="HC435" s="43"/>
      <c r="HD435" s="43"/>
      <c r="HE435" s="43"/>
      <c r="HF435" s="43"/>
      <c r="HG435" s="43"/>
      <c r="HH435" s="43"/>
      <c r="HI435" s="43"/>
      <c r="HJ435" s="43"/>
      <c r="HK435" s="43"/>
      <c r="HL435" s="43"/>
      <c r="HM435" s="43"/>
      <c r="HN435" s="43"/>
      <c r="HO435" s="43"/>
      <c r="HP435" s="43"/>
      <c r="HQ435" s="43"/>
      <c r="HR435" s="43"/>
      <c r="HS435" s="43"/>
      <c r="HT435" s="43"/>
      <c r="HU435" s="43"/>
      <c r="HV435" s="43"/>
      <c r="HW435" s="43"/>
      <c r="HX435" s="43"/>
      <c r="HY435" s="43"/>
      <c r="HZ435" s="43"/>
      <c r="IA435" s="43"/>
      <c r="IB435" s="43"/>
      <c r="IC435" s="43"/>
      <c r="ID435" s="43"/>
      <c r="IE435" s="43"/>
      <c r="IF435" s="43"/>
      <c r="IG435" s="43"/>
      <c r="IH435" s="43"/>
      <c r="II435" s="43"/>
      <c r="IJ435" s="43"/>
      <c r="IK435" s="43"/>
      <c r="IL435" s="43"/>
      <c r="IM435" s="43"/>
      <c r="IN435" s="43"/>
      <c r="IO435" s="43"/>
      <c r="IP435" s="43"/>
      <c r="IQ435" s="43"/>
      <c r="IR435" s="43"/>
      <c r="IS435" s="43"/>
      <c r="IT435" s="43"/>
      <c r="IU435" s="43"/>
    </row>
    <row r="436" spans="1:255" ht="16.5">
      <c r="A436" s="708"/>
      <c r="B436" s="709"/>
      <c r="C436" s="709"/>
      <c r="D436" s="709"/>
      <c r="E436" s="43"/>
      <c r="F436" s="43"/>
      <c r="G436" s="43"/>
      <c r="H436" s="43"/>
      <c r="I436" s="43"/>
      <c r="J436" s="43"/>
      <c r="K436" s="43"/>
      <c r="L436" s="43"/>
      <c r="M436" s="43"/>
      <c r="N436" s="43"/>
      <c r="O436" s="43"/>
      <c r="P436" s="43"/>
      <c r="Q436" s="43"/>
      <c r="R436" s="43"/>
      <c r="S436" s="43"/>
      <c r="T436" s="43"/>
      <c r="U436" s="43"/>
      <c r="V436" s="43"/>
      <c r="W436" s="43"/>
      <c r="X436" s="43"/>
      <c r="Y436" s="43"/>
      <c r="Z436" s="43"/>
      <c r="AA436" s="43"/>
      <c r="AB436" s="43"/>
      <c r="AC436" s="43"/>
      <c r="AD436" s="43"/>
      <c r="AE436" s="43"/>
      <c r="AF436" s="43"/>
      <c r="AG436" s="43"/>
      <c r="AH436" s="43"/>
      <c r="AI436" s="43"/>
      <c r="AJ436" s="43"/>
      <c r="AK436" s="43"/>
      <c r="AL436" s="43"/>
      <c r="AM436" s="43"/>
      <c r="AN436" s="43"/>
      <c r="AO436" s="43"/>
      <c r="AP436" s="43"/>
      <c r="AQ436" s="43"/>
      <c r="AR436" s="43"/>
      <c r="AS436" s="43"/>
      <c r="AT436" s="43"/>
      <c r="AU436" s="43"/>
      <c r="AV436" s="43"/>
      <c r="AW436" s="43"/>
      <c r="AX436" s="43"/>
      <c r="AY436" s="43"/>
      <c r="AZ436" s="43"/>
      <c r="BA436" s="43"/>
      <c r="BB436" s="43"/>
      <c r="BC436" s="43"/>
      <c r="BD436" s="43"/>
      <c r="BE436" s="43"/>
      <c r="BF436" s="43"/>
      <c r="BG436" s="43"/>
      <c r="BH436" s="43"/>
      <c r="BI436" s="43"/>
      <c r="BJ436" s="43"/>
      <c r="BK436" s="43"/>
      <c r="BL436" s="43"/>
      <c r="BM436" s="43"/>
      <c r="BN436" s="43"/>
      <c r="BO436" s="43"/>
      <c r="BP436" s="43"/>
      <c r="BQ436" s="43"/>
      <c r="BR436" s="43"/>
      <c r="BS436" s="43"/>
      <c r="BT436" s="43"/>
      <c r="BU436" s="43"/>
      <c r="BV436" s="43"/>
      <c r="BW436" s="43"/>
      <c r="BX436" s="43"/>
      <c r="BY436" s="43"/>
      <c r="BZ436" s="43"/>
      <c r="CA436" s="43"/>
      <c r="CB436" s="43"/>
      <c r="CC436" s="43"/>
      <c r="CD436" s="43"/>
      <c r="CE436" s="43"/>
      <c r="CF436" s="43"/>
      <c r="CG436" s="43"/>
      <c r="CH436" s="43"/>
      <c r="CI436" s="43"/>
      <c r="CJ436" s="43"/>
      <c r="CK436" s="43"/>
      <c r="CL436" s="43"/>
      <c r="CM436" s="43"/>
      <c r="CN436" s="43"/>
      <c r="CO436" s="43"/>
      <c r="CP436" s="43"/>
      <c r="CQ436" s="43"/>
      <c r="CR436" s="43"/>
      <c r="CS436" s="43"/>
      <c r="CT436" s="43"/>
      <c r="CU436" s="43"/>
      <c r="CV436" s="43"/>
      <c r="CW436" s="43"/>
      <c r="CX436" s="43"/>
      <c r="CY436" s="43"/>
      <c r="CZ436" s="43"/>
      <c r="DA436" s="43"/>
      <c r="DB436" s="43"/>
      <c r="DC436" s="43"/>
      <c r="DD436" s="43"/>
      <c r="DE436" s="43"/>
      <c r="DF436" s="43"/>
      <c r="DG436" s="43"/>
      <c r="DH436" s="43"/>
      <c r="DI436" s="43"/>
      <c r="DJ436" s="43"/>
      <c r="DK436" s="43"/>
      <c r="DL436" s="43"/>
      <c r="DM436" s="43"/>
      <c r="DN436" s="43"/>
      <c r="DO436" s="43"/>
      <c r="DP436" s="43"/>
      <c r="DQ436" s="43"/>
      <c r="DR436" s="43"/>
      <c r="DS436" s="43"/>
      <c r="DT436" s="43"/>
      <c r="DU436" s="43"/>
      <c r="DV436" s="43"/>
      <c r="DW436" s="43"/>
      <c r="DX436" s="43"/>
      <c r="DY436" s="43"/>
      <c r="DZ436" s="43"/>
      <c r="EA436" s="43"/>
      <c r="EB436" s="43"/>
      <c r="EC436" s="43"/>
      <c r="ED436" s="43"/>
      <c r="EE436" s="43"/>
      <c r="EF436" s="43"/>
      <c r="EG436" s="43"/>
      <c r="EH436" s="43"/>
      <c r="EI436" s="43"/>
      <c r="EJ436" s="43"/>
      <c r="EK436" s="43"/>
      <c r="EL436" s="43"/>
      <c r="EM436" s="43"/>
      <c r="EN436" s="43"/>
      <c r="EO436" s="43"/>
      <c r="EP436" s="43"/>
      <c r="EQ436" s="43"/>
      <c r="ER436" s="43"/>
      <c r="ES436" s="43"/>
      <c r="ET436" s="43"/>
      <c r="EU436" s="43"/>
      <c r="EV436" s="43"/>
      <c r="EW436" s="43"/>
      <c r="EX436" s="43"/>
      <c r="EY436" s="43"/>
      <c r="EZ436" s="43"/>
      <c r="FA436" s="43"/>
      <c r="FB436" s="43"/>
      <c r="FC436" s="43"/>
      <c r="FD436" s="43"/>
      <c r="FE436" s="43"/>
      <c r="FF436" s="43"/>
      <c r="FG436" s="43"/>
      <c r="FH436" s="43"/>
      <c r="FI436" s="43"/>
      <c r="FJ436" s="43"/>
      <c r="FK436" s="43"/>
      <c r="FL436" s="43"/>
      <c r="FM436" s="43"/>
      <c r="FN436" s="43"/>
      <c r="FO436" s="43"/>
      <c r="FP436" s="43"/>
      <c r="FQ436" s="43"/>
      <c r="FR436" s="43"/>
      <c r="FS436" s="43"/>
      <c r="FT436" s="43"/>
      <c r="FU436" s="43"/>
      <c r="FV436" s="43"/>
      <c r="FW436" s="43"/>
      <c r="FX436" s="43"/>
      <c r="FY436" s="43"/>
      <c r="FZ436" s="43"/>
      <c r="GA436" s="43"/>
      <c r="GB436" s="43"/>
      <c r="GC436" s="43"/>
      <c r="GD436" s="43"/>
      <c r="GE436" s="43"/>
      <c r="GF436" s="43"/>
      <c r="GG436" s="43"/>
      <c r="GH436" s="43"/>
      <c r="GI436" s="43"/>
      <c r="GJ436" s="43"/>
      <c r="GK436" s="43"/>
      <c r="GL436" s="43"/>
      <c r="GM436" s="43"/>
      <c r="GN436" s="43"/>
      <c r="GO436" s="43"/>
      <c r="GP436" s="43"/>
      <c r="GQ436" s="43"/>
      <c r="GR436" s="43"/>
      <c r="GS436" s="43"/>
      <c r="GT436" s="43"/>
      <c r="GU436" s="43"/>
      <c r="GV436" s="43"/>
      <c r="GW436" s="43"/>
      <c r="GX436" s="43"/>
      <c r="GY436" s="43"/>
      <c r="GZ436" s="43"/>
      <c r="HA436" s="43"/>
      <c r="HB436" s="43"/>
      <c r="HC436" s="43"/>
      <c r="HD436" s="43"/>
      <c r="HE436" s="43"/>
      <c r="HF436" s="43"/>
      <c r="HG436" s="43"/>
      <c r="HH436" s="43"/>
      <c r="HI436" s="43"/>
      <c r="HJ436" s="43"/>
      <c r="HK436" s="43"/>
      <c r="HL436" s="43"/>
      <c r="HM436" s="43"/>
      <c r="HN436" s="43"/>
      <c r="HO436" s="43"/>
      <c r="HP436" s="43"/>
      <c r="HQ436" s="43"/>
      <c r="HR436" s="43"/>
      <c r="HS436" s="43"/>
      <c r="HT436" s="43"/>
      <c r="HU436" s="43"/>
      <c r="HV436" s="43"/>
      <c r="HW436" s="43"/>
      <c r="HX436" s="43"/>
      <c r="HY436" s="43"/>
      <c r="HZ436" s="43"/>
      <c r="IA436" s="43"/>
      <c r="IB436" s="43"/>
      <c r="IC436" s="43"/>
      <c r="ID436" s="43"/>
      <c r="IE436" s="43"/>
      <c r="IF436" s="43"/>
      <c r="IG436" s="43"/>
      <c r="IH436" s="43"/>
      <c r="II436" s="43"/>
      <c r="IJ436" s="43"/>
      <c r="IK436" s="43"/>
      <c r="IL436" s="43"/>
      <c r="IM436" s="43"/>
      <c r="IN436" s="43"/>
      <c r="IO436" s="43"/>
      <c r="IP436" s="43"/>
      <c r="IQ436" s="43"/>
      <c r="IR436" s="43"/>
      <c r="IS436" s="43"/>
      <c r="IT436" s="43"/>
      <c r="IU436" s="43"/>
    </row>
    <row r="437" spans="1:255" ht="16.5">
      <c r="A437" s="708"/>
      <c r="B437" s="709"/>
      <c r="C437" s="709"/>
      <c r="D437" s="709"/>
      <c r="E437" s="43"/>
      <c r="F437" s="43"/>
      <c r="G437" s="43"/>
      <c r="H437" s="43"/>
      <c r="I437" s="43"/>
      <c r="J437" s="43"/>
      <c r="K437" s="43"/>
      <c r="L437" s="43"/>
      <c r="M437" s="43"/>
      <c r="N437" s="43"/>
      <c r="O437" s="43"/>
      <c r="P437" s="43"/>
      <c r="Q437" s="43"/>
      <c r="R437" s="43"/>
      <c r="S437" s="43"/>
      <c r="T437" s="43"/>
      <c r="U437" s="43"/>
      <c r="V437" s="43"/>
      <c r="W437" s="43"/>
      <c r="X437" s="43"/>
      <c r="Y437" s="43"/>
      <c r="Z437" s="43"/>
      <c r="AA437" s="43"/>
      <c r="AB437" s="43"/>
      <c r="AC437" s="43"/>
      <c r="AD437" s="43"/>
      <c r="AE437" s="43"/>
      <c r="AF437" s="43"/>
      <c r="AG437" s="43"/>
      <c r="AH437" s="43"/>
      <c r="AI437" s="43"/>
      <c r="AJ437" s="43"/>
      <c r="AK437" s="43"/>
      <c r="AL437" s="43"/>
      <c r="AM437" s="43"/>
      <c r="AN437" s="43"/>
      <c r="AO437" s="43"/>
      <c r="AP437" s="43"/>
      <c r="AQ437" s="43"/>
      <c r="AR437" s="43"/>
      <c r="AS437" s="43"/>
      <c r="AT437" s="43"/>
      <c r="AU437" s="43"/>
      <c r="AV437" s="43"/>
      <c r="AW437" s="43"/>
      <c r="AX437" s="43"/>
      <c r="AY437" s="43"/>
      <c r="AZ437" s="43"/>
      <c r="BA437" s="43"/>
      <c r="BB437" s="43"/>
      <c r="BC437" s="43"/>
      <c r="BD437" s="43"/>
      <c r="BE437" s="43"/>
      <c r="BF437" s="43"/>
      <c r="BG437" s="43"/>
      <c r="BH437" s="43"/>
      <c r="BI437" s="43"/>
      <c r="BJ437" s="43"/>
      <c r="BK437" s="43"/>
      <c r="BL437" s="43"/>
      <c r="BM437" s="43"/>
      <c r="BN437" s="43"/>
      <c r="BO437" s="43"/>
      <c r="BP437" s="43"/>
      <c r="BQ437" s="43"/>
      <c r="BR437" s="43"/>
      <c r="BS437" s="43"/>
      <c r="BT437" s="43"/>
      <c r="BU437" s="43"/>
      <c r="BV437" s="43"/>
      <c r="BW437" s="43"/>
      <c r="BX437" s="43"/>
      <c r="BY437" s="43"/>
      <c r="BZ437" s="43"/>
      <c r="CA437" s="43"/>
      <c r="CB437" s="43"/>
      <c r="CC437" s="43"/>
      <c r="CD437" s="43"/>
      <c r="CE437" s="43"/>
      <c r="CF437" s="43"/>
      <c r="CG437" s="43"/>
      <c r="CH437" s="43"/>
      <c r="CI437" s="43"/>
      <c r="CJ437" s="43"/>
      <c r="CK437" s="43"/>
      <c r="CL437" s="43"/>
      <c r="CM437" s="43"/>
      <c r="CN437" s="43"/>
      <c r="CO437" s="43"/>
      <c r="CP437" s="43"/>
      <c r="CQ437" s="43"/>
      <c r="CR437" s="43"/>
      <c r="CS437" s="43"/>
      <c r="CT437" s="43"/>
      <c r="CU437" s="43"/>
      <c r="CV437" s="43"/>
      <c r="CW437" s="43"/>
      <c r="CX437" s="43"/>
      <c r="CY437" s="43"/>
      <c r="CZ437" s="43"/>
      <c r="DA437" s="43"/>
      <c r="DB437" s="43"/>
      <c r="DC437" s="43"/>
      <c r="DD437" s="43"/>
      <c r="DE437" s="43"/>
      <c r="DF437" s="43"/>
      <c r="DG437" s="43"/>
      <c r="DH437" s="43"/>
      <c r="DI437" s="43"/>
      <c r="DJ437" s="43"/>
      <c r="DK437" s="43"/>
      <c r="DL437" s="43"/>
      <c r="DM437" s="43"/>
      <c r="DN437" s="43"/>
      <c r="DO437" s="43"/>
      <c r="DP437" s="43"/>
      <c r="DQ437" s="43"/>
      <c r="DR437" s="43"/>
      <c r="DS437" s="43"/>
      <c r="DT437" s="43"/>
      <c r="DU437" s="43"/>
      <c r="DV437" s="43"/>
      <c r="DW437" s="43"/>
      <c r="DX437" s="43"/>
      <c r="DY437" s="43"/>
      <c r="DZ437" s="43"/>
      <c r="EA437" s="43"/>
      <c r="EB437" s="43"/>
      <c r="EC437" s="43"/>
      <c r="ED437" s="43"/>
      <c r="EE437" s="43"/>
      <c r="EF437" s="43"/>
      <c r="EG437" s="43"/>
      <c r="EH437" s="43"/>
      <c r="EI437" s="43"/>
      <c r="EJ437" s="43"/>
      <c r="EK437" s="43"/>
      <c r="EL437" s="43"/>
      <c r="EM437" s="43"/>
      <c r="EN437" s="43"/>
      <c r="EO437" s="43"/>
      <c r="EP437" s="43"/>
      <c r="EQ437" s="43"/>
      <c r="ER437" s="43"/>
      <c r="ES437" s="43"/>
      <c r="ET437" s="43"/>
      <c r="EU437" s="43"/>
      <c r="EV437" s="43"/>
      <c r="EW437" s="43"/>
      <c r="EX437" s="43"/>
      <c r="EY437" s="43"/>
      <c r="EZ437" s="43"/>
      <c r="FA437" s="43"/>
      <c r="FB437" s="43"/>
      <c r="FC437" s="43"/>
      <c r="FD437" s="43"/>
      <c r="FE437" s="43"/>
      <c r="FF437" s="43"/>
      <c r="FG437" s="43"/>
      <c r="FH437" s="43"/>
      <c r="FI437" s="43"/>
      <c r="FJ437" s="43"/>
      <c r="FK437" s="43"/>
      <c r="FL437" s="43"/>
      <c r="FM437" s="43"/>
      <c r="FN437" s="43"/>
      <c r="FO437" s="43"/>
      <c r="FP437" s="43"/>
      <c r="FQ437" s="43"/>
      <c r="FR437" s="43"/>
      <c r="FS437" s="43"/>
      <c r="FT437" s="43"/>
      <c r="FU437" s="43"/>
      <c r="FV437" s="43"/>
      <c r="FW437" s="43"/>
      <c r="FX437" s="43"/>
      <c r="FY437" s="43"/>
      <c r="FZ437" s="43"/>
      <c r="GA437" s="43"/>
      <c r="GB437" s="43"/>
      <c r="GC437" s="43"/>
      <c r="GD437" s="43"/>
      <c r="GE437" s="43"/>
      <c r="GF437" s="43"/>
      <c r="GG437" s="43"/>
      <c r="GH437" s="43"/>
      <c r="GI437" s="43"/>
      <c r="GJ437" s="43"/>
      <c r="GK437" s="43"/>
      <c r="GL437" s="43"/>
      <c r="GM437" s="43"/>
      <c r="GN437" s="43"/>
      <c r="GO437" s="43"/>
      <c r="GP437" s="43"/>
      <c r="GQ437" s="43"/>
      <c r="GR437" s="43"/>
      <c r="GS437" s="43"/>
      <c r="GT437" s="43"/>
      <c r="GU437" s="43"/>
      <c r="GV437" s="43"/>
      <c r="GW437" s="43"/>
      <c r="GX437" s="43"/>
      <c r="GY437" s="43"/>
      <c r="GZ437" s="43"/>
      <c r="HA437" s="43"/>
      <c r="HB437" s="43"/>
      <c r="HC437" s="43"/>
      <c r="HD437" s="43"/>
      <c r="HE437" s="43"/>
      <c r="HF437" s="43"/>
      <c r="HG437" s="43"/>
      <c r="HH437" s="43"/>
      <c r="HI437" s="43"/>
      <c r="HJ437" s="43"/>
      <c r="HK437" s="43"/>
      <c r="HL437" s="43"/>
      <c r="HM437" s="43"/>
      <c r="HN437" s="43"/>
      <c r="HO437" s="43"/>
      <c r="HP437" s="43"/>
      <c r="HQ437" s="43"/>
      <c r="HR437" s="43"/>
      <c r="HS437" s="43"/>
      <c r="HT437" s="43"/>
      <c r="HU437" s="43"/>
      <c r="HV437" s="43"/>
      <c r="HW437" s="43"/>
      <c r="HX437" s="43"/>
      <c r="HY437" s="43"/>
      <c r="HZ437" s="43"/>
      <c r="IA437" s="43"/>
      <c r="IB437" s="43"/>
      <c r="IC437" s="43"/>
      <c r="ID437" s="43"/>
      <c r="IE437" s="43"/>
      <c r="IF437" s="43"/>
      <c r="IG437" s="43"/>
      <c r="IH437" s="43"/>
      <c r="II437" s="43"/>
      <c r="IJ437" s="43"/>
      <c r="IK437" s="43"/>
      <c r="IL437" s="43"/>
      <c r="IM437" s="43"/>
      <c r="IN437" s="43"/>
      <c r="IO437" s="43"/>
      <c r="IP437" s="43"/>
      <c r="IQ437" s="43"/>
      <c r="IR437" s="43"/>
      <c r="IS437" s="43"/>
      <c r="IT437" s="43"/>
      <c r="IU437" s="43"/>
    </row>
    <row r="438" spans="1:255" ht="16.5">
      <c r="A438" s="708"/>
      <c r="B438" s="709"/>
      <c r="C438" s="709"/>
      <c r="D438" s="709"/>
      <c r="E438" s="43"/>
      <c r="F438" s="43"/>
      <c r="G438" s="43"/>
      <c r="H438" s="43"/>
      <c r="I438" s="43"/>
      <c r="J438" s="43"/>
      <c r="K438" s="43"/>
      <c r="L438" s="43"/>
      <c r="M438" s="43"/>
      <c r="N438" s="43"/>
      <c r="O438" s="43"/>
      <c r="P438" s="43"/>
      <c r="Q438" s="43"/>
      <c r="R438" s="43"/>
      <c r="S438" s="43"/>
      <c r="T438" s="43"/>
      <c r="U438" s="43"/>
      <c r="V438" s="43"/>
      <c r="W438" s="43"/>
      <c r="X438" s="43"/>
      <c r="Y438" s="43"/>
      <c r="Z438" s="43"/>
      <c r="AA438" s="43"/>
      <c r="AB438" s="43"/>
      <c r="AC438" s="43"/>
      <c r="AD438" s="43"/>
      <c r="AE438" s="43"/>
      <c r="AF438" s="43"/>
      <c r="AG438" s="43"/>
      <c r="AH438" s="43"/>
      <c r="AI438" s="43"/>
      <c r="AJ438" s="43"/>
      <c r="AK438" s="43"/>
      <c r="AL438" s="43"/>
      <c r="AM438" s="43"/>
      <c r="AN438" s="43"/>
      <c r="AO438" s="43"/>
      <c r="AP438" s="43"/>
      <c r="AQ438" s="43"/>
      <c r="AR438" s="43"/>
      <c r="AS438" s="43"/>
      <c r="AT438" s="43"/>
      <c r="AU438" s="43"/>
      <c r="AV438" s="43"/>
      <c r="AW438" s="43"/>
      <c r="AX438" s="43"/>
      <c r="AY438" s="43"/>
      <c r="AZ438" s="43"/>
      <c r="BA438" s="43"/>
      <c r="BB438" s="43"/>
      <c r="BC438" s="43"/>
      <c r="BD438" s="43"/>
      <c r="BE438" s="43"/>
      <c r="BF438" s="43"/>
      <c r="BG438" s="43"/>
      <c r="BH438" s="43"/>
      <c r="BI438" s="43"/>
      <c r="BJ438" s="43"/>
      <c r="BK438" s="43"/>
      <c r="BL438" s="43"/>
      <c r="BM438" s="43"/>
      <c r="BN438" s="43"/>
      <c r="BO438" s="43"/>
      <c r="BP438" s="43"/>
      <c r="BQ438" s="43"/>
      <c r="BR438" s="43"/>
      <c r="BS438" s="43"/>
      <c r="BT438" s="43"/>
      <c r="BU438" s="43"/>
      <c r="BV438" s="43"/>
      <c r="BW438" s="43"/>
      <c r="BX438" s="43"/>
      <c r="BY438" s="43"/>
      <c r="BZ438" s="43"/>
      <c r="CA438" s="43"/>
      <c r="CB438" s="43"/>
      <c r="CC438" s="43"/>
      <c r="CD438" s="43"/>
      <c r="CE438" s="43"/>
      <c r="CF438" s="43"/>
      <c r="CG438" s="43"/>
      <c r="CH438" s="43"/>
      <c r="CI438" s="43"/>
      <c r="CJ438" s="43"/>
      <c r="CK438" s="43"/>
      <c r="CL438" s="43"/>
      <c r="CM438" s="43"/>
      <c r="CN438" s="43"/>
      <c r="CO438" s="43"/>
      <c r="CP438" s="43"/>
      <c r="CQ438" s="43"/>
      <c r="CR438" s="43"/>
      <c r="CS438" s="43"/>
      <c r="CT438" s="43"/>
      <c r="CU438" s="43"/>
      <c r="CV438" s="43"/>
      <c r="CW438" s="43"/>
      <c r="CX438" s="43"/>
      <c r="CY438" s="43"/>
      <c r="CZ438" s="43"/>
      <c r="DA438" s="43"/>
      <c r="DB438" s="43"/>
      <c r="DC438" s="43"/>
      <c r="DD438" s="43"/>
      <c r="DE438" s="43"/>
      <c r="DF438" s="43"/>
      <c r="DG438" s="43"/>
      <c r="DH438" s="43"/>
      <c r="DI438" s="43"/>
      <c r="DJ438" s="43"/>
      <c r="DK438" s="43"/>
      <c r="DL438" s="43"/>
      <c r="DM438" s="43"/>
      <c r="DN438" s="43"/>
      <c r="DO438" s="43"/>
      <c r="DP438" s="43"/>
      <c r="DQ438" s="43"/>
      <c r="DR438" s="43"/>
      <c r="DS438" s="43"/>
      <c r="DT438" s="43"/>
      <c r="DU438" s="43"/>
      <c r="DV438" s="43"/>
      <c r="DW438" s="43"/>
      <c r="DX438" s="43"/>
      <c r="DY438" s="43"/>
      <c r="DZ438" s="43"/>
      <c r="EA438" s="43"/>
      <c r="EB438" s="43"/>
      <c r="EC438" s="43"/>
      <c r="ED438" s="43"/>
      <c r="EE438" s="43"/>
      <c r="EF438" s="43"/>
      <c r="EG438" s="43"/>
      <c r="EH438" s="43"/>
      <c r="EI438" s="43"/>
      <c r="EJ438" s="43"/>
      <c r="EK438" s="43"/>
      <c r="EL438" s="43"/>
      <c r="EM438" s="43"/>
      <c r="EN438" s="43"/>
      <c r="EO438" s="43"/>
      <c r="EP438" s="43"/>
      <c r="EQ438" s="43"/>
      <c r="ER438" s="43"/>
      <c r="ES438" s="43"/>
      <c r="ET438" s="43"/>
      <c r="EU438" s="43"/>
      <c r="EV438" s="43"/>
      <c r="EW438" s="43"/>
      <c r="EX438" s="43"/>
      <c r="EY438" s="43"/>
      <c r="EZ438" s="43"/>
      <c r="FA438" s="43"/>
      <c r="FB438" s="43"/>
      <c r="FC438" s="43"/>
      <c r="FD438" s="43"/>
      <c r="FE438" s="43"/>
      <c r="FF438" s="43"/>
      <c r="FG438" s="43"/>
      <c r="FH438" s="43"/>
      <c r="FI438" s="43"/>
      <c r="FJ438" s="43"/>
      <c r="FK438" s="43"/>
      <c r="FL438" s="43"/>
      <c r="FM438" s="43"/>
      <c r="FN438" s="43"/>
      <c r="FO438" s="43"/>
      <c r="FP438" s="43"/>
      <c r="FQ438" s="43"/>
      <c r="FR438" s="43"/>
      <c r="FS438" s="43"/>
      <c r="FT438" s="43"/>
      <c r="FU438" s="43"/>
      <c r="FV438" s="43"/>
      <c r="FW438" s="43"/>
      <c r="FX438" s="43"/>
      <c r="FY438" s="43"/>
      <c r="FZ438" s="43"/>
      <c r="GA438" s="43"/>
      <c r="GB438" s="43"/>
      <c r="GC438" s="43"/>
      <c r="GD438" s="43"/>
      <c r="GE438" s="43"/>
      <c r="GF438" s="43"/>
      <c r="GG438" s="43"/>
      <c r="GH438" s="43"/>
      <c r="GI438" s="43"/>
      <c r="GJ438" s="43"/>
      <c r="GK438" s="43"/>
      <c r="GL438" s="43"/>
      <c r="GM438" s="43"/>
      <c r="GN438" s="43"/>
      <c r="GO438" s="43"/>
      <c r="GP438" s="43"/>
      <c r="GQ438" s="43"/>
      <c r="GR438" s="43"/>
      <c r="GS438" s="43"/>
      <c r="GT438" s="43"/>
      <c r="GU438" s="43"/>
      <c r="GV438" s="43"/>
      <c r="GW438" s="43"/>
      <c r="GX438" s="43"/>
      <c r="GY438" s="43"/>
      <c r="GZ438" s="43"/>
      <c r="HA438" s="43"/>
      <c r="HB438" s="43"/>
      <c r="HC438" s="43"/>
      <c r="HD438" s="43"/>
      <c r="HE438" s="43"/>
      <c r="HF438" s="43"/>
      <c r="HG438" s="43"/>
      <c r="HH438" s="43"/>
      <c r="HI438" s="43"/>
      <c r="HJ438" s="43"/>
      <c r="HK438" s="43"/>
      <c r="HL438" s="43"/>
      <c r="HM438" s="43"/>
      <c r="HN438" s="43"/>
      <c r="HO438" s="43"/>
      <c r="HP438" s="43"/>
      <c r="HQ438" s="43"/>
      <c r="HR438" s="43"/>
      <c r="HS438" s="43"/>
      <c r="HT438" s="43"/>
      <c r="HU438" s="43"/>
      <c r="HV438" s="43"/>
      <c r="HW438" s="43"/>
      <c r="HX438" s="43"/>
      <c r="HY438" s="43"/>
      <c r="HZ438" s="43"/>
      <c r="IA438" s="43"/>
      <c r="IB438" s="43"/>
      <c r="IC438" s="43"/>
      <c r="ID438" s="43"/>
      <c r="IE438" s="43"/>
      <c r="IF438" s="43"/>
      <c r="IG438" s="43"/>
      <c r="IH438" s="43"/>
      <c r="II438" s="43"/>
      <c r="IJ438" s="43"/>
      <c r="IK438" s="43"/>
      <c r="IL438" s="43"/>
      <c r="IM438" s="43"/>
      <c r="IN438" s="43"/>
      <c r="IO438" s="43"/>
      <c r="IP438" s="43"/>
      <c r="IQ438" s="43"/>
      <c r="IR438" s="43"/>
      <c r="IS438" s="43"/>
      <c r="IT438" s="43"/>
      <c r="IU438" s="43"/>
    </row>
    <row r="439" spans="1:255" ht="16.5">
      <c r="A439" s="708"/>
      <c r="B439" s="709"/>
      <c r="C439" s="709"/>
      <c r="D439" s="709"/>
      <c r="E439" s="43"/>
      <c r="F439" s="43"/>
      <c r="G439" s="43"/>
      <c r="H439" s="43"/>
      <c r="I439" s="43"/>
      <c r="J439" s="43"/>
      <c r="K439" s="43"/>
      <c r="L439" s="43"/>
      <c r="M439" s="43"/>
      <c r="N439" s="43"/>
      <c r="O439" s="43"/>
      <c r="P439" s="43"/>
      <c r="Q439" s="43"/>
      <c r="R439" s="43"/>
      <c r="S439" s="43"/>
      <c r="T439" s="43"/>
      <c r="U439" s="43"/>
      <c r="V439" s="43"/>
      <c r="W439" s="43"/>
      <c r="X439" s="43"/>
      <c r="Y439" s="43"/>
      <c r="Z439" s="43"/>
      <c r="AA439" s="43"/>
      <c r="AB439" s="43"/>
      <c r="AC439" s="43"/>
      <c r="AD439" s="43"/>
      <c r="AE439" s="43"/>
      <c r="AF439" s="43"/>
      <c r="AG439" s="43"/>
      <c r="AH439" s="43"/>
      <c r="AI439" s="43"/>
      <c r="AJ439" s="43"/>
      <c r="AK439" s="43"/>
      <c r="AL439" s="43"/>
      <c r="AM439" s="43"/>
      <c r="AN439" s="43"/>
      <c r="AO439" s="43"/>
      <c r="AP439" s="43"/>
      <c r="AQ439" s="43"/>
      <c r="AR439" s="43"/>
      <c r="AS439" s="43"/>
      <c r="AT439" s="43"/>
      <c r="AU439" s="43"/>
      <c r="AV439" s="43"/>
      <c r="AW439" s="43"/>
      <c r="AX439" s="43"/>
      <c r="AY439" s="43"/>
      <c r="AZ439" s="43"/>
      <c r="BA439" s="43"/>
      <c r="BB439" s="43"/>
      <c r="BC439" s="43"/>
      <c r="BD439" s="43"/>
      <c r="BE439" s="43"/>
      <c r="BF439" s="43"/>
      <c r="BG439" s="43"/>
      <c r="BH439" s="43"/>
      <c r="BI439" s="43"/>
      <c r="BJ439" s="43"/>
      <c r="BK439" s="43"/>
      <c r="BL439" s="43"/>
      <c r="BM439" s="43"/>
      <c r="BN439" s="43"/>
      <c r="BO439" s="43"/>
      <c r="BP439" s="43"/>
      <c r="BQ439" s="43"/>
      <c r="BR439" s="43"/>
      <c r="BS439" s="43"/>
      <c r="BT439" s="43"/>
      <c r="BU439" s="43"/>
      <c r="BV439" s="43"/>
      <c r="BW439" s="43"/>
      <c r="BX439" s="43"/>
      <c r="BY439" s="43"/>
      <c r="BZ439" s="43"/>
      <c r="CA439" s="43"/>
      <c r="CB439" s="43"/>
      <c r="CC439" s="43"/>
      <c r="CD439" s="43"/>
      <c r="CE439" s="43"/>
      <c r="CF439" s="43"/>
      <c r="CG439" s="43"/>
      <c r="CH439" s="43"/>
      <c r="CI439" s="43"/>
      <c r="CJ439" s="43"/>
      <c r="CK439" s="43"/>
      <c r="CL439" s="43"/>
      <c r="CM439" s="43"/>
      <c r="CN439" s="43"/>
      <c r="CO439" s="43"/>
      <c r="CP439" s="43"/>
      <c r="CQ439" s="43"/>
      <c r="CR439" s="43"/>
      <c r="CS439" s="43"/>
      <c r="CT439" s="43"/>
      <c r="CU439" s="43"/>
      <c r="CV439" s="43"/>
      <c r="CW439" s="43"/>
      <c r="CX439" s="43"/>
      <c r="CY439" s="43"/>
      <c r="CZ439" s="43"/>
      <c r="DA439" s="43"/>
      <c r="DB439" s="43"/>
      <c r="DC439" s="43"/>
      <c r="DD439" s="43"/>
      <c r="DE439" s="43"/>
      <c r="DF439" s="43"/>
      <c r="DG439" s="43"/>
      <c r="DH439" s="43"/>
      <c r="DI439" s="43"/>
      <c r="DJ439" s="43"/>
      <c r="DK439" s="43"/>
      <c r="DL439" s="43"/>
      <c r="DM439" s="43"/>
      <c r="DN439" s="43"/>
      <c r="DO439" s="43"/>
      <c r="DP439" s="43"/>
      <c r="DQ439" s="43"/>
      <c r="DR439" s="43"/>
      <c r="DS439" s="43"/>
      <c r="DT439" s="43"/>
      <c r="DU439" s="43"/>
      <c r="DV439" s="43"/>
      <c r="DW439" s="43"/>
      <c r="DX439" s="43"/>
      <c r="DY439" s="43"/>
      <c r="DZ439" s="43"/>
      <c r="EA439" s="43"/>
      <c r="EB439" s="43"/>
      <c r="EC439" s="43"/>
      <c r="ED439" s="43"/>
      <c r="EE439" s="43"/>
      <c r="EF439" s="43"/>
      <c r="EG439" s="43"/>
      <c r="EH439" s="43"/>
      <c r="EI439" s="43"/>
      <c r="EJ439" s="43"/>
      <c r="EK439" s="43"/>
      <c r="EL439" s="43"/>
      <c r="EM439" s="43"/>
      <c r="EN439" s="43"/>
      <c r="EO439" s="43"/>
      <c r="EP439" s="43"/>
      <c r="EQ439" s="43"/>
      <c r="ER439" s="43"/>
      <c r="ES439" s="43"/>
      <c r="ET439" s="43"/>
      <c r="EU439" s="43"/>
      <c r="EV439" s="43"/>
      <c r="EW439" s="43"/>
      <c r="EX439" s="43"/>
      <c r="EY439" s="43"/>
      <c r="EZ439" s="43"/>
      <c r="FA439" s="43"/>
      <c r="FB439" s="43"/>
      <c r="FC439" s="43"/>
      <c r="FD439" s="43"/>
      <c r="FE439" s="43"/>
      <c r="FF439" s="43"/>
      <c r="FG439" s="43"/>
      <c r="FH439" s="43"/>
      <c r="FI439" s="43"/>
      <c r="FJ439" s="43"/>
      <c r="FK439" s="43"/>
      <c r="FL439" s="43"/>
      <c r="FM439" s="43"/>
      <c r="FN439" s="43"/>
      <c r="FO439" s="43"/>
      <c r="FP439" s="43"/>
      <c r="FQ439" s="43"/>
      <c r="FR439" s="43"/>
      <c r="FS439" s="43"/>
      <c r="FT439" s="43"/>
      <c r="FU439" s="43"/>
      <c r="FV439" s="43"/>
      <c r="FW439" s="43"/>
      <c r="FX439" s="43"/>
      <c r="FY439" s="43"/>
      <c r="FZ439" s="43"/>
      <c r="GA439" s="43"/>
      <c r="GB439" s="43"/>
      <c r="GC439" s="43"/>
      <c r="GD439" s="43"/>
      <c r="GE439" s="43"/>
      <c r="GF439" s="43"/>
      <c r="GG439" s="43"/>
      <c r="GH439" s="43"/>
      <c r="GI439" s="43"/>
      <c r="GJ439" s="43"/>
      <c r="GK439" s="43"/>
      <c r="GL439" s="43"/>
      <c r="GM439" s="43"/>
      <c r="GN439" s="43"/>
      <c r="GO439" s="43"/>
      <c r="GP439" s="43"/>
      <c r="GQ439" s="43"/>
      <c r="GR439" s="43"/>
      <c r="GS439" s="43"/>
      <c r="GT439" s="43"/>
      <c r="GU439" s="43"/>
      <c r="GV439" s="43"/>
      <c r="GW439" s="43"/>
      <c r="GX439" s="43"/>
      <c r="GY439" s="43"/>
      <c r="GZ439" s="43"/>
      <c r="HA439" s="43"/>
      <c r="HB439" s="43"/>
      <c r="HC439" s="43"/>
      <c r="HD439" s="43"/>
      <c r="HE439" s="43"/>
      <c r="HF439" s="43"/>
      <c r="HG439" s="43"/>
      <c r="HH439" s="43"/>
      <c r="HI439" s="43"/>
      <c r="HJ439" s="43"/>
      <c r="HK439" s="43"/>
      <c r="HL439" s="43"/>
      <c r="HM439" s="43"/>
      <c r="HN439" s="43"/>
      <c r="HO439" s="43"/>
      <c r="HP439" s="43"/>
      <c r="HQ439" s="43"/>
      <c r="HR439" s="43"/>
      <c r="HS439" s="43"/>
      <c r="HT439" s="43"/>
      <c r="HU439" s="43"/>
      <c r="HV439" s="43"/>
      <c r="HW439" s="43"/>
      <c r="HX439" s="43"/>
      <c r="HY439" s="43"/>
      <c r="HZ439" s="43"/>
      <c r="IA439" s="43"/>
      <c r="IB439" s="43"/>
      <c r="IC439" s="43"/>
      <c r="ID439" s="43"/>
      <c r="IE439" s="43"/>
      <c r="IF439" s="43"/>
      <c r="IG439" s="43"/>
      <c r="IH439" s="43"/>
      <c r="II439" s="43"/>
      <c r="IJ439" s="43"/>
      <c r="IK439" s="43"/>
      <c r="IL439" s="43"/>
      <c r="IM439" s="43"/>
      <c r="IN439" s="43"/>
      <c r="IO439" s="43"/>
      <c r="IP439" s="43"/>
      <c r="IQ439" s="43"/>
      <c r="IR439" s="43"/>
      <c r="IS439" s="43"/>
      <c r="IT439" s="43"/>
      <c r="IU439" s="43"/>
    </row>
    <row r="440" spans="1:255" ht="16.5">
      <c r="A440" s="708"/>
      <c r="B440" s="709"/>
      <c r="C440" s="709"/>
      <c r="D440" s="709"/>
      <c r="E440" s="43"/>
      <c r="F440" s="43"/>
      <c r="G440" s="43"/>
      <c r="H440" s="43"/>
      <c r="I440" s="43"/>
      <c r="J440" s="43"/>
      <c r="K440" s="43"/>
      <c r="L440" s="43"/>
      <c r="M440" s="43"/>
      <c r="N440" s="43"/>
      <c r="O440" s="43"/>
      <c r="P440" s="43"/>
      <c r="Q440" s="43"/>
      <c r="R440" s="43"/>
      <c r="S440" s="43"/>
      <c r="T440" s="43"/>
      <c r="U440" s="43"/>
      <c r="V440" s="43"/>
      <c r="W440" s="43"/>
      <c r="X440" s="43"/>
      <c r="Y440" s="43"/>
      <c r="Z440" s="43"/>
      <c r="AA440" s="43"/>
      <c r="AB440" s="43"/>
      <c r="AC440" s="43"/>
      <c r="AD440" s="43"/>
      <c r="AE440" s="43"/>
      <c r="AF440" s="43"/>
      <c r="AG440" s="43"/>
      <c r="AH440" s="43"/>
      <c r="AI440" s="43"/>
      <c r="AJ440" s="43"/>
      <c r="AK440" s="43"/>
      <c r="AL440" s="43"/>
      <c r="AM440" s="43"/>
      <c r="AN440" s="43"/>
      <c r="AO440" s="43"/>
      <c r="AP440" s="43"/>
      <c r="AQ440" s="43"/>
      <c r="AR440" s="43"/>
      <c r="AS440" s="43"/>
      <c r="AT440" s="43"/>
      <c r="AU440" s="43"/>
      <c r="AV440" s="43"/>
      <c r="AW440" s="43"/>
      <c r="AX440" s="43"/>
      <c r="AY440" s="43"/>
      <c r="AZ440" s="43"/>
      <c r="BA440" s="43"/>
      <c r="BB440" s="43"/>
      <c r="BC440" s="43"/>
      <c r="BD440" s="43"/>
      <c r="BE440" s="43"/>
      <c r="BF440" s="43"/>
      <c r="BG440" s="43"/>
      <c r="BH440" s="43"/>
      <c r="BI440" s="43"/>
      <c r="BJ440" s="43"/>
      <c r="BK440" s="43"/>
      <c r="BL440" s="43"/>
      <c r="BM440" s="43"/>
      <c r="BN440" s="43"/>
      <c r="BO440" s="43"/>
      <c r="BP440" s="43"/>
      <c r="BQ440" s="43"/>
      <c r="BR440" s="43"/>
      <c r="BS440" s="43"/>
      <c r="BT440" s="43"/>
      <c r="BU440" s="43"/>
      <c r="BV440" s="43"/>
      <c r="BW440" s="43"/>
      <c r="BX440" s="43"/>
      <c r="BY440" s="43"/>
      <c r="BZ440" s="43"/>
      <c r="CA440" s="43"/>
      <c r="CB440" s="43"/>
      <c r="CC440" s="43"/>
      <c r="CD440" s="43"/>
      <c r="CE440" s="43"/>
      <c r="CF440" s="43"/>
      <c r="CG440" s="43"/>
      <c r="CH440" s="43"/>
      <c r="CI440" s="43"/>
      <c r="CJ440" s="43"/>
      <c r="CK440" s="43"/>
      <c r="CL440" s="43"/>
      <c r="CM440" s="43"/>
      <c r="CN440" s="43"/>
      <c r="CO440" s="43"/>
      <c r="CP440" s="43"/>
      <c r="CQ440" s="43"/>
      <c r="CR440" s="43"/>
      <c r="CS440" s="43"/>
      <c r="CT440" s="43"/>
      <c r="CU440" s="43"/>
      <c r="CV440" s="43"/>
      <c r="CW440" s="43"/>
      <c r="CX440" s="43"/>
      <c r="CY440" s="43"/>
      <c r="CZ440" s="43"/>
      <c r="DA440" s="43"/>
      <c r="DB440" s="43"/>
      <c r="DC440" s="43"/>
      <c r="DD440" s="43"/>
      <c r="DE440" s="43"/>
      <c r="DF440" s="43"/>
      <c r="DG440" s="43"/>
      <c r="DH440" s="43"/>
      <c r="DI440" s="43"/>
      <c r="DJ440" s="43"/>
      <c r="DK440" s="43"/>
      <c r="DL440" s="43"/>
      <c r="DM440" s="43"/>
      <c r="DN440" s="43"/>
      <c r="DO440" s="43"/>
      <c r="DP440" s="43"/>
      <c r="DQ440" s="43"/>
      <c r="DR440" s="43"/>
      <c r="DS440" s="43"/>
      <c r="DT440" s="43"/>
      <c r="DU440" s="43"/>
      <c r="DV440" s="43"/>
      <c r="DW440" s="43"/>
      <c r="DX440" s="43"/>
      <c r="DY440" s="43"/>
      <c r="DZ440" s="43"/>
      <c r="EA440" s="43"/>
      <c r="EB440" s="43"/>
      <c r="EC440" s="43"/>
      <c r="ED440" s="43"/>
      <c r="EE440" s="43"/>
      <c r="EF440" s="43"/>
      <c r="EG440" s="43"/>
      <c r="EH440" s="43"/>
      <c r="EI440" s="43"/>
      <c r="EJ440" s="43"/>
      <c r="EK440" s="43"/>
      <c r="EL440" s="43"/>
      <c r="EM440" s="43"/>
      <c r="EN440" s="43"/>
      <c r="EO440" s="43"/>
      <c r="EP440" s="43"/>
      <c r="EQ440" s="43"/>
      <c r="ER440" s="43"/>
      <c r="ES440" s="43"/>
      <c r="ET440" s="43"/>
      <c r="EU440" s="43"/>
      <c r="EV440" s="43"/>
      <c r="EW440" s="43"/>
      <c r="EX440" s="43"/>
      <c r="EY440" s="43"/>
      <c r="EZ440" s="43"/>
      <c r="FA440" s="43"/>
      <c r="FB440" s="43"/>
      <c r="FC440" s="43"/>
      <c r="FD440" s="43"/>
      <c r="FE440" s="43"/>
      <c r="FF440" s="43"/>
      <c r="FG440" s="43"/>
      <c r="FH440" s="43"/>
      <c r="FI440" s="43"/>
      <c r="FJ440" s="43"/>
      <c r="FK440" s="43"/>
      <c r="FL440" s="43"/>
      <c r="FM440" s="43"/>
      <c r="FN440" s="43"/>
      <c r="FO440" s="43"/>
      <c r="FP440" s="43"/>
      <c r="FQ440" s="43"/>
      <c r="FR440" s="43"/>
      <c r="FS440" s="43"/>
      <c r="FT440" s="43"/>
      <c r="FU440" s="43"/>
      <c r="FV440" s="43"/>
      <c r="FW440" s="43"/>
      <c r="FX440" s="43"/>
      <c r="FY440" s="43"/>
      <c r="FZ440" s="43"/>
      <c r="GA440" s="43"/>
      <c r="GB440" s="43"/>
      <c r="GC440" s="43"/>
      <c r="GD440" s="43"/>
      <c r="GE440" s="43"/>
      <c r="GF440" s="43"/>
      <c r="GG440" s="43"/>
      <c r="GH440" s="43"/>
      <c r="GI440" s="43"/>
      <c r="GJ440" s="43"/>
      <c r="GK440" s="43"/>
      <c r="GL440" s="43"/>
      <c r="GM440" s="43"/>
      <c r="GN440" s="43"/>
      <c r="GO440" s="43"/>
      <c r="GP440" s="43"/>
      <c r="GQ440" s="43"/>
      <c r="GR440" s="43"/>
      <c r="GS440" s="43"/>
      <c r="GT440" s="43"/>
      <c r="GU440" s="43"/>
      <c r="GV440" s="43"/>
      <c r="GW440" s="43"/>
      <c r="GX440" s="43"/>
      <c r="GY440" s="43"/>
      <c r="GZ440" s="43"/>
      <c r="HA440" s="43"/>
      <c r="HB440" s="43"/>
      <c r="HC440" s="43"/>
      <c r="HD440" s="43"/>
      <c r="HE440" s="43"/>
      <c r="HF440" s="43"/>
      <c r="HG440" s="43"/>
      <c r="HH440" s="43"/>
      <c r="HI440" s="43"/>
      <c r="HJ440" s="43"/>
      <c r="HK440" s="43"/>
      <c r="HL440" s="43"/>
      <c r="HM440" s="43"/>
      <c r="HN440" s="43"/>
      <c r="HO440" s="43"/>
      <c r="HP440" s="43"/>
      <c r="HQ440" s="43"/>
      <c r="HR440" s="43"/>
      <c r="HS440" s="43"/>
      <c r="HT440" s="43"/>
      <c r="HU440" s="43"/>
      <c r="HV440" s="43"/>
      <c r="HW440" s="43"/>
      <c r="HX440" s="43"/>
      <c r="HY440" s="43"/>
      <c r="HZ440" s="43"/>
      <c r="IA440" s="43"/>
      <c r="IB440" s="43"/>
      <c r="IC440" s="43"/>
      <c r="ID440" s="43"/>
      <c r="IE440" s="43"/>
      <c r="IF440" s="43"/>
      <c r="IG440" s="43"/>
      <c r="IH440" s="43"/>
      <c r="II440" s="43"/>
      <c r="IJ440" s="43"/>
      <c r="IK440" s="43"/>
      <c r="IL440" s="43"/>
      <c r="IM440" s="43"/>
      <c r="IN440" s="43"/>
      <c r="IO440" s="43"/>
      <c r="IP440" s="43"/>
      <c r="IQ440" s="43"/>
      <c r="IR440" s="43"/>
      <c r="IS440" s="43"/>
      <c r="IT440" s="43"/>
      <c r="IU440" s="43"/>
    </row>
    <row r="441" spans="1:255" ht="16.5">
      <c r="A441" s="708"/>
      <c r="B441" s="709"/>
      <c r="C441" s="709"/>
      <c r="D441" s="709"/>
      <c r="E441" s="43"/>
      <c r="F441" s="43"/>
      <c r="G441" s="43"/>
      <c r="H441" s="43"/>
      <c r="I441" s="43"/>
      <c r="J441" s="43"/>
      <c r="K441" s="43"/>
      <c r="L441" s="43"/>
      <c r="M441" s="43"/>
      <c r="N441" s="43"/>
      <c r="O441" s="43"/>
      <c r="P441" s="43"/>
      <c r="Q441" s="43"/>
      <c r="R441" s="43"/>
      <c r="S441" s="43"/>
      <c r="T441" s="43"/>
      <c r="U441" s="43"/>
      <c r="V441" s="43"/>
      <c r="W441" s="43"/>
      <c r="X441" s="43"/>
      <c r="Y441" s="43"/>
      <c r="Z441" s="43"/>
      <c r="AA441" s="43"/>
      <c r="AB441" s="43"/>
      <c r="AC441" s="43"/>
      <c r="AD441" s="43"/>
      <c r="AE441" s="43"/>
      <c r="AF441" s="43"/>
      <c r="AG441" s="43"/>
      <c r="AH441" s="43"/>
      <c r="AI441" s="43"/>
      <c r="AJ441" s="43"/>
      <c r="AK441" s="43"/>
      <c r="AL441" s="43"/>
      <c r="AM441" s="43"/>
      <c r="AN441" s="43"/>
      <c r="AO441" s="43"/>
      <c r="AP441" s="43"/>
      <c r="AQ441" s="43"/>
      <c r="AR441" s="43"/>
      <c r="AS441" s="43"/>
      <c r="AT441" s="43"/>
      <c r="AU441" s="43"/>
      <c r="AV441" s="43"/>
      <c r="AW441" s="43"/>
      <c r="AX441" s="43"/>
      <c r="AY441" s="43"/>
      <c r="AZ441" s="43"/>
      <c r="BA441" s="43"/>
      <c r="BB441" s="43"/>
      <c r="BC441" s="43"/>
      <c r="BD441" s="43"/>
      <c r="BE441" s="43"/>
      <c r="BF441" s="43"/>
      <c r="BG441" s="43"/>
      <c r="BH441" s="43"/>
      <c r="BI441" s="43"/>
      <c r="BJ441" s="43"/>
      <c r="BK441" s="43"/>
      <c r="BL441" s="43"/>
      <c r="BM441" s="43"/>
      <c r="BN441" s="43"/>
      <c r="BO441" s="43"/>
      <c r="BP441" s="43"/>
      <c r="BQ441" s="43"/>
      <c r="BR441" s="43"/>
      <c r="BS441" s="43"/>
      <c r="BT441" s="43"/>
      <c r="BU441" s="43"/>
      <c r="BV441" s="43"/>
      <c r="BW441" s="43"/>
      <c r="BX441" s="43"/>
      <c r="BY441" s="43"/>
      <c r="BZ441" s="43"/>
      <c r="CA441" s="43"/>
      <c r="CB441" s="43"/>
      <c r="CC441" s="43"/>
      <c r="CD441" s="43"/>
      <c r="CE441" s="43"/>
      <c r="CF441" s="43"/>
      <c r="CG441" s="43"/>
      <c r="CH441" s="43"/>
      <c r="CI441" s="43"/>
      <c r="CJ441" s="43"/>
      <c r="CK441" s="43"/>
      <c r="CL441" s="43"/>
      <c r="CM441" s="43"/>
      <c r="CN441" s="43"/>
      <c r="CO441" s="43"/>
      <c r="CP441" s="43"/>
      <c r="CQ441" s="43"/>
      <c r="CR441" s="43"/>
      <c r="CS441" s="43"/>
      <c r="CT441" s="43"/>
      <c r="CU441" s="43"/>
      <c r="CV441" s="43"/>
      <c r="CW441" s="43"/>
      <c r="CX441" s="43"/>
      <c r="CY441" s="43"/>
      <c r="CZ441" s="43"/>
      <c r="DA441" s="43"/>
      <c r="DB441" s="43"/>
      <c r="DC441" s="43"/>
      <c r="DD441" s="43"/>
      <c r="DE441" s="43"/>
      <c r="DF441" s="43"/>
      <c r="DG441" s="43"/>
      <c r="DH441" s="43"/>
      <c r="DI441" s="43"/>
      <c r="DJ441" s="43"/>
      <c r="DK441" s="43"/>
      <c r="DL441" s="43"/>
      <c r="DM441" s="43"/>
      <c r="DN441" s="43"/>
      <c r="DO441" s="43"/>
      <c r="DP441" s="43"/>
      <c r="DQ441" s="43"/>
      <c r="DR441" s="43"/>
      <c r="DS441" s="43"/>
      <c r="DT441" s="43"/>
      <c r="DU441" s="43"/>
      <c r="DV441" s="43"/>
      <c r="DW441" s="43"/>
      <c r="DX441" s="43"/>
      <c r="DY441" s="43"/>
      <c r="DZ441" s="43"/>
      <c r="EA441" s="43"/>
      <c r="EB441" s="43"/>
      <c r="EC441" s="43"/>
      <c r="ED441" s="43"/>
      <c r="EE441" s="43"/>
      <c r="EF441" s="43"/>
      <c r="EG441" s="43"/>
      <c r="EH441" s="43"/>
      <c r="EI441" s="43"/>
      <c r="EJ441" s="43"/>
      <c r="EK441" s="43"/>
      <c r="EL441" s="43"/>
      <c r="EM441" s="43"/>
      <c r="EN441" s="43"/>
      <c r="EO441" s="43"/>
      <c r="EP441" s="43"/>
      <c r="EQ441" s="43"/>
      <c r="ER441" s="43"/>
      <c r="ES441" s="43"/>
      <c r="ET441" s="43"/>
      <c r="EU441" s="43"/>
      <c r="EV441" s="43"/>
      <c r="EW441" s="43"/>
      <c r="EX441" s="43"/>
      <c r="EY441" s="43"/>
      <c r="EZ441" s="43"/>
      <c r="FA441" s="43"/>
      <c r="FB441" s="43"/>
      <c r="FC441" s="43"/>
      <c r="FD441" s="43"/>
      <c r="FE441" s="43"/>
      <c r="FF441" s="43"/>
      <c r="FG441" s="43"/>
      <c r="FH441" s="43"/>
      <c r="FI441" s="43"/>
      <c r="FJ441" s="43"/>
      <c r="FK441" s="43"/>
      <c r="FL441" s="43"/>
      <c r="FM441" s="43"/>
      <c r="FN441" s="43"/>
      <c r="FO441" s="43"/>
      <c r="FP441" s="43"/>
      <c r="FQ441" s="43"/>
      <c r="FR441" s="43"/>
      <c r="FS441" s="43"/>
      <c r="FT441" s="43"/>
      <c r="FU441" s="43"/>
      <c r="FV441" s="43"/>
      <c r="FW441" s="43"/>
      <c r="FX441" s="43"/>
      <c r="FY441" s="43"/>
      <c r="FZ441" s="43"/>
      <c r="GA441" s="43"/>
      <c r="GB441" s="43"/>
      <c r="GC441" s="43"/>
      <c r="GD441" s="43"/>
      <c r="GE441" s="43"/>
      <c r="GF441" s="43"/>
      <c r="GG441" s="43"/>
      <c r="GH441" s="43"/>
      <c r="GI441" s="43"/>
      <c r="GJ441" s="43"/>
      <c r="GK441" s="43"/>
      <c r="GL441" s="43"/>
      <c r="GM441" s="43"/>
      <c r="GN441" s="43"/>
      <c r="GO441" s="43"/>
      <c r="GP441" s="43"/>
      <c r="GQ441" s="43"/>
      <c r="GR441" s="43"/>
      <c r="GS441" s="43"/>
      <c r="GT441" s="43"/>
      <c r="GU441" s="43"/>
      <c r="GV441" s="43"/>
      <c r="GW441" s="43"/>
      <c r="GX441" s="43"/>
      <c r="GY441" s="43"/>
      <c r="GZ441" s="43"/>
      <c r="HA441" s="43"/>
      <c r="HB441" s="43"/>
      <c r="HC441" s="43"/>
      <c r="HD441" s="43"/>
      <c r="HE441" s="43"/>
      <c r="HF441" s="43"/>
      <c r="HG441" s="43"/>
      <c r="HH441" s="43"/>
      <c r="HI441" s="43"/>
      <c r="HJ441" s="43"/>
      <c r="HK441" s="43"/>
      <c r="HL441" s="43"/>
      <c r="HM441" s="43"/>
      <c r="HN441" s="43"/>
      <c r="HO441" s="43"/>
      <c r="HP441" s="43"/>
      <c r="HQ441" s="43"/>
      <c r="HR441" s="43"/>
      <c r="HS441" s="43"/>
      <c r="HT441" s="43"/>
      <c r="HU441" s="43"/>
      <c r="HV441" s="43"/>
      <c r="HW441" s="43"/>
      <c r="HX441" s="43"/>
      <c r="HY441" s="43"/>
      <c r="HZ441" s="43"/>
      <c r="IA441" s="43"/>
      <c r="IB441" s="43"/>
      <c r="IC441" s="43"/>
      <c r="ID441" s="43"/>
      <c r="IE441" s="43"/>
      <c r="IF441" s="43"/>
      <c r="IG441" s="43"/>
      <c r="IH441" s="43"/>
      <c r="II441" s="43"/>
      <c r="IJ441" s="43"/>
      <c r="IK441" s="43"/>
      <c r="IL441" s="43"/>
      <c r="IM441" s="43"/>
      <c r="IN441" s="43"/>
      <c r="IO441" s="43"/>
      <c r="IP441" s="43"/>
      <c r="IQ441" s="43"/>
      <c r="IR441" s="43"/>
      <c r="IS441" s="43"/>
      <c r="IT441" s="43"/>
      <c r="IU441" s="43"/>
    </row>
    <row r="442" spans="1:255" ht="16.5">
      <c r="A442" s="708"/>
      <c r="B442" s="709"/>
      <c r="C442" s="709"/>
      <c r="D442" s="709"/>
      <c r="E442" s="43"/>
      <c r="F442" s="43"/>
      <c r="G442" s="43"/>
      <c r="H442" s="43"/>
      <c r="I442" s="43"/>
      <c r="J442" s="43"/>
      <c r="K442" s="43"/>
      <c r="L442" s="43"/>
      <c r="M442" s="43"/>
      <c r="N442" s="43"/>
      <c r="O442" s="43"/>
      <c r="P442" s="43"/>
      <c r="Q442" s="43"/>
      <c r="R442" s="43"/>
      <c r="S442" s="43"/>
      <c r="T442" s="43"/>
      <c r="U442" s="43"/>
      <c r="V442" s="43"/>
      <c r="W442" s="43"/>
      <c r="X442" s="43"/>
      <c r="Y442" s="43"/>
      <c r="Z442" s="43"/>
      <c r="AA442" s="43"/>
      <c r="AB442" s="43"/>
      <c r="AC442" s="43"/>
      <c r="AD442" s="43"/>
      <c r="AE442" s="43"/>
      <c r="AF442" s="43"/>
      <c r="AG442" s="43"/>
      <c r="AH442" s="43"/>
      <c r="AI442" s="43"/>
      <c r="AJ442" s="43"/>
      <c r="AK442" s="43"/>
      <c r="AL442" s="43"/>
      <c r="AM442" s="43"/>
      <c r="AN442" s="43"/>
      <c r="AO442" s="43"/>
      <c r="AP442" s="43"/>
      <c r="AQ442" s="43"/>
      <c r="AR442" s="43"/>
      <c r="AS442" s="43"/>
      <c r="AT442" s="43"/>
      <c r="AU442" s="43"/>
      <c r="AV442" s="43"/>
      <c r="AW442" s="43"/>
      <c r="AX442" s="43"/>
      <c r="AY442" s="43"/>
      <c r="AZ442" s="43"/>
      <c r="BA442" s="43"/>
      <c r="BB442" s="43"/>
      <c r="BC442" s="43"/>
      <c r="BD442" s="43"/>
      <c r="BE442" s="43"/>
      <c r="BF442" s="43"/>
      <c r="BG442" s="43"/>
      <c r="BH442" s="43"/>
      <c r="BI442" s="43"/>
      <c r="BJ442" s="43"/>
      <c r="BK442" s="43"/>
      <c r="BL442" s="43"/>
      <c r="BM442" s="43"/>
      <c r="BN442" s="43"/>
      <c r="BO442" s="43"/>
      <c r="BP442" s="43"/>
      <c r="BQ442" s="43"/>
      <c r="BR442" s="43"/>
      <c r="BS442" s="43"/>
      <c r="BT442" s="43"/>
      <c r="BU442" s="43"/>
      <c r="BV442" s="43"/>
      <c r="BW442" s="43"/>
      <c r="BX442" s="43"/>
      <c r="BY442" s="43"/>
      <c r="BZ442" s="43"/>
      <c r="CA442" s="43"/>
      <c r="CB442" s="43"/>
      <c r="CC442" s="43"/>
      <c r="CD442" s="43"/>
      <c r="CE442" s="43"/>
      <c r="CF442" s="43"/>
      <c r="CG442" s="43"/>
      <c r="CH442" s="43"/>
      <c r="CI442" s="43"/>
      <c r="CJ442" s="43"/>
      <c r="CK442" s="43"/>
      <c r="CL442" s="43"/>
      <c r="CM442" s="43"/>
      <c r="CN442" s="43"/>
      <c r="CO442" s="43"/>
      <c r="CP442" s="43"/>
      <c r="CQ442" s="43"/>
      <c r="CR442" s="43"/>
      <c r="CS442" s="43"/>
      <c r="CT442" s="43"/>
      <c r="CU442" s="43"/>
      <c r="CV442" s="43"/>
      <c r="CW442" s="43"/>
      <c r="CX442" s="43"/>
      <c r="CY442" s="43"/>
      <c r="CZ442" s="43"/>
      <c r="DA442" s="43"/>
      <c r="DB442" s="43"/>
      <c r="DC442" s="43"/>
      <c r="DD442" s="43"/>
      <c r="DE442" s="43"/>
      <c r="DF442" s="43"/>
      <c r="DG442" s="43"/>
      <c r="DH442" s="43"/>
      <c r="DI442" s="43"/>
      <c r="DJ442" s="43"/>
      <c r="DK442" s="43"/>
      <c r="DL442" s="43"/>
      <c r="DM442" s="43"/>
      <c r="DN442" s="43"/>
      <c r="DO442" s="43"/>
      <c r="DP442" s="43"/>
      <c r="DQ442" s="43"/>
      <c r="DR442" s="43"/>
      <c r="DS442" s="43"/>
      <c r="DT442" s="43"/>
      <c r="DU442" s="43"/>
      <c r="DV442" s="43"/>
      <c r="DW442" s="43"/>
      <c r="DX442" s="43"/>
      <c r="DY442" s="43"/>
      <c r="DZ442" s="43"/>
      <c r="EA442" s="43"/>
      <c r="EB442" s="43"/>
      <c r="EC442" s="43"/>
      <c r="ED442" s="43"/>
      <c r="EE442" s="43"/>
      <c r="EF442" s="43"/>
      <c r="EG442" s="43"/>
      <c r="EH442" s="43"/>
      <c r="EI442" s="43"/>
      <c r="EJ442" s="43"/>
      <c r="EK442" s="43"/>
      <c r="EL442" s="43"/>
      <c r="EM442" s="43"/>
      <c r="EN442" s="43"/>
      <c r="EO442" s="43"/>
      <c r="EP442" s="43"/>
      <c r="EQ442" s="43"/>
      <c r="ER442" s="43"/>
      <c r="ES442" s="43"/>
      <c r="ET442" s="43"/>
      <c r="EU442" s="43"/>
      <c r="EV442" s="43"/>
      <c r="EW442" s="43"/>
      <c r="EX442" s="43"/>
      <c r="EY442" s="43"/>
      <c r="EZ442" s="43"/>
      <c r="FA442" s="43"/>
      <c r="FB442" s="43"/>
      <c r="FC442" s="43"/>
      <c r="FD442" s="43"/>
      <c r="FE442" s="43"/>
      <c r="FF442" s="43"/>
      <c r="FG442" s="43"/>
      <c r="FH442" s="43"/>
      <c r="FI442" s="43"/>
      <c r="FJ442" s="43"/>
      <c r="FK442" s="43"/>
      <c r="FL442" s="43"/>
      <c r="FM442" s="43"/>
      <c r="FN442" s="43"/>
      <c r="FO442" s="43"/>
      <c r="FP442" s="43"/>
      <c r="FQ442" s="43"/>
      <c r="FR442" s="43"/>
      <c r="FS442" s="43"/>
      <c r="FT442" s="43"/>
      <c r="FU442" s="43"/>
      <c r="FV442" s="43"/>
      <c r="FW442" s="43"/>
      <c r="FX442" s="43"/>
      <c r="FY442" s="43"/>
      <c r="FZ442" s="43"/>
      <c r="GA442" s="43"/>
      <c r="GB442" s="43"/>
      <c r="GC442" s="43"/>
      <c r="GD442" s="43"/>
      <c r="GE442" s="43"/>
      <c r="GF442" s="43"/>
      <c r="GG442" s="43"/>
      <c r="GH442" s="43"/>
      <c r="GI442" s="43"/>
      <c r="GJ442" s="43"/>
      <c r="GK442" s="43"/>
      <c r="GL442" s="43"/>
      <c r="GM442" s="43"/>
      <c r="GN442" s="43"/>
      <c r="GO442" s="43"/>
      <c r="GP442" s="43"/>
      <c r="GQ442" s="43"/>
      <c r="GR442" s="43"/>
      <c r="GS442" s="43"/>
      <c r="GT442" s="43"/>
      <c r="GU442" s="43"/>
      <c r="GV442" s="43"/>
      <c r="GW442" s="43"/>
      <c r="GX442" s="43"/>
      <c r="GY442" s="43"/>
      <c r="GZ442" s="43"/>
      <c r="HA442" s="43"/>
      <c r="HB442" s="43"/>
      <c r="HC442" s="43"/>
      <c r="HD442" s="43"/>
      <c r="HE442" s="43"/>
      <c r="HF442" s="43"/>
      <c r="HG442" s="43"/>
      <c r="HH442" s="43"/>
      <c r="HI442" s="43"/>
      <c r="HJ442" s="43"/>
      <c r="HK442" s="43"/>
      <c r="HL442" s="43"/>
      <c r="HM442" s="43"/>
      <c r="HN442" s="43"/>
      <c r="HO442" s="43"/>
      <c r="HP442" s="43"/>
      <c r="HQ442" s="43"/>
      <c r="HR442" s="43"/>
      <c r="HS442" s="43"/>
      <c r="HT442" s="43"/>
      <c r="HU442" s="43"/>
      <c r="HV442" s="43"/>
      <c r="HW442" s="43"/>
      <c r="HX442" s="43"/>
      <c r="HY442" s="43"/>
      <c r="HZ442" s="43"/>
      <c r="IA442" s="43"/>
      <c r="IB442" s="43"/>
      <c r="IC442" s="43"/>
      <c r="ID442" s="43"/>
      <c r="IE442" s="43"/>
      <c r="IF442" s="43"/>
      <c r="IG442" s="43"/>
      <c r="IH442" s="43"/>
      <c r="II442" s="43"/>
      <c r="IJ442" s="43"/>
      <c r="IK442" s="43"/>
      <c r="IL442" s="43"/>
      <c r="IM442" s="43"/>
      <c r="IN442" s="43"/>
      <c r="IO442" s="43"/>
      <c r="IP442" s="43"/>
      <c r="IQ442" s="43"/>
      <c r="IR442" s="43"/>
      <c r="IS442" s="43"/>
      <c r="IT442" s="43"/>
      <c r="IU442" s="43"/>
    </row>
    <row r="443" spans="1:255" ht="16.5">
      <c r="A443" s="708"/>
      <c r="B443" s="709"/>
      <c r="C443" s="709"/>
      <c r="D443" s="709"/>
      <c r="E443" s="43"/>
      <c r="F443" s="43"/>
      <c r="G443" s="43"/>
      <c r="H443" s="43"/>
      <c r="I443" s="43"/>
      <c r="J443" s="43"/>
      <c r="K443" s="43"/>
      <c r="L443" s="43"/>
      <c r="M443" s="43"/>
      <c r="N443" s="43"/>
      <c r="O443" s="43"/>
      <c r="P443" s="43"/>
      <c r="Q443" s="43"/>
      <c r="R443" s="43"/>
      <c r="S443" s="43"/>
      <c r="T443" s="43"/>
      <c r="U443" s="43"/>
      <c r="V443" s="43"/>
      <c r="W443" s="43"/>
      <c r="X443" s="43"/>
      <c r="Y443" s="43"/>
      <c r="Z443" s="43"/>
      <c r="AA443" s="43"/>
      <c r="AB443" s="43"/>
      <c r="AC443" s="43"/>
      <c r="AD443" s="43"/>
      <c r="AE443" s="43"/>
      <c r="AF443" s="43"/>
      <c r="AG443" s="43"/>
      <c r="AH443" s="43"/>
      <c r="AI443" s="43"/>
      <c r="AJ443" s="43"/>
      <c r="AK443" s="43"/>
      <c r="AL443" s="43"/>
      <c r="AM443" s="43"/>
      <c r="AN443" s="43"/>
      <c r="AO443" s="43"/>
      <c r="AP443" s="43"/>
      <c r="AQ443" s="43"/>
      <c r="AR443" s="43"/>
      <c r="AS443" s="43"/>
      <c r="AT443" s="43"/>
      <c r="AU443" s="43"/>
      <c r="AV443" s="43"/>
      <c r="AW443" s="43"/>
      <c r="AX443" s="43"/>
      <c r="AY443" s="43"/>
      <c r="AZ443" s="43"/>
      <c r="BA443" s="43"/>
      <c r="BB443" s="43"/>
      <c r="BC443" s="43"/>
      <c r="BD443" s="43"/>
      <c r="BE443" s="43"/>
      <c r="BF443" s="43"/>
      <c r="BG443" s="43"/>
      <c r="BH443" s="43"/>
      <c r="BI443" s="43"/>
      <c r="BJ443" s="43"/>
      <c r="BK443" s="43"/>
      <c r="BL443" s="43"/>
      <c r="BM443" s="43"/>
      <c r="BN443" s="43"/>
      <c r="BO443" s="43"/>
      <c r="BP443" s="43"/>
      <c r="BQ443" s="43"/>
      <c r="BR443" s="43"/>
      <c r="BS443" s="43"/>
      <c r="BT443" s="43"/>
      <c r="BU443" s="43"/>
      <c r="BV443" s="43"/>
      <c r="BW443" s="43"/>
      <c r="BX443" s="43"/>
      <c r="BY443" s="43"/>
      <c r="BZ443" s="43"/>
      <c r="CA443" s="43"/>
      <c r="CB443" s="43"/>
      <c r="CC443" s="43"/>
      <c r="CD443" s="43"/>
      <c r="CE443" s="43"/>
      <c r="CF443" s="43"/>
      <c r="CG443" s="43"/>
      <c r="CH443" s="43"/>
      <c r="CI443" s="43"/>
      <c r="CJ443" s="43"/>
      <c r="CK443" s="43"/>
      <c r="CL443" s="43"/>
      <c r="CM443" s="43"/>
      <c r="CN443" s="43"/>
      <c r="CO443" s="43"/>
      <c r="CP443" s="43"/>
      <c r="CQ443" s="43"/>
      <c r="CR443" s="43"/>
      <c r="CS443" s="43"/>
      <c r="CT443" s="43"/>
      <c r="CU443" s="43"/>
      <c r="CV443" s="43"/>
      <c r="CW443" s="43"/>
      <c r="CX443" s="43"/>
      <c r="CY443" s="43"/>
      <c r="CZ443" s="43"/>
      <c r="DA443" s="43"/>
      <c r="DB443" s="43"/>
      <c r="DC443" s="43"/>
      <c r="DD443" s="43"/>
      <c r="DE443" s="43"/>
      <c r="DF443" s="43"/>
      <c r="DG443" s="43"/>
      <c r="DH443" s="43"/>
      <c r="DI443" s="43"/>
      <c r="DJ443" s="43"/>
      <c r="DK443" s="43"/>
      <c r="DL443" s="43"/>
      <c r="DM443" s="43"/>
      <c r="DN443" s="43"/>
      <c r="DO443" s="43"/>
      <c r="DP443" s="43"/>
      <c r="DQ443" s="43"/>
      <c r="DR443" s="43"/>
      <c r="DS443" s="43"/>
      <c r="DT443" s="43"/>
      <c r="DU443" s="43"/>
      <c r="DV443" s="43"/>
      <c r="DW443" s="43"/>
      <c r="DX443" s="43"/>
      <c r="DY443" s="43"/>
      <c r="DZ443" s="43"/>
      <c r="EA443" s="43"/>
      <c r="EB443" s="43"/>
      <c r="EC443" s="43"/>
      <c r="ED443" s="43"/>
      <c r="EE443" s="43"/>
      <c r="EF443" s="43"/>
      <c r="EG443" s="43"/>
      <c r="EH443" s="43"/>
      <c r="EI443" s="43"/>
      <c r="EJ443" s="43"/>
      <c r="EK443" s="43"/>
      <c r="EL443" s="43"/>
      <c r="EM443" s="43"/>
      <c r="EN443" s="43"/>
      <c r="EO443" s="43"/>
      <c r="EP443" s="43"/>
      <c r="EQ443" s="43"/>
      <c r="ER443" s="43"/>
      <c r="ES443" s="43"/>
      <c r="ET443" s="43"/>
      <c r="EU443" s="43"/>
      <c r="EV443" s="43"/>
      <c r="EW443" s="43"/>
      <c r="EX443" s="43"/>
      <c r="EY443" s="43"/>
      <c r="EZ443" s="43"/>
      <c r="FA443" s="43"/>
      <c r="FB443" s="43"/>
      <c r="FC443" s="43"/>
      <c r="FD443" s="43"/>
      <c r="FE443" s="43"/>
      <c r="FF443" s="43"/>
      <c r="FG443" s="43"/>
      <c r="FH443" s="43"/>
      <c r="FI443" s="43"/>
      <c r="FJ443" s="43"/>
      <c r="FK443" s="43"/>
      <c r="FL443" s="43"/>
      <c r="FM443" s="43"/>
      <c r="FN443" s="43"/>
      <c r="FO443" s="43"/>
      <c r="FP443" s="43"/>
      <c r="FQ443" s="43"/>
      <c r="FR443" s="43"/>
      <c r="FS443" s="43"/>
      <c r="FT443" s="43"/>
      <c r="FU443" s="43"/>
      <c r="FV443" s="43"/>
      <c r="FW443" s="43"/>
      <c r="FX443" s="43"/>
      <c r="FY443" s="43"/>
      <c r="FZ443" s="43"/>
      <c r="GA443" s="43"/>
      <c r="GB443" s="43"/>
      <c r="GC443" s="43"/>
      <c r="GD443" s="43"/>
      <c r="GE443" s="43"/>
      <c r="GF443" s="43"/>
      <c r="GG443" s="43"/>
      <c r="GH443" s="43"/>
      <c r="GI443" s="43"/>
      <c r="GJ443" s="43"/>
      <c r="GK443" s="43"/>
      <c r="GL443" s="43"/>
      <c r="GM443" s="43"/>
      <c r="GN443" s="43"/>
      <c r="GO443" s="43"/>
      <c r="GP443" s="43"/>
      <c r="GQ443" s="43"/>
      <c r="GR443" s="43"/>
      <c r="GS443" s="43"/>
      <c r="GT443" s="43"/>
      <c r="GU443" s="43"/>
      <c r="GV443" s="43"/>
      <c r="GW443" s="43"/>
      <c r="GX443" s="43"/>
      <c r="GY443" s="43"/>
      <c r="GZ443" s="43"/>
      <c r="HA443" s="43"/>
      <c r="HB443" s="43"/>
      <c r="HC443" s="43"/>
      <c r="HD443" s="43"/>
      <c r="HE443" s="43"/>
      <c r="HF443" s="43"/>
      <c r="HG443" s="43"/>
      <c r="HH443" s="43"/>
      <c r="HI443" s="43"/>
      <c r="HJ443" s="43"/>
      <c r="HK443" s="43"/>
      <c r="HL443" s="43"/>
      <c r="HM443" s="43"/>
      <c r="HN443" s="43"/>
      <c r="HO443" s="43"/>
      <c r="HP443" s="43"/>
      <c r="HQ443" s="43"/>
      <c r="HR443" s="43"/>
      <c r="HS443" s="43"/>
      <c r="HT443" s="43"/>
      <c r="HU443" s="43"/>
      <c r="HV443" s="43"/>
      <c r="HW443" s="43"/>
      <c r="HX443" s="43"/>
      <c r="HY443" s="43"/>
      <c r="HZ443" s="43"/>
      <c r="IA443" s="43"/>
      <c r="IB443" s="43"/>
      <c r="IC443" s="43"/>
      <c r="ID443" s="43"/>
      <c r="IE443" s="43"/>
      <c r="IF443" s="43"/>
      <c r="IG443" s="43"/>
      <c r="IH443" s="43"/>
      <c r="II443" s="43"/>
      <c r="IJ443" s="43"/>
      <c r="IK443" s="43"/>
      <c r="IL443" s="43"/>
      <c r="IM443" s="43"/>
      <c r="IN443" s="43"/>
      <c r="IO443" s="43"/>
      <c r="IP443" s="43"/>
      <c r="IQ443" s="43"/>
      <c r="IR443" s="43"/>
      <c r="IS443" s="43"/>
      <c r="IT443" s="43"/>
      <c r="IU443" s="43"/>
    </row>
    <row r="444" spans="1:255" ht="16.5">
      <c r="A444" s="708"/>
      <c r="B444" s="709"/>
      <c r="C444" s="709"/>
      <c r="D444" s="709"/>
      <c r="E444" s="43"/>
      <c r="F444" s="43"/>
      <c r="G444" s="43"/>
      <c r="H444" s="43"/>
      <c r="I444" s="43"/>
      <c r="J444" s="43"/>
      <c r="K444" s="43"/>
      <c r="L444" s="43"/>
      <c r="M444" s="43"/>
      <c r="N444" s="43"/>
      <c r="O444" s="43"/>
      <c r="P444" s="43"/>
      <c r="Q444" s="43"/>
      <c r="R444" s="43"/>
      <c r="S444" s="43"/>
      <c r="T444" s="43"/>
      <c r="U444" s="43"/>
      <c r="V444" s="43"/>
      <c r="W444" s="43"/>
      <c r="X444" s="43"/>
      <c r="Y444" s="43"/>
      <c r="Z444" s="43"/>
      <c r="AA444" s="43"/>
      <c r="AB444" s="43"/>
      <c r="AC444" s="43"/>
      <c r="AD444" s="43"/>
      <c r="AE444" s="43"/>
      <c r="AF444" s="43"/>
      <c r="AG444" s="43"/>
      <c r="AH444" s="43"/>
      <c r="AI444" s="43"/>
      <c r="AJ444" s="43"/>
      <c r="AK444" s="43"/>
      <c r="AL444" s="43"/>
      <c r="AM444" s="43"/>
      <c r="AN444" s="43"/>
      <c r="AO444" s="43"/>
      <c r="AP444" s="43"/>
      <c r="AQ444" s="43"/>
      <c r="AR444" s="43"/>
      <c r="AS444" s="43"/>
      <c r="AT444" s="43"/>
      <c r="AU444" s="43"/>
      <c r="AV444" s="43"/>
      <c r="AW444" s="43"/>
      <c r="AX444" s="43"/>
      <c r="AY444" s="43"/>
      <c r="AZ444" s="43"/>
      <c r="BA444" s="43"/>
      <c r="BB444" s="43"/>
      <c r="BC444" s="43"/>
      <c r="BD444" s="43"/>
      <c r="BE444" s="43"/>
      <c r="BF444" s="43"/>
      <c r="BG444" s="43"/>
      <c r="BH444" s="43"/>
      <c r="BI444" s="43"/>
      <c r="BJ444" s="43"/>
      <c r="BK444" s="43"/>
      <c r="BL444" s="43"/>
      <c r="BM444" s="43"/>
      <c r="BN444" s="43"/>
      <c r="BO444" s="43"/>
      <c r="BP444" s="43"/>
      <c r="BQ444" s="43"/>
      <c r="BR444" s="43"/>
      <c r="BS444" s="43"/>
      <c r="BT444" s="43"/>
      <c r="BU444" s="43"/>
      <c r="BV444" s="43"/>
      <c r="BW444" s="43"/>
      <c r="BX444" s="43"/>
      <c r="BY444" s="43"/>
      <c r="BZ444" s="43"/>
      <c r="CA444" s="43"/>
      <c r="CB444" s="43"/>
      <c r="CC444" s="43"/>
      <c r="CD444" s="43"/>
      <c r="CE444" s="43"/>
      <c r="CF444" s="43"/>
      <c r="CG444" s="43"/>
      <c r="CH444" s="43"/>
      <c r="CI444" s="43"/>
      <c r="CJ444" s="43"/>
      <c r="CK444" s="43"/>
      <c r="CL444" s="43"/>
      <c r="CM444" s="43"/>
      <c r="CN444" s="43"/>
      <c r="CO444" s="43"/>
      <c r="CP444" s="43"/>
      <c r="CQ444" s="43"/>
      <c r="CR444" s="43"/>
      <c r="CS444" s="43"/>
      <c r="CT444" s="43"/>
      <c r="CU444" s="43"/>
      <c r="CV444" s="43"/>
      <c r="CW444" s="43"/>
      <c r="CX444" s="43"/>
      <c r="CY444" s="43"/>
      <c r="CZ444" s="43"/>
      <c r="DA444" s="43"/>
      <c r="DB444" s="43"/>
      <c r="DC444" s="43"/>
      <c r="DD444" s="43"/>
      <c r="DE444" s="43"/>
      <c r="DF444" s="43"/>
      <c r="DG444" s="43"/>
      <c r="DH444" s="43"/>
      <c r="DI444" s="43"/>
      <c r="DJ444" s="43"/>
      <c r="DK444" s="43"/>
      <c r="DL444" s="43"/>
      <c r="DM444" s="43"/>
      <c r="DN444" s="43"/>
      <c r="DO444" s="43"/>
      <c r="DP444" s="43"/>
      <c r="DQ444" s="43"/>
      <c r="DR444" s="43"/>
      <c r="DS444" s="43"/>
      <c r="DT444" s="43"/>
      <c r="DU444" s="43"/>
      <c r="DV444" s="43"/>
      <c r="DW444" s="43"/>
      <c r="DX444" s="43"/>
      <c r="DY444" s="43"/>
      <c r="DZ444" s="43"/>
      <c r="EA444" s="43"/>
      <c r="EB444" s="43"/>
      <c r="EC444" s="43"/>
      <c r="ED444" s="43"/>
      <c r="EE444" s="43"/>
      <c r="EF444" s="43"/>
      <c r="EG444" s="43"/>
      <c r="EH444" s="43"/>
      <c r="EI444" s="43"/>
      <c r="EJ444" s="43"/>
      <c r="EK444" s="43"/>
      <c r="EL444" s="43"/>
      <c r="EM444" s="43"/>
      <c r="EN444" s="43"/>
      <c r="EO444" s="43"/>
      <c r="EP444" s="43"/>
      <c r="EQ444" s="43"/>
      <c r="ER444" s="43"/>
      <c r="ES444" s="43"/>
      <c r="ET444" s="43"/>
      <c r="EU444" s="43"/>
      <c r="EV444" s="43"/>
      <c r="EW444" s="43"/>
      <c r="EX444" s="43"/>
      <c r="EY444" s="43"/>
      <c r="EZ444" s="43"/>
      <c r="FA444" s="43"/>
      <c r="FB444" s="43"/>
      <c r="FC444" s="43"/>
      <c r="FD444" s="43"/>
      <c r="FE444" s="43"/>
      <c r="FF444" s="43"/>
      <c r="FG444" s="43"/>
      <c r="FH444" s="43"/>
      <c r="FI444" s="43"/>
      <c r="FJ444" s="43"/>
      <c r="FK444" s="43"/>
      <c r="FL444" s="43"/>
      <c r="FM444" s="43"/>
      <c r="FN444" s="43"/>
      <c r="FO444" s="43"/>
      <c r="FP444" s="43"/>
      <c r="FQ444" s="43"/>
      <c r="FR444" s="43"/>
      <c r="FS444" s="43"/>
      <c r="FT444" s="43"/>
      <c r="FU444" s="43"/>
      <c r="FV444" s="43"/>
      <c r="FW444" s="43"/>
      <c r="FX444" s="43"/>
      <c r="FY444" s="43"/>
      <c r="FZ444" s="43"/>
      <c r="GA444" s="43"/>
      <c r="GB444" s="43"/>
      <c r="GC444" s="43"/>
      <c r="GD444" s="43"/>
      <c r="GE444" s="43"/>
      <c r="GF444" s="43"/>
      <c r="GG444" s="43"/>
      <c r="GH444" s="43"/>
      <c r="GI444" s="43"/>
      <c r="GJ444" s="43"/>
      <c r="GK444" s="43"/>
      <c r="GL444" s="43"/>
      <c r="GM444" s="43"/>
      <c r="GN444" s="43"/>
      <c r="GO444" s="43"/>
      <c r="GP444" s="43"/>
      <c r="GQ444" s="43"/>
      <c r="GR444" s="43"/>
      <c r="GS444" s="43"/>
      <c r="GT444" s="43"/>
      <c r="GU444" s="43"/>
      <c r="GV444" s="43"/>
      <c r="GW444" s="43"/>
      <c r="GX444" s="43"/>
      <c r="GY444" s="43"/>
      <c r="GZ444" s="43"/>
      <c r="HA444" s="43"/>
      <c r="HB444" s="43"/>
      <c r="HC444" s="43"/>
      <c r="HD444" s="43"/>
      <c r="HE444" s="43"/>
      <c r="HF444" s="43"/>
      <c r="HG444" s="43"/>
      <c r="HH444" s="43"/>
      <c r="HI444" s="43"/>
      <c r="HJ444" s="43"/>
      <c r="HK444" s="43"/>
      <c r="HL444" s="43"/>
      <c r="HM444" s="43"/>
      <c r="HN444" s="43"/>
      <c r="HO444" s="43"/>
      <c r="HP444" s="43"/>
      <c r="HQ444" s="43"/>
      <c r="HR444" s="43"/>
      <c r="HS444" s="43"/>
      <c r="HT444" s="43"/>
      <c r="HU444" s="43"/>
      <c r="HV444" s="43"/>
      <c r="HW444" s="43"/>
      <c r="HX444" s="43"/>
      <c r="HY444" s="43"/>
      <c r="HZ444" s="43"/>
      <c r="IA444" s="43"/>
      <c r="IB444" s="43"/>
      <c r="IC444" s="43"/>
      <c r="ID444" s="43"/>
      <c r="IE444" s="43"/>
      <c r="IF444" s="43"/>
      <c r="IG444" s="43"/>
      <c r="IH444" s="43"/>
      <c r="II444" s="43"/>
      <c r="IJ444" s="43"/>
      <c r="IK444" s="43"/>
      <c r="IL444" s="43"/>
      <c r="IM444" s="43"/>
      <c r="IN444" s="43"/>
      <c r="IO444" s="43"/>
      <c r="IP444" s="43"/>
      <c r="IQ444" s="43"/>
      <c r="IR444" s="43"/>
      <c r="IS444" s="43"/>
      <c r="IT444" s="43"/>
      <c r="IU444" s="43"/>
    </row>
    <row r="445" spans="1:255" ht="16.5">
      <c r="A445" s="708"/>
      <c r="B445" s="709"/>
      <c r="C445" s="709"/>
      <c r="D445" s="709"/>
      <c r="E445" s="43"/>
      <c r="F445" s="43"/>
      <c r="G445" s="43"/>
      <c r="H445" s="43"/>
      <c r="I445" s="43"/>
      <c r="J445" s="43"/>
      <c r="K445" s="43"/>
      <c r="L445" s="43"/>
      <c r="M445" s="43"/>
      <c r="N445" s="43"/>
      <c r="O445" s="43"/>
      <c r="P445" s="43"/>
      <c r="Q445" s="43"/>
      <c r="R445" s="43"/>
      <c r="S445" s="43"/>
      <c r="T445" s="43"/>
      <c r="U445" s="43"/>
      <c r="V445" s="43"/>
      <c r="W445" s="43"/>
      <c r="X445" s="43"/>
      <c r="Y445" s="43"/>
      <c r="Z445" s="43"/>
      <c r="AA445" s="43"/>
      <c r="AB445" s="43"/>
      <c r="AC445" s="43"/>
      <c r="AD445" s="43"/>
      <c r="AE445" s="43"/>
      <c r="AF445" s="43"/>
      <c r="AG445" s="43"/>
      <c r="AH445" s="43"/>
      <c r="AI445" s="43"/>
      <c r="AJ445" s="43"/>
      <c r="AK445" s="43"/>
      <c r="AL445" s="43"/>
      <c r="AM445" s="43"/>
      <c r="AN445" s="43"/>
      <c r="AO445" s="43"/>
      <c r="AP445" s="43"/>
      <c r="AQ445" s="43"/>
      <c r="AR445" s="43"/>
      <c r="AS445" s="43"/>
      <c r="AT445" s="43"/>
      <c r="AU445" s="43"/>
      <c r="AV445" s="43"/>
      <c r="AW445" s="43"/>
      <c r="AX445" s="43"/>
      <c r="AY445" s="43"/>
      <c r="AZ445" s="43"/>
      <c r="BA445" s="43"/>
      <c r="BB445" s="43"/>
      <c r="BC445" s="43"/>
      <c r="BD445" s="43"/>
      <c r="BE445" s="43"/>
      <c r="BF445" s="43"/>
      <c r="BG445" s="43"/>
      <c r="BH445" s="43"/>
      <c r="BI445" s="43"/>
      <c r="BJ445" s="43"/>
      <c r="BK445" s="43"/>
      <c r="BL445" s="43"/>
      <c r="BM445" s="43"/>
      <c r="BN445" s="43"/>
      <c r="BO445" s="43"/>
      <c r="BP445" s="43"/>
      <c r="BQ445" s="43"/>
      <c r="BR445" s="43"/>
      <c r="BS445" s="43"/>
      <c r="BT445" s="43"/>
      <c r="BU445" s="43"/>
      <c r="BV445" s="43"/>
      <c r="BW445" s="43"/>
      <c r="BX445" s="43"/>
      <c r="BY445" s="43"/>
      <c r="BZ445" s="43"/>
      <c r="CA445" s="43"/>
      <c r="CB445" s="43"/>
      <c r="CC445" s="43"/>
      <c r="CD445" s="43"/>
      <c r="CE445" s="43"/>
      <c r="CF445" s="43"/>
      <c r="CG445" s="43"/>
      <c r="CH445" s="43"/>
      <c r="CI445" s="43"/>
      <c r="CJ445" s="43"/>
      <c r="CK445" s="43"/>
      <c r="CL445" s="43"/>
      <c r="CM445" s="43"/>
      <c r="CN445" s="43"/>
      <c r="CO445" s="43"/>
      <c r="CP445" s="43"/>
      <c r="CQ445" s="43"/>
      <c r="CR445" s="43"/>
      <c r="CS445" s="43"/>
      <c r="CT445" s="43"/>
      <c r="CU445" s="43"/>
      <c r="CV445" s="43"/>
      <c r="CW445" s="43"/>
      <c r="CX445" s="43"/>
      <c r="CY445" s="43"/>
      <c r="CZ445" s="43"/>
      <c r="DA445" s="43"/>
      <c r="DB445" s="43"/>
      <c r="DC445" s="43"/>
      <c r="DD445" s="43"/>
      <c r="DE445" s="43"/>
      <c r="DF445" s="43"/>
      <c r="DG445" s="43"/>
      <c r="DH445" s="43"/>
      <c r="DI445" s="43"/>
      <c r="DJ445" s="43"/>
      <c r="DK445" s="43"/>
      <c r="DL445" s="43"/>
      <c r="DM445" s="43"/>
      <c r="DN445" s="43"/>
      <c r="DO445" s="43"/>
      <c r="DP445" s="43"/>
      <c r="DQ445" s="43"/>
      <c r="DR445" s="43"/>
      <c r="DS445" s="43"/>
      <c r="DT445" s="43"/>
      <c r="DU445" s="43"/>
      <c r="DV445" s="43"/>
      <c r="DW445" s="43"/>
      <c r="DX445" s="43"/>
      <c r="DY445" s="43"/>
      <c r="DZ445" s="43"/>
      <c r="EA445" s="43"/>
      <c r="EB445" s="43"/>
      <c r="EC445" s="43"/>
      <c r="ED445" s="43"/>
      <c r="EE445" s="43"/>
      <c r="EF445" s="43"/>
      <c r="EG445" s="43"/>
      <c r="EH445" s="43"/>
      <c r="EI445" s="43"/>
      <c r="EJ445" s="43"/>
      <c r="EK445" s="43"/>
      <c r="EL445" s="43"/>
      <c r="EM445" s="43"/>
      <c r="EN445" s="43"/>
      <c r="EO445" s="43"/>
      <c r="EP445" s="43"/>
      <c r="EQ445" s="43"/>
      <c r="ER445" s="43"/>
      <c r="ES445" s="43"/>
      <c r="ET445" s="43"/>
      <c r="EU445" s="43"/>
      <c r="EV445" s="43"/>
      <c r="EW445" s="43"/>
      <c r="EX445" s="43"/>
      <c r="EY445" s="43"/>
      <c r="EZ445" s="43"/>
      <c r="FA445" s="43"/>
      <c r="FB445" s="43"/>
      <c r="FC445" s="43"/>
      <c r="FD445" s="43"/>
      <c r="FE445" s="43"/>
      <c r="FF445" s="43"/>
      <c r="FG445" s="43"/>
      <c r="FH445" s="43"/>
      <c r="FI445" s="43"/>
      <c r="FJ445" s="43"/>
      <c r="FK445" s="43"/>
      <c r="FL445" s="43"/>
      <c r="FM445" s="43"/>
      <c r="FN445" s="43"/>
      <c r="FO445" s="43"/>
      <c r="FP445" s="43"/>
      <c r="FQ445" s="43"/>
      <c r="FR445" s="43"/>
      <c r="FS445" s="43"/>
      <c r="FT445" s="43"/>
      <c r="FU445" s="43"/>
      <c r="FV445" s="43"/>
      <c r="FW445" s="43"/>
      <c r="FX445" s="43"/>
      <c r="FY445" s="43"/>
      <c r="FZ445" s="43"/>
      <c r="GA445" s="43"/>
      <c r="GB445" s="43"/>
      <c r="GC445" s="43"/>
      <c r="GD445" s="43"/>
      <c r="GE445" s="43"/>
      <c r="GF445" s="43"/>
      <c r="GG445" s="43"/>
      <c r="GH445" s="43"/>
      <c r="GI445" s="43"/>
      <c r="GJ445" s="43"/>
      <c r="GK445" s="43"/>
      <c r="GL445" s="43"/>
      <c r="GM445" s="43"/>
      <c r="GN445" s="43"/>
      <c r="GO445" s="43"/>
      <c r="GP445" s="43"/>
      <c r="GQ445" s="43"/>
      <c r="GR445" s="43"/>
      <c r="GS445" s="43"/>
      <c r="GT445" s="43"/>
      <c r="GU445" s="43"/>
      <c r="GV445" s="43"/>
      <c r="GW445" s="43"/>
      <c r="GX445" s="43"/>
      <c r="GY445" s="43"/>
      <c r="GZ445" s="43"/>
      <c r="HA445" s="43"/>
      <c r="HB445" s="43"/>
      <c r="HC445" s="43"/>
      <c r="HD445" s="43"/>
      <c r="HE445" s="43"/>
      <c r="HF445" s="43"/>
      <c r="HG445" s="43"/>
      <c r="HH445" s="43"/>
      <c r="HI445" s="43"/>
      <c r="HJ445" s="43"/>
      <c r="HK445" s="43"/>
      <c r="HL445" s="43"/>
      <c r="HM445" s="43"/>
      <c r="HN445" s="43"/>
      <c r="HO445" s="43"/>
      <c r="HP445" s="43"/>
      <c r="HQ445" s="43"/>
      <c r="HR445" s="43"/>
      <c r="HS445" s="43"/>
      <c r="HT445" s="43"/>
      <c r="HU445" s="43"/>
      <c r="HV445" s="43"/>
      <c r="HW445" s="43"/>
      <c r="HX445" s="43"/>
      <c r="HY445" s="43"/>
      <c r="HZ445" s="43"/>
      <c r="IA445" s="43"/>
      <c r="IB445" s="43"/>
      <c r="IC445" s="43"/>
      <c r="ID445" s="43"/>
      <c r="IE445" s="43"/>
      <c r="IF445" s="43"/>
      <c r="IG445" s="43"/>
      <c r="IH445" s="43"/>
      <c r="II445" s="43"/>
      <c r="IJ445" s="43"/>
      <c r="IK445" s="43"/>
      <c r="IL445" s="43"/>
      <c r="IM445" s="43"/>
      <c r="IN445" s="43"/>
      <c r="IO445" s="43"/>
      <c r="IP445" s="43"/>
      <c r="IQ445" s="43"/>
      <c r="IR445" s="43"/>
      <c r="IS445" s="43"/>
      <c r="IT445" s="43"/>
      <c r="IU445" s="43"/>
    </row>
    <row r="446" spans="1:255" ht="16.5">
      <c r="A446" s="708"/>
      <c r="B446" s="709"/>
      <c r="C446" s="709"/>
      <c r="D446" s="709"/>
      <c r="E446" s="43"/>
      <c r="F446" s="43"/>
      <c r="G446" s="43"/>
      <c r="H446" s="43"/>
      <c r="I446" s="43"/>
      <c r="J446" s="43"/>
      <c r="K446" s="43"/>
      <c r="L446" s="43"/>
      <c r="M446" s="43"/>
      <c r="N446" s="43"/>
      <c r="O446" s="43"/>
      <c r="P446" s="43"/>
      <c r="Q446" s="43"/>
      <c r="R446" s="43"/>
      <c r="S446" s="43"/>
      <c r="T446" s="43"/>
      <c r="U446" s="43"/>
      <c r="V446" s="43"/>
      <c r="W446" s="43"/>
      <c r="X446" s="43"/>
      <c r="Y446" s="43"/>
      <c r="Z446" s="43"/>
      <c r="AA446" s="43"/>
      <c r="AB446" s="43"/>
      <c r="AC446" s="43"/>
      <c r="AD446" s="43"/>
      <c r="AE446" s="43"/>
      <c r="AF446" s="43"/>
      <c r="AG446" s="43"/>
      <c r="AH446" s="43"/>
      <c r="AI446" s="43"/>
      <c r="AJ446" s="43"/>
      <c r="AK446" s="43"/>
      <c r="AL446" s="43"/>
      <c r="AM446" s="43"/>
      <c r="AN446" s="43"/>
      <c r="AO446" s="43"/>
      <c r="AP446" s="43"/>
      <c r="AQ446" s="43"/>
      <c r="AR446" s="43"/>
      <c r="AS446" s="43"/>
      <c r="AT446" s="43"/>
      <c r="AU446" s="43"/>
      <c r="AV446" s="43"/>
      <c r="AW446" s="43"/>
      <c r="AX446" s="43"/>
      <c r="AY446" s="43"/>
      <c r="AZ446" s="43"/>
      <c r="BA446" s="43"/>
      <c r="BB446" s="43"/>
      <c r="BC446" s="43"/>
      <c r="BD446" s="43"/>
      <c r="BE446" s="43"/>
      <c r="BF446" s="43"/>
      <c r="BG446" s="43"/>
      <c r="BH446" s="43"/>
      <c r="BI446" s="43"/>
      <c r="BJ446" s="43"/>
      <c r="BK446" s="43"/>
      <c r="BL446" s="43"/>
      <c r="BM446" s="43"/>
      <c r="BN446" s="43"/>
      <c r="BO446" s="43"/>
      <c r="BP446" s="43"/>
      <c r="BQ446" s="43"/>
      <c r="BR446" s="43"/>
      <c r="BS446" s="43"/>
      <c r="BT446" s="43"/>
      <c r="BU446" s="43"/>
      <c r="BV446" s="43"/>
      <c r="BW446" s="43"/>
      <c r="BX446" s="43"/>
      <c r="BY446" s="43"/>
      <c r="BZ446" s="43"/>
      <c r="CA446" s="43"/>
      <c r="CB446" s="43"/>
      <c r="CC446" s="43"/>
      <c r="CD446" s="43"/>
      <c r="CE446" s="43"/>
      <c r="CF446" s="43"/>
      <c r="CG446" s="43"/>
      <c r="CH446" s="43"/>
      <c r="CI446" s="43"/>
      <c r="CJ446" s="43"/>
      <c r="CK446" s="43"/>
      <c r="CL446" s="43"/>
      <c r="CM446" s="43"/>
      <c r="CN446" s="43"/>
      <c r="CO446" s="43"/>
      <c r="CP446" s="43"/>
      <c r="CQ446" s="43"/>
      <c r="CR446" s="43"/>
      <c r="CS446" s="43"/>
      <c r="CT446" s="43"/>
      <c r="CU446" s="43"/>
      <c r="CV446" s="43"/>
      <c r="CW446" s="43"/>
      <c r="CX446" s="43"/>
      <c r="CY446" s="43"/>
      <c r="CZ446" s="43"/>
      <c r="DA446" s="43"/>
      <c r="DB446" s="43"/>
      <c r="DC446" s="43"/>
      <c r="DD446" s="43"/>
      <c r="DE446" s="43"/>
      <c r="DF446" s="43"/>
      <c r="DG446" s="43"/>
      <c r="DH446" s="43"/>
      <c r="DI446" s="43"/>
      <c r="DJ446" s="43"/>
      <c r="DK446" s="43"/>
      <c r="DL446" s="43"/>
      <c r="DM446" s="43"/>
      <c r="DN446" s="43"/>
      <c r="DO446" s="43"/>
      <c r="DP446" s="43"/>
      <c r="DQ446" s="43"/>
      <c r="DR446" s="43"/>
      <c r="DS446" s="43"/>
      <c r="DT446" s="43"/>
      <c r="DU446" s="43"/>
      <c r="DV446" s="43"/>
      <c r="DW446" s="43"/>
      <c r="DX446" s="43"/>
      <c r="DY446" s="43"/>
      <c r="DZ446" s="43"/>
      <c r="EA446" s="43"/>
      <c r="EB446" s="43"/>
      <c r="EC446" s="43"/>
      <c r="ED446" s="43"/>
      <c r="EE446" s="43"/>
      <c r="EF446" s="43"/>
      <c r="EG446" s="43"/>
      <c r="EH446" s="43"/>
      <c r="EI446" s="43"/>
      <c r="EJ446" s="43"/>
      <c r="EK446" s="43"/>
      <c r="EL446" s="43"/>
      <c r="EM446" s="43"/>
      <c r="EN446" s="43"/>
      <c r="EO446" s="43"/>
      <c r="EP446" s="43"/>
      <c r="EQ446" s="43"/>
      <c r="ER446" s="43"/>
      <c r="ES446" s="43"/>
      <c r="ET446" s="43"/>
      <c r="EU446" s="43"/>
      <c r="EV446" s="43"/>
      <c r="EW446" s="43"/>
      <c r="EX446" s="43"/>
      <c r="EY446" s="43"/>
      <c r="EZ446" s="43"/>
      <c r="FA446" s="43"/>
      <c r="FB446" s="43"/>
      <c r="FC446" s="43"/>
      <c r="FD446" s="43"/>
      <c r="FE446" s="43"/>
      <c r="FF446" s="43"/>
      <c r="FG446" s="43"/>
      <c r="FH446" s="43"/>
      <c r="FI446" s="43"/>
      <c r="FJ446" s="43"/>
      <c r="FK446" s="43"/>
      <c r="FL446" s="43"/>
      <c r="FM446" s="43"/>
      <c r="FN446" s="43"/>
      <c r="FO446" s="43"/>
      <c r="FP446" s="43"/>
      <c r="FQ446" s="43"/>
      <c r="FR446" s="43"/>
      <c r="FS446" s="43"/>
      <c r="FT446" s="43"/>
      <c r="FU446" s="43"/>
      <c r="FV446" s="43"/>
      <c r="FW446" s="43"/>
      <c r="FX446" s="43"/>
      <c r="FY446" s="43"/>
      <c r="FZ446" s="43"/>
      <c r="GA446" s="43"/>
      <c r="GB446" s="43"/>
      <c r="GC446" s="43"/>
      <c r="GD446" s="43"/>
      <c r="GE446" s="43"/>
      <c r="GF446" s="43"/>
      <c r="GG446" s="43"/>
      <c r="GH446" s="43"/>
      <c r="GI446" s="43"/>
      <c r="GJ446" s="43"/>
      <c r="GK446" s="43"/>
      <c r="GL446" s="43"/>
      <c r="GM446" s="43"/>
      <c r="GN446" s="43"/>
      <c r="GO446" s="43"/>
      <c r="GP446" s="43"/>
      <c r="GQ446" s="43"/>
      <c r="GR446" s="43"/>
      <c r="GS446" s="43"/>
      <c r="GT446" s="43"/>
      <c r="GU446" s="43"/>
      <c r="GV446" s="43"/>
      <c r="GW446" s="43"/>
      <c r="GX446" s="43"/>
      <c r="GY446" s="43"/>
      <c r="GZ446" s="43"/>
      <c r="HA446" s="43"/>
      <c r="HB446" s="43"/>
      <c r="HC446" s="43"/>
      <c r="HD446" s="43"/>
      <c r="HE446" s="43"/>
      <c r="HF446" s="43"/>
      <c r="HG446" s="43"/>
      <c r="HH446" s="43"/>
      <c r="HI446" s="43"/>
      <c r="HJ446" s="43"/>
      <c r="HK446" s="43"/>
      <c r="HL446" s="43"/>
      <c r="HM446" s="43"/>
      <c r="HN446" s="43"/>
      <c r="HO446" s="43"/>
      <c r="HP446" s="43"/>
      <c r="HQ446" s="43"/>
      <c r="HR446" s="43"/>
      <c r="HS446" s="43"/>
      <c r="HT446" s="43"/>
      <c r="HU446" s="43"/>
      <c r="HV446" s="43"/>
      <c r="HW446" s="43"/>
      <c r="HX446" s="43"/>
      <c r="HY446" s="43"/>
      <c r="HZ446" s="43"/>
      <c r="IA446" s="43"/>
      <c r="IB446" s="43"/>
      <c r="IC446" s="43"/>
      <c r="ID446" s="43"/>
      <c r="IE446" s="43"/>
      <c r="IF446" s="43"/>
      <c r="IG446" s="43"/>
      <c r="IH446" s="43"/>
      <c r="II446" s="43"/>
      <c r="IJ446" s="43"/>
      <c r="IK446" s="43"/>
      <c r="IL446" s="43"/>
      <c r="IM446" s="43"/>
      <c r="IN446" s="43"/>
      <c r="IO446" s="43"/>
      <c r="IP446" s="43"/>
      <c r="IQ446" s="43"/>
      <c r="IR446" s="43"/>
      <c r="IS446" s="43"/>
      <c r="IT446" s="43"/>
      <c r="IU446" s="43"/>
    </row>
    <row r="447" spans="1:255" ht="16.5">
      <c r="A447" s="708"/>
      <c r="B447" s="709"/>
      <c r="C447" s="709"/>
      <c r="D447" s="709"/>
      <c r="E447" s="43"/>
      <c r="F447" s="43"/>
      <c r="G447" s="43"/>
      <c r="H447" s="43"/>
      <c r="I447" s="43"/>
      <c r="J447" s="43"/>
      <c r="K447" s="43"/>
      <c r="L447" s="43"/>
      <c r="M447" s="43"/>
      <c r="N447" s="43"/>
      <c r="O447" s="43"/>
      <c r="P447" s="43"/>
      <c r="Q447" s="43"/>
      <c r="R447" s="43"/>
      <c r="S447" s="43"/>
      <c r="T447" s="43"/>
      <c r="U447" s="43"/>
      <c r="V447" s="43"/>
      <c r="W447" s="43"/>
      <c r="X447" s="43"/>
      <c r="Y447" s="43"/>
      <c r="Z447" s="43"/>
      <c r="AA447" s="43"/>
      <c r="AB447" s="43"/>
      <c r="AC447" s="43"/>
      <c r="AD447" s="43"/>
      <c r="AE447" s="43"/>
      <c r="AF447" s="43"/>
      <c r="AG447" s="43"/>
      <c r="AH447" s="43"/>
      <c r="AI447" s="43"/>
      <c r="AJ447" s="43"/>
      <c r="AK447" s="43"/>
      <c r="AL447" s="43"/>
      <c r="AM447" s="43"/>
      <c r="AN447" s="43"/>
      <c r="AO447" s="43"/>
      <c r="AP447" s="43"/>
      <c r="AQ447" s="43"/>
      <c r="AR447" s="43"/>
      <c r="AS447" s="43"/>
      <c r="AT447" s="43"/>
      <c r="AU447" s="43"/>
      <c r="AV447" s="43"/>
      <c r="AW447" s="43"/>
      <c r="AX447" s="43"/>
      <c r="AY447" s="43"/>
      <c r="AZ447" s="43"/>
      <c r="BA447" s="43"/>
      <c r="BB447" s="43"/>
      <c r="BC447" s="43"/>
      <c r="BD447" s="43"/>
      <c r="BE447" s="43"/>
      <c r="BF447" s="43"/>
      <c r="BG447" s="43"/>
      <c r="BH447" s="43"/>
      <c r="BI447" s="43"/>
      <c r="BJ447" s="43"/>
      <c r="BK447" s="43"/>
      <c r="BL447" s="43"/>
      <c r="BM447" s="43"/>
      <c r="BN447" s="43"/>
      <c r="BO447" s="43"/>
      <c r="BP447" s="43"/>
      <c r="BQ447" s="43"/>
      <c r="BR447" s="43"/>
      <c r="BS447" s="43"/>
      <c r="BT447" s="43"/>
      <c r="BU447" s="43"/>
      <c r="BV447" s="43"/>
      <c r="BW447" s="43"/>
      <c r="BX447" s="43"/>
      <c r="BY447" s="43"/>
      <c r="BZ447" s="43"/>
      <c r="CA447" s="43"/>
      <c r="CB447" s="43"/>
      <c r="CC447" s="43"/>
      <c r="CD447" s="43"/>
      <c r="CE447" s="43"/>
      <c r="CF447" s="43"/>
      <c r="CG447" s="43"/>
      <c r="CH447" s="43"/>
      <c r="CI447" s="43"/>
      <c r="CJ447" s="43"/>
      <c r="CK447" s="43"/>
      <c r="CL447" s="43"/>
      <c r="CM447" s="43"/>
      <c r="CN447" s="43"/>
      <c r="CO447" s="43"/>
      <c r="CP447" s="43"/>
      <c r="CQ447" s="43"/>
      <c r="CR447" s="43"/>
      <c r="CS447" s="43"/>
      <c r="CT447" s="43"/>
      <c r="CU447" s="43"/>
      <c r="CV447" s="43"/>
      <c r="CW447" s="43"/>
      <c r="CX447" s="43"/>
      <c r="CY447" s="43"/>
      <c r="CZ447" s="43"/>
      <c r="DA447" s="43"/>
      <c r="DB447" s="43"/>
      <c r="DC447" s="43"/>
      <c r="DD447" s="43"/>
      <c r="DE447" s="43"/>
      <c r="DF447" s="43"/>
      <c r="DG447" s="43"/>
      <c r="DH447" s="43"/>
      <c r="DI447" s="43"/>
      <c r="DJ447" s="43"/>
      <c r="DK447" s="43"/>
      <c r="DL447" s="43"/>
      <c r="DM447" s="43"/>
      <c r="DN447" s="43"/>
      <c r="DO447" s="43"/>
      <c r="DP447" s="43"/>
      <c r="DQ447" s="43"/>
      <c r="DR447" s="43"/>
      <c r="DS447" s="43"/>
      <c r="DT447" s="43"/>
      <c r="DU447" s="43"/>
      <c r="DV447" s="43"/>
      <c r="DW447" s="43"/>
      <c r="DX447" s="43"/>
      <c r="DY447" s="43"/>
      <c r="DZ447" s="43"/>
      <c r="EA447" s="43"/>
      <c r="EB447" s="43"/>
      <c r="EC447" s="43"/>
      <c r="ED447" s="43"/>
      <c r="EE447" s="43"/>
      <c r="EF447" s="43"/>
      <c r="EG447" s="43"/>
      <c r="EH447" s="43"/>
      <c r="EI447" s="43"/>
      <c r="EJ447" s="43"/>
      <c r="EK447" s="43"/>
      <c r="EL447" s="43"/>
      <c r="EM447" s="43"/>
      <c r="EN447" s="43"/>
      <c r="EO447" s="43"/>
      <c r="EP447" s="43"/>
      <c r="EQ447" s="43"/>
      <c r="ER447" s="43"/>
      <c r="ES447" s="43"/>
      <c r="ET447" s="43"/>
      <c r="EU447" s="43"/>
      <c r="EV447" s="43"/>
      <c r="EW447" s="43"/>
      <c r="EX447" s="43"/>
      <c r="EY447" s="43"/>
      <c r="EZ447" s="43"/>
      <c r="FA447" s="43"/>
      <c r="FB447" s="43"/>
      <c r="FC447" s="43"/>
      <c r="FD447" s="43"/>
      <c r="FE447" s="43"/>
      <c r="FF447" s="43"/>
      <c r="FG447" s="43"/>
      <c r="FH447" s="43"/>
      <c r="FI447" s="43"/>
      <c r="FJ447" s="43"/>
      <c r="FK447" s="43"/>
      <c r="FL447" s="43"/>
      <c r="FM447" s="43"/>
      <c r="FN447" s="43"/>
      <c r="FO447" s="43"/>
      <c r="FP447" s="43"/>
      <c r="FQ447" s="43"/>
      <c r="FR447" s="43"/>
      <c r="FS447" s="43"/>
      <c r="FT447" s="43"/>
      <c r="FU447" s="43"/>
      <c r="FV447" s="43"/>
      <c r="FW447" s="43"/>
      <c r="FX447" s="43"/>
      <c r="FY447" s="43"/>
      <c r="FZ447" s="43"/>
      <c r="GA447" s="43"/>
      <c r="GB447" s="43"/>
      <c r="GC447" s="43"/>
      <c r="GD447" s="43"/>
      <c r="GE447" s="43"/>
      <c r="GF447" s="43"/>
      <c r="GG447" s="43"/>
      <c r="GH447" s="43"/>
      <c r="GI447" s="43"/>
      <c r="GJ447" s="43"/>
      <c r="GK447" s="43"/>
      <c r="GL447" s="43"/>
      <c r="GM447" s="43"/>
      <c r="GN447" s="43"/>
      <c r="GO447" s="43"/>
      <c r="GP447" s="43"/>
      <c r="GQ447" s="43"/>
      <c r="GR447" s="43"/>
      <c r="GS447" s="43"/>
      <c r="GT447" s="43"/>
      <c r="GU447" s="43"/>
      <c r="GV447" s="43"/>
      <c r="GW447" s="43"/>
      <c r="GX447" s="43"/>
      <c r="GY447" s="43"/>
      <c r="GZ447" s="43"/>
      <c r="HA447" s="43"/>
      <c r="HB447" s="43"/>
      <c r="HC447" s="43"/>
      <c r="HD447" s="43"/>
      <c r="HE447" s="43"/>
      <c r="HF447" s="43"/>
      <c r="HG447" s="43"/>
      <c r="HH447" s="43"/>
      <c r="HI447" s="43"/>
      <c r="HJ447" s="43"/>
      <c r="HK447" s="43"/>
      <c r="HL447" s="43"/>
      <c r="HM447" s="43"/>
      <c r="HN447" s="43"/>
      <c r="HO447" s="43"/>
      <c r="HP447" s="43"/>
      <c r="HQ447" s="43"/>
      <c r="HR447" s="43"/>
      <c r="HS447" s="43"/>
      <c r="HT447" s="43"/>
      <c r="HU447" s="43"/>
      <c r="HV447" s="43"/>
      <c r="HW447" s="43"/>
      <c r="HX447" s="43"/>
      <c r="HY447" s="43"/>
      <c r="HZ447" s="43"/>
      <c r="IA447" s="43"/>
      <c r="IB447" s="43"/>
      <c r="IC447" s="43"/>
      <c r="ID447" s="43"/>
      <c r="IE447" s="43"/>
      <c r="IF447" s="43"/>
      <c r="IG447" s="43"/>
      <c r="IH447" s="43"/>
      <c r="II447" s="43"/>
      <c r="IJ447" s="43"/>
      <c r="IK447" s="43"/>
      <c r="IL447" s="43"/>
      <c r="IM447" s="43"/>
      <c r="IN447" s="43"/>
      <c r="IO447" s="43"/>
      <c r="IP447" s="43"/>
      <c r="IQ447" s="43"/>
      <c r="IR447" s="43"/>
      <c r="IS447" s="43"/>
      <c r="IT447" s="43"/>
      <c r="IU447" s="43"/>
    </row>
    <row r="448" spans="1:255" ht="16.5">
      <c r="A448" s="708"/>
      <c r="B448" s="709"/>
      <c r="C448" s="709"/>
      <c r="D448" s="709"/>
      <c r="E448" s="43"/>
      <c r="F448" s="43"/>
      <c r="G448" s="43"/>
      <c r="H448" s="43"/>
      <c r="I448" s="43"/>
      <c r="J448" s="43"/>
      <c r="K448" s="43"/>
      <c r="L448" s="43"/>
      <c r="M448" s="43"/>
      <c r="N448" s="43"/>
      <c r="O448" s="43"/>
      <c r="P448" s="43"/>
      <c r="Q448" s="43"/>
      <c r="R448" s="43"/>
      <c r="S448" s="43"/>
      <c r="T448" s="43"/>
      <c r="U448" s="43"/>
      <c r="V448" s="43"/>
      <c r="W448" s="43"/>
      <c r="X448" s="43"/>
      <c r="Y448" s="43"/>
      <c r="Z448" s="43"/>
      <c r="AA448" s="43"/>
      <c r="AB448" s="43"/>
      <c r="AC448" s="43"/>
      <c r="AD448" s="43"/>
      <c r="AE448" s="43"/>
      <c r="AF448" s="43"/>
      <c r="AG448" s="43"/>
      <c r="AH448" s="43"/>
      <c r="AI448" s="43"/>
      <c r="AJ448" s="43"/>
      <c r="AK448" s="43"/>
      <c r="AL448" s="43"/>
      <c r="AM448" s="43"/>
      <c r="AN448" s="43"/>
      <c r="AO448" s="43"/>
      <c r="AP448" s="43"/>
      <c r="AQ448" s="43"/>
      <c r="AR448" s="43"/>
      <c r="AS448" s="43"/>
      <c r="AT448" s="43"/>
      <c r="AU448" s="43"/>
      <c r="AV448" s="43"/>
      <c r="AW448" s="43"/>
      <c r="AX448" s="43"/>
      <c r="AY448" s="43"/>
      <c r="AZ448" s="43"/>
      <c r="BA448" s="43"/>
      <c r="BB448" s="43"/>
      <c r="BC448" s="43"/>
      <c r="BD448" s="43"/>
      <c r="BE448" s="43"/>
      <c r="BF448" s="43"/>
      <c r="BG448" s="43"/>
      <c r="BH448" s="43"/>
      <c r="BI448" s="43"/>
      <c r="BJ448" s="43"/>
      <c r="BK448" s="43"/>
      <c r="BL448" s="43"/>
      <c r="BM448" s="43"/>
      <c r="BN448" s="43"/>
      <c r="BO448" s="43"/>
      <c r="BP448" s="43"/>
      <c r="BQ448" s="43"/>
      <c r="BR448" s="43"/>
      <c r="BS448" s="43"/>
      <c r="BT448" s="43"/>
      <c r="BU448" s="43"/>
      <c r="BV448" s="43"/>
      <c r="BW448" s="43"/>
      <c r="BX448" s="43"/>
      <c r="BY448" s="43"/>
      <c r="BZ448" s="43"/>
      <c r="CA448" s="43"/>
      <c r="CB448" s="43"/>
      <c r="CC448" s="43"/>
      <c r="CD448" s="43"/>
      <c r="CE448" s="43"/>
      <c r="CF448" s="43"/>
      <c r="CG448" s="43"/>
      <c r="CH448" s="43"/>
      <c r="CI448" s="43"/>
      <c r="CJ448" s="43"/>
      <c r="CK448" s="43"/>
      <c r="CL448" s="43"/>
      <c r="CM448" s="43"/>
      <c r="CN448" s="43"/>
      <c r="CO448" s="43"/>
      <c r="CP448" s="43"/>
      <c r="CQ448" s="43"/>
      <c r="CR448" s="43"/>
      <c r="CS448" s="43"/>
      <c r="CT448" s="43"/>
      <c r="CU448" s="43"/>
      <c r="CV448" s="43"/>
      <c r="CW448" s="43"/>
      <c r="CX448" s="43"/>
      <c r="CY448" s="43"/>
      <c r="CZ448" s="43"/>
      <c r="DA448" s="43"/>
      <c r="DB448" s="43"/>
      <c r="DC448" s="43"/>
      <c r="DD448" s="43"/>
      <c r="DE448" s="43"/>
      <c r="DF448" s="43"/>
      <c r="DG448" s="43"/>
      <c r="DH448" s="43"/>
      <c r="DI448" s="43"/>
      <c r="DJ448" s="43"/>
      <c r="DK448" s="43"/>
      <c r="DL448" s="43"/>
      <c r="DM448" s="43"/>
      <c r="DN448" s="43"/>
      <c r="DO448" s="43"/>
      <c r="DP448" s="43"/>
      <c r="DQ448" s="43"/>
      <c r="DR448" s="43"/>
      <c r="DS448" s="43"/>
      <c r="DT448" s="43"/>
      <c r="DU448" s="43"/>
      <c r="DV448" s="43"/>
      <c r="DW448" s="43"/>
      <c r="DX448" s="43"/>
      <c r="DY448" s="43"/>
      <c r="DZ448" s="43"/>
      <c r="EA448" s="43"/>
      <c r="EB448" s="43"/>
      <c r="EC448" s="43"/>
      <c r="ED448" s="43"/>
      <c r="EE448" s="43"/>
      <c r="EF448" s="43"/>
      <c r="EG448" s="43"/>
      <c r="EH448" s="43"/>
      <c r="EI448" s="43"/>
      <c r="EJ448" s="43"/>
      <c r="EK448" s="43"/>
      <c r="EL448" s="43"/>
      <c r="EM448" s="43"/>
      <c r="EN448" s="43"/>
      <c r="EO448" s="43"/>
      <c r="EP448" s="43"/>
      <c r="EQ448" s="43"/>
      <c r="ER448" s="43"/>
      <c r="ES448" s="43"/>
      <c r="ET448" s="43"/>
      <c r="EU448" s="43"/>
      <c r="EV448" s="43"/>
      <c r="EW448" s="43"/>
      <c r="EX448" s="43"/>
      <c r="EY448" s="43"/>
      <c r="EZ448" s="43"/>
      <c r="FA448" s="43"/>
      <c r="FB448" s="43"/>
      <c r="FC448" s="43"/>
      <c r="FD448" s="43"/>
      <c r="FE448" s="43"/>
      <c r="FF448" s="43"/>
      <c r="FG448" s="43"/>
      <c r="FH448" s="43"/>
      <c r="FI448" s="43"/>
      <c r="FJ448" s="43"/>
      <c r="FK448" s="43"/>
      <c r="FL448" s="43"/>
      <c r="FM448" s="43"/>
      <c r="FN448" s="43"/>
      <c r="FO448" s="43"/>
      <c r="FP448" s="43"/>
      <c r="FQ448" s="43"/>
      <c r="FR448" s="43"/>
      <c r="FS448" s="43"/>
      <c r="FT448" s="43"/>
      <c r="FU448" s="43"/>
      <c r="FV448" s="43"/>
      <c r="FW448" s="43"/>
      <c r="FX448" s="43"/>
      <c r="FY448" s="43"/>
      <c r="FZ448" s="43"/>
      <c r="GA448" s="43"/>
      <c r="GB448" s="43"/>
      <c r="GC448" s="43"/>
      <c r="GD448" s="43"/>
      <c r="GE448" s="43"/>
      <c r="GF448" s="43"/>
      <c r="GG448" s="43"/>
      <c r="GH448" s="43"/>
      <c r="GI448" s="43"/>
      <c r="GJ448" s="43"/>
      <c r="GK448" s="43"/>
      <c r="GL448" s="43"/>
      <c r="GM448" s="43"/>
      <c r="GN448" s="43"/>
      <c r="GO448" s="43"/>
      <c r="GP448" s="43"/>
      <c r="GQ448" s="43"/>
      <c r="GR448" s="43"/>
      <c r="GS448" s="43"/>
      <c r="GT448" s="43"/>
      <c r="GU448" s="43"/>
      <c r="GV448" s="43"/>
      <c r="GW448" s="43"/>
      <c r="GX448" s="43"/>
      <c r="GY448" s="43"/>
      <c r="GZ448" s="43"/>
      <c r="HA448" s="43"/>
      <c r="HB448" s="43"/>
      <c r="HC448" s="43"/>
      <c r="HD448" s="43"/>
      <c r="HE448" s="43"/>
      <c r="HF448" s="43"/>
      <c r="HG448" s="43"/>
      <c r="HH448" s="43"/>
      <c r="HI448" s="43"/>
      <c r="HJ448" s="43"/>
      <c r="HK448" s="43"/>
      <c r="HL448" s="43"/>
      <c r="HM448" s="43"/>
      <c r="HN448" s="43"/>
      <c r="HO448" s="43"/>
      <c r="HP448" s="43"/>
      <c r="HQ448" s="43"/>
      <c r="HR448" s="43"/>
      <c r="HS448" s="43"/>
      <c r="HT448" s="43"/>
      <c r="HU448" s="43"/>
      <c r="HV448" s="43"/>
      <c r="HW448" s="43"/>
      <c r="HX448" s="43"/>
      <c r="HY448" s="43"/>
      <c r="HZ448" s="43"/>
      <c r="IA448" s="43"/>
      <c r="IB448" s="43"/>
      <c r="IC448" s="43"/>
      <c r="ID448" s="43"/>
      <c r="IE448" s="43"/>
      <c r="IF448" s="43"/>
      <c r="IG448" s="43"/>
      <c r="IH448" s="43"/>
      <c r="II448" s="43"/>
      <c r="IJ448" s="43"/>
      <c r="IK448" s="43"/>
      <c r="IL448" s="43"/>
      <c r="IM448" s="43"/>
      <c r="IN448" s="43"/>
      <c r="IO448" s="43"/>
      <c r="IP448" s="43"/>
      <c r="IQ448" s="43"/>
      <c r="IR448" s="43"/>
      <c r="IS448" s="43"/>
      <c r="IT448" s="43"/>
      <c r="IU448" s="43"/>
    </row>
    <row r="449" spans="1:255" ht="16.5">
      <c r="A449" s="708"/>
      <c r="B449" s="709"/>
      <c r="C449" s="709"/>
      <c r="D449" s="709"/>
      <c r="E449" s="43"/>
      <c r="F449" s="43"/>
      <c r="G449" s="43"/>
      <c r="H449" s="43"/>
      <c r="I449" s="43"/>
      <c r="J449" s="43"/>
      <c r="K449" s="43"/>
      <c r="L449" s="43"/>
      <c r="M449" s="43"/>
      <c r="N449" s="43"/>
      <c r="O449" s="43"/>
      <c r="P449" s="43"/>
      <c r="Q449" s="43"/>
      <c r="R449" s="43"/>
      <c r="S449" s="43"/>
      <c r="T449" s="43"/>
      <c r="U449" s="43"/>
      <c r="V449" s="43"/>
      <c r="W449" s="43"/>
      <c r="X449" s="43"/>
      <c r="Y449" s="43"/>
      <c r="Z449" s="43"/>
      <c r="AA449" s="43"/>
      <c r="AB449" s="43"/>
      <c r="AC449" s="43"/>
      <c r="AD449" s="43"/>
      <c r="AE449" s="43"/>
      <c r="AF449" s="43"/>
      <c r="AG449" s="43"/>
      <c r="AH449" s="43"/>
      <c r="AI449" s="43"/>
      <c r="AJ449" s="43"/>
      <c r="AK449" s="43"/>
      <c r="AL449" s="43"/>
      <c r="AM449" s="43"/>
      <c r="AN449" s="43"/>
      <c r="AO449" s="43"/>
      <c r="AP449" s="43"/>
      <c r="AQ449" s="43"/>
      <c r="AR449" s="43"/>
      <c r="AS449" s="43"/>
      <c r="AT449" s="43"/>
      <c r="AU449" s="43"/>
      <c r="AV449" s="43"/>
      <c r="AW449" s="43"/>
      <c r="AX449" s="43"/>
      <c r="AY449" s="43"/>
      <c r="AZ449" s="43"/>
      <c r="BA449" s="43"/>
      <c r="BB449" s="43"/>
      <c r="BC449" s="43"/>
      <c r="BD449" s="43"/>
      <c r="BE449" s="43"/>
      <c r="BF449" s="43"/>
      <c r="BG449" s="43"/>
      <c r="BH449" s="43"/>
      <c r="BI449" s="43"/>
      <c r="BJ449" s="43"/>
      <c r="BK449" s="43"/>
      <c r="BL449" s="43"/>
      <c r="BM449" s="43"/>
      <c r="BN449" s="43"/>
      <c r="BO449" s="43"/>
      <c r="BP449" s="43"/>
      <c r="BQ449" s="43"/>
      <c r="BR449" s="43"/>
      <c r="BS449" s="43"/>
      <c r="BT449" s="43"/>
      <c r="BU449" s="43"/>
      <c r="BV449" s="43"/>
      <c r="BW449" s="43"/>
      <c r="BX449" s="43"/>
      <c r="BY449" s="43"/>
      <c r="BZ449" s="43"/>
      <c r="CA449" s="43"/>
      <c r="CB449" s="43"/>
      <c r="CC449" s="43"/>
      <c r="CD449" s="43"/>
      <c r="CE449" s="43"/>
      <c r="CF449" s="43"/>
      <c r="CG449" s="43"/>
      <c r="CH449" s="43"/>
      <c r="CI449" s="43"/>
      <c r="CJ449" s="43"/>
      <c r="CK449" s="43"/>
      <c r="CL449" s="43"/>
      <c r="CM449" s="43"/>
      <c r="CN449" s="43"/>
      <c r="CO449" s="43"/>
      <c r="CP449" s="43"/>
      <c r="CQ449" s="43"/>
      <c r="CR449" s="43"/>
      <c r="CS449" s="43"/>
      <c r="CT449" s="43"/>
      <c r="CU449" s="43"/>
      <c r="CV449" s="43"/>
      <c r="CW449" s="43"/>
      <c r="CX449" s="43"/>
      <c r="CY449" s="43"/>
      <c r="CZ449" s="43"/>
      <c r="DA449" s="43"/>
      <c r="DB449" s="43"/>
      <c r="DC449" s="43"/>
      <c r="DD449" s="43"/>
      <c r="DE449" s="43"/>
      <c r="DF449" s="43"/>
      <c r="DG449" s="43"/>
      <c r="DH449" s="43"/>
      <c r="DI449" s="43"/>
      <c r="DJ449" s="43"/>
      <c r="DK449" s="43"/>
      <c r="DL449" s="43"/>
      <c r="DM449" s="43"/>
      <c r="DN449" s="43"/>
      <c r="DO449" s="43"/>
      <c r="DP449" s="43"/>
      <c r="DQ449" s="43"/>
      <c r="DR449" s="43"/>
      <c r="DS449" s="43"/>
      <c r="DT449" s="43"/>
      <c r="DU449" s="43"/>
      <c r="DV449" s="43"/>
      <c r="DW449" s="43"/>
      <c r="DX449" s="43"/>
      <c r="DY449" s="43"/>
      <c r="DZ449" s="43"/>
      <c r="EA449" s="43"/>
      <c r="EB449" s="43"/>
      <c r="EC449" s="43"/>
      <c r="ED449" s="43"/>
      <c r="EE449" s="43"/>
      <c r="EF449" s="43"/>
      <c r="EG449" s="43"/>
      <c r="EH449" s="43"/>
      <c r="EI449" s="43"/>
      <c r="EJ449" s="43"/>
      <c r="EK449" s="43"/>
      <c r="EL449" s="43"/>
      <c r="EM449" s="43"/>
      <c r="EN449" s="43"/>
      <c r="EO449" s="43"/>
      <c r="EP449" s="43"/>
      <c r="EQ449" s="43"/>
      <c r="ER449" s="43"/>
      <c r="ES449" s="43"/>
      <c r="ET449" s="43"/>
      <c r="EU449" s="43"/>
      <c r="EV449" s="43"/>
      <c r="EW449" s="43"/>
      <c r="EX449" s="43"/>
      <c r="EY449" s="43"/>
      <c r="EZ449" s="43"/>
      <c r="FA449" s="43"/>
      <c r="FB449" s="43"/>
      <c r="FC449" s="43"/>
      <c r="FD449" s="43"/>
      <c r="FE449" s="43"/>
      <c r="FF449" s="43"/>
      <c r="FG449" s="43"/>
      <c r="FH449" s="43"/>
      <c r="FI449" s="43"/>
      <c r="FJ449" s="43"/>
      <c r="FK449" s="43"/>
      <c r="FL449" s="43"/>
      <c r="FM449" s="43"/>
      <c r="FN449" s="43"/>
      <c r="FO449" s="43"/>
      <c r="FP449" s="43"/>
      <c r="FQ449" s="43"/>
      <c r="FR449" s="43"/>
      <c r="FS449" s="43"/>
      <c r="FT449" s="43"/>
      <c r="FU449" s="43"/>
      <c r="FV449" s="43"/>
      <c r="FW449" s="43"/>
      <c r="FX449" s="43"/>
      <c r="FY449" s="43"/>
      <c r="FZ449" s="43"/>
      <c r="GA449" s="43"/>
      <c r="GB449" s="43"/>
      <c r="GC449" s="43"/>
      <c r="GD449" s="43"/>
      <c r="GE449" s="43"/>
      <c r="GF449" s="43"/>
      <c r="GG449" s="43"/>
      <c r="GH449" s="43"/>
      <c r="GI449" s="43"/>
      <c r="GJ449" s="43"/>
      <c r="GK449" s="43"/>
      <c r="GL449" s="43"/>
      <c r="GM449" s="43"/>
      <c r="GN449" s="43"/>
      <c r="GO449" s="43"/>
      <c r="GP449" s="43"/>
      <c r="GQ449" s="43"/>
      <c r="GR449" s="43"/>
      <c r="GS449" s="43"/>
      <c r="GT449" s="43"/>
      <c r="GU449" s="43"/>
      <c r="GV449" s="43"/>
      <c r="GW449" s="43"/>
      <c r="GX449" s="43"/>
      <c r="GY449" s="43"/>
      <c r="GZ449" s="43"/>
      <c r="HA449" s="43"/>
      <c r="HB449" s="43"/>
      <c r="HC449" s="43"/>
      <c r="HD449" s="43"/>
      <c r="HE449" s="43"/>
      <c r="HF449" s="43"/>
      <c r="HG449" s="43"/>
      <c r="HH449" s="43"/>
      <c r="HI449" s="43"/>
      <c r="HJ449" s="43"/>
      <c r="HK449" s="43"/>
      <c r="HL449" s="43"/>
      <c r="HM449" s="43"/>
      <c r="HN449" s="43"/>
      <c r="HO449" s="43"/>
      <c r="HP449" s="43"/>
      <c r="HQ449" s="43"/>
      <c r="HR449" s="43"/>
      <c r="HS449" s="43"/>
      <c r="HT449" s="43"/>
      <c r="HU449" s="43"/>
      <c r="HV449" s="43"/>
      <c r="HW449" s="43"/>
      <c r="HX449" s="43"/>
      <c r="HY449" s="43"/>
      <c r="HZ449" s="43"/>
      <c r="IA449" s="43"/>
      <c r="IB449" s="43"/>
      <c r="IC449" s="43"/>
      <c r="ID449" s="43"/>
      <c r="IE449" s="43"/>
      <c r="IF449" s="43"/>
      <c r="IG449" s="43"/>
      <c r="IH449" s="43"/>
      <c r="II449" s="43"/>
      <c r="IJ449" s="43"/>
      <c r="IK449" s="43"/>
      <c r="IL449" s="43"/>
      <c r="IM449" s="43"/>
      <c r="IN449" s="43"/>
      <c r="IO449" s="43"/>
      <c r="IP449" s="43"/>
      <c r="IQ449" s="43"/>
      <c r="IR449" s="43"/>
      <c r="IS449" s="43"/>
      <c r="IT449" s="43"/>
      <c r="IU449" s="43"/>
    </row>
    <row r="450" spans="1:255" ht="16.5">
      <c r="A450" s="708"/>
      <c r="B450" s="709"/>
      <c r="C450" s="709"/>
      <c r="D450" s="709"/>
      <c r="E450" s="43"/>
      <c r="F450" s="43"/>
      <c r="G450" s="43"/>
      <c r="H450" s="43"/>
      <c r="I450" s="43"/>
      <c r="J450" s="43"/>
      <c r="K450" s="43"/>
      <c r="L450" s="43"/>
      <c r="M450" s="43"/>
      <c r="N450" s="43"/>
      <c r="O450" s="43"/>
      <c r="P450" s="43"/>
      <c r="Q450" s="43"/>
      <c r="R450" s="43"/>
      <c r="S450" s="43"/>
      <c r="T450" s="43"/>
      <c r="U450" s="43"/>
      <c r="V450" s="43"/>
      <c r="W450" s="43"/>
      <c r="X450" s="43"/>
      <c r="Y450" s="43"/>
      <c r="Z450" s="43"/>
      <c r="AA450" s="43"/>
      <c r="AB450" s="43"/>
      <c r="AC450" s="43"/>
      <c r="AD450" s="43"/>
      <c r="AE450" s="43"/>
      <c r="AF450" s="43"/>
      <c r="AG450" s="43"/>
      <c r="AH450" s="43"/>
      <c r="AI450" s="43"/>
      <c r="AJ450" s="43"/>
      <c r="AK450" s="43"/>
      <c r="AL450" s="43"/>
      <c r="AM450" s="43"/>
      <c r="AN450" s="43"/>
      <c r="AO450" s="43"/>
      <c r="AP450" s="43"/>
      <c r="AQ450" s="43"/>
      <c r="AR450" s="43"/>
      <c r="AS450" s="43"/>
      <c r="AT450" s="43"/>
      <c r="AU450" s="43"/>
      <c r="AV450" s="43"/>
      <c r="AW450" s="43"/>
      <c r="AX450" s="43"/>
      <c r="AY450" s="43"/>
      <c r="AZ450" s="43"/>
      <c r="BA450" s="43"/>
      <c r="BB450" s="43"/>
      <c r="BC450" s="43"/>
      <c r="BD450" s="43"/>
      <c r="BE450" s="43"/>
      <c r="BF450" s="43"/>
      <c r="BG450" s="43"/>
      <c r="BH450" s="43"/>
      <c r="BI450" s="43"/>
      <c r="BJ450" s="43"/>
      <c r="BK450" s="43"/>
      <c r="BL450" s="43"/>
      <c r="BM450" s="43"/>
      <c r="BN450" s="43"/>
      <c r="BO450" s="43"/>
      <c r="BP450" s="43"/>
      <c r="BQ450" s="43"/>
      <c r="BR450" s="43"/>
      <c r="BS450" s="43"/>
      <c r="BT450" s="43"/>
      <c r="BU450" s="43"/>
      <c r="BV450" s="43"/>
      <c r="BW450" s="43"/>
      <c r="BX450" s="43"/>
      <c r="BY450" s="43"/>
      <c r="BZ450" s="43"/>
      <c r="CA450" s="43"/>
      <c r="CB450" s="43"/>
      <c r="CC450" s="43"/>
      <c r="CD450" s="43"/>
      <c r="CE450" s="43"/>
      <c r="CF450" s="43"/>
      <c r="CG450" s="43"/>
      <c r="CH450" s="43"/>
      <c r="CI450" s="43"/>
      <c r="CJ450" s="43"/>
      <c r="CK450" s="43"/>
      <c r="CL450" s="43"/>
      <c r="CM450" s="43"/>
      <c r="CN450" s="43"/>
      <c r="CO450" s="43"/>
      <c r="CP450" s="43"/>
      <c r="CQ450" s="43"/>
      <c r="CR450" s="43"/>
      <c r="CS450" s="43"/>
      <c r="CT450" s="43"/>
      <c r="CU450" s="43"/>
      <c r="CV450" s="43"/>
      <c r="CW450" s="43"/>
      <c r="CX450" s="43"/>
      <c r="CY450" s="43"/>
      <c r="CZ450" s="43"/>
      <c r="DA450" s="43"/>
      <c r="DB450" s="43"/>
      <c r="DC450" s="43"/>
      <c r="DD450" s="43"/>
      <c r="DE450" s="43"/>
      <c r="DF450" s="43"/>
      <c r="DG450" s="43"/>
      <c r="DH450" s="43"/>
      <c r="DI450" s="43"/>
      <c r="DJ450" s="43"/>
      <c r="DK450" s="43"/>
      <c r="DL450" s="43"/>
      <c r="DM450" s="43"/>
      <c r="DN450" s="43"/>
      <c r="DO450" s="43"/>
      <c r="DP450" s="43"/>
      <c r="DQ450" s="43"/>
      <c r="DR450" s="43"/>
      <c r="DS450" s="43"/>
      <c r="DT450" s="43"/>
      <c r="DU450" s="43"/>
      <c r="DV450" s="43"/>
      <c r="DW450" s="43"/>
      <c r="DX450" s="43"/>
      <c r="DY450" s="43"/>
      <c r="DZ450" s="43"/>
      <c r="EA450" s="43"/>
      <c r="EB450" s="43"/>
      <c r="EC450" s="43"/>
      <c r="ED450" s="43"/>
      <c r="EE450" s="43"/>
      <c r="EF450" s="43"/>
      <c r="EG450" s="43"/>
      <c r="EH450" s="43"/>
      <c r="EI450" s="43"/>
      <c r="EJ450" s="43"/>
      <c r="EK450" s="43"/>
      <c r="EL450" s="43"/>
      <c r="EM450" s="43"/>
      <c r="EN450" s="43"/>
      <c r="EO450" s="43"/>
      <c r="EP450" s="43"/>
      <c r="EQ450" s="43"/>
      <c r="ER450" s="43"/>
      <c r="ES450" s="43"/>
      <c r="ET450" s="43"/>
      <c r="EU450" s="43"/>
      <c r="EV450" s="43"/>
      <c r="EW450" s="43"/>
      <c r="EX450" s="43"/>
      <c r="EY450" s="43"/>
      <c r="EZ450" s="43"/>
      <c r="FA450" s="43"/>
      <c r="FB450" s="43"/>
      <c r="FC450" s="43"/>
      <c r="FD450" s="43"/>
      <c r="FE450" s="43"/>
      <c r="FF450" s="43"/>
      <c r="FG450" s="43"/>
      <c r="FH450" s="43"/>
      <c r="FI450" s="43"/>
      <c r="FJ450" s="43"/>
      <c r="FK450" s="43"/>
      <c r="FL450" s="43"/>
      <c r="FM450" s="43"/>
      <c r="FN450" s="43"/>
      <c r="FO450" s="43"/>
      <c r="FP450" s="43"/>
      <c r="FQ450" s="43"/>
      <c r="FR450" s="43"/>
      <c r="FS450" s="43"/>
      <c r="FT450" s="43"/>
      <c r="FU450" s="43"/>
      <c r="FV450" s="43"/>
      <c r="FW450" s="43"/>
      <c r="FX450" s="43"/>
      <c r="FY450" s="43"/>
      <c r="FZ450" s="43"/>
      <c r="GA450" s="43"/>
      <c r="GB450" s="43"/>
      <c r="GC450" s="43"/>
      <c r="GD450" s="43"/>
      <c r="GE450" s="43"/>
      <c r="GF450" s="43"/>
      <c r="GG450" s="43"/>
      <c r="GH450" s="43"/>
      <c r="GI450" s="43"/>
      <c r="GJ450" s="43"/>
      <c r="GK450" s="43"/>
      <c r="GL450" s="43"/>
      <c r="GM450" s="43"/>
      <c r="GN450" s="43"/>
      <c r="GO450" s="43"/>
      <c r="GP450" s="43"/>
      <c r="GQ450" s="43"/>
      <c r="GR450" s="43"/>
      <c r="GS450" s="43"/>
      <c r="GT450" s="43"/>
      <c r="GU450" s="43"/>
      <c r="GV450" s="43"/>
      <c r="GW450" s="43"/>
      <c r="GX450" s="43"/>
      <c r="GY450" s="43"/>
      <c r="GZ450" s="43"/>
      <c r="HA450" s="43"/>
      <c r="HB450" s="43"/>
      <c r="HC450" s="43"/>
      <c r="HD450" s="43"/>
      <c r="HE450" s="43"/>
      <c r="HF450" s="43"/>
      <c r="HG450" s="43"/>
      <c r="HH450" s="43"/>
      <c r="HI450" s="43"/>
      <c r="HJ450" s="43"/>
      <c r="HK450" s="43"/>
      <c r="HL450" s="43"/>
      <c r="HM450" s="43"/>
      <c r="HN450" s="43"/>
      <c r="HO450" s="43"/>
      <c r="HP450" s="43"/>
      <c r="HQ450" s="43"/>
      <c r="HR450" s="43"/>
      <c r="HS450" s="43"/>
      <c r="HT450" s="43"/>
      <c r="HU450" s="43"/>
      <c r="HV450" s="43"/>
      <c r="HW450" s="43"/>
      <c r="HX450" s="43"/>
      <c r="HY450" s="43"/>
      <c r="HZ450" s="43"/>
      <c r="IA450" s="43"/>
      <c r="IB450" s="43"/>
      <c r="IC450" s="43"/>
      <c r="ID450" s="43"/>
      <c r="IE450" s="43"/>
      <c r="IF450" s="43"/>
      <c r="IG450" s="43"/>
      <c r="IH450" s="43"/>
      <c r="II450" s="43"/>
      <c r="IJ450" s="43"/>
      <c r="IK450" s="43"/>
      <c r="IL450" s="43"/>
      <c r="IM450" s="43"/>
      <c r="IN450" s="43"/>
      <c r="IO450" s="43"/>
      <c r="IP450" s="43"/>
      <c r="IQ450" s="43"/>
      <c r="IR450" s="43"/>
      <c r="IS450" s="43"/>
      <c r="IT450" s="43"/>
      <c r="IU450" s="43"/>
    </row>
    <row r="451" spans="1:255" ht="16.5">
      <c r="A451" s="708"/>
      <c r="B451" s="709"/>
      <c r="C451" s="709"/>
      <c r="D451" s="709"/>
      <c r="E451" s="43"/>
      <c r="F451" s="43"/>
      <c r="G451" s="43"/>
      <c r="H451" s="43"/>
      <c r="I451" s="43"/>
      <c r="J451" s="43"/>
      <c r="K451" s="43"/>
      <c r="L451" s="43"/>
      <c r="M451" s="43"/>
      <c r="N451" s="43"/>
      <c r="O451" s="43"/>
      <c r="P451" s="43"/>
      <c r="Q451" s="43"/>
      <c r="R451" s="43"/>
      <c r="S451" s="43"/>
      <c r="T451" s="43"/>
      <c r="U451" s="43"/>
      <c r="V451" s="43"/>
      <c r="W451" s="43"/>
      <c r="X451" s="43"/>
      <c r="Y451" s="43"/>
      <c r="Z451" s="43"/>
      <c r="AA451" s="43"/>
      <c r="AB451" s="43"/>
      <c r="AC451" s="43"/>
      <c r="AD451" s="43"/>
      <c r="AE451" s="43"/>
      <c r="AF451" s="43"/>
      <c r="AG451" s="43"/>
      <c r="AH451" s="43"/>
      <c r="AI451" s="43"/>
      <c r="AJ451" s="43"/>
      <c r="AK451" s="43"/>
      <c r="AL451" s="43"/>
      <c r="AM451" s="43"/>
      <c r="AN451" s="43"/>
      <c r="AO451" s="43"/>
      <c r="AP451" s="43"/>
      <c r="AQ451" s="43"/>
      <c r="AR451" s="43"/>
      <c r="AS451" s="43"/>
      <c r="AT451" s="43"/>
      <c r="AU451" s="43"/>
      <c r="AV451" s="43"/>
      <c r="AW451" s="43"/>
      <c r="AX451" s="43"/>
      <c r="AY451" s="43"/>
      <c r="AZ451" s="43"/>
      <c r="BA451" s="43"/>
      <c r="BB451" s="43"/>
      <c r="BC451" s="43"/>
      <c r="BD451" s="43"/>
      <c r="BE451" s="43"/>
      <c r="BF451" s="43"/>
      <c r="BG451" s="43"/>
      <c r="BH451" s="43"/>
      <c r="BI451" s="43"/>
      <c r="BJ451" s="43"/>
      <c r="BK451" s="43"/>
      <c r="BL451" s="43"/>
      <c r="BM451" s="43"/>
      <c r="BN451" s="43"/>
      <c r="BO451" s="43"/>
      <c r="BP451" s="43"/>
      <c r="BQ451" s="43"/>
      <c r="BR451" s="43"/>
      <c r="BS451" s="43"/>
      <c r="BT451" s="43"/>
      <c r="BU451" s="43"/>
      <c r="BV451" s="43"/>
      <c r="BW451" s="43"/>
      <c r="BX451" s="43"/>
      <c r="BY451" s="43"/>
      <c r="BZ451" s="43"/>
      <c r="CA451" s="43"/>
      <c r="CB451" s="43"/>
      <c r="CC451" s="43"/>
      <c r="CD451" s="43"/>
      <c r="CE451" s="43"/>
      <c r="CF451" s="43"/>
      <c r="CG451" s="43"/>
      <c r="CH451" s="43"/>
      <c r="CI451" s="43"/>
      <c r="CJ451" s="43"/>
      <c r="CK451" s="43"/>
      <c r="CL451" s="43"/>
      <c r="CM451" s="43"/>
      <c r="CN451" s="43"/>
      <c r="CO451" s="43"/>
      <c r="CP451" s="43"/>
      <c r="CQ451" s="43"/>
      <c r="CR451" s="43"/>
      <c r="CS451" s="43"/>
      <c r="CT451" s="43"/>
      <c r="CU451" s="43"/>
      <c r="CV451" s="43"/>
      <c r="CW451" s="43"/>
      <c r="CX451" s="43"/>
      <c r="CY451" s="43"/>
      <c r="CZ451" s="43"/>
      <c r="DA451" s="43"/>
      <c r="DB451" s="43"/>
      <c r="DC451" s="43"/>
      <c r="DD451" s="43"/>
      <c r="DE451" s="43"/>
      <c r="DF451" s="43"/>
      <c r="DG451" s="43"/>
      <c r="DH451" s="43"/>
      <c r="DI451" s="43"/>
      <c r="DJ451" s="43"/>
      <c r="DK451" s="43"/>
      <c r="DL451" s="43"/>
      <c r="DM451" s="43"/>
      <c r="DN451" s="43"/>
      <c r="DO451" s="43"/>
      <c r="DP451" s="43"/>
      <c r="DQ451" s="43"/>
      <c r="DR451" s="43"/>
      <c r="DS451" s="43"/>
      <c r="DT451" s="43"/>
      <c r="DU451" s="43"/>
      <c r="DV451" s="43"/>
      <c r="DW451" s="43"/>
      <c r="DX451" s="43"/>
      <c r="DY451" s="43"/>
      <c r="DZ451" s="43"/>
      <c r="EA451" s="43"/>
      <c r="EB451" s="43"/>
      <c r="EC451" s="43"/>
      <c r="ED451" s="43"/>
      <c r="EE451" s="43"/>
      <c r="EF451" s="43"/>
      <c r="EG451" s="43"/>
      <c r="EH451" s="43"/>
      <c r="EI451" s="43"/>
      <c r="EJ451" s="43"/>
      <c r="EK451" s="43"/>
      <c r="EL451" s="43"/>
      <c r="EM451" s="43"/>
      <c r="EN451" s="43"/>
      <c r="EO451" s="43"/>
      <c r="EP451" s="43"/>
      <c r="EQ451" s="43"/>
      <c r="ER451" s="43"/>
      <c r="ES451" s="43"/>
      <c r="ET451" s="43"/>
      <c r="EU451" s="43"/>
      <c r="EV451" s="43"/>
      <c r="EW451" s="43"/>
      <c r="EX451" s="43"/>
      <c r="EY451" s="43"/>
      <c r="EZ451" s="43"/>
      <c r="FA451" s="43"/>
      <c r="FB451" s="43"/>
      <c r="FC451" s="43"/>
      <c r="FD451" s="43"/>
      <c r="FE451" s="43"/>
      <c r="FF451" s="43"/>
      <c r="FG451" s="43"/>
      <c r="FH451" s="43"/>
      <c r="FI451" s="43"/>
      <c r="FJ451" s="43"/>
      <c r="FK451" s="43"/>
      <c r="FL451" s="43"/>
      <c r="FM451" s="43"/>
      <c r="FN451" s="43"/>
      <c r="FO451" s="43"/>
      <c r="FP451" s="43"/>
      <c r="FQ451" s="43"/>
      <c r="FR451" s="43"/>
      <c r="FS451" s="43"/>
      <c r="FT451" s="43"/>
      <c r="FU451" s="43"/>
      <c r="FV451" s="43"/>
      <c r="FW451" s="43"/>
      <c r="FX451" s="43"/>
      <c r="FY451" s="43"/>
      <c r="FZ451" s="43"/>
      <c r="GA451" s="43"/>
      <c r="GB451" s="43"/>
      <c r="GC451" s="43"/>
      <c r="GD451" s="43"/>
      <c r="GE451" s="43"/>
      <c r="GF451" s="43"/>
      <c r="GG451" s="43"/>
      <c r="GH451" s="43"/>
      <c r="GI451" s="43"/>
      <c r="GJ451" s="43"/>
      <c r="GK451" s="43"/>
      <c r="GL451" s="43"/>
      <c r="GM451" s="43"/>
      <c r="GN451" s="43"/>
      <c r="GO451" s="43"/>
      <c r="GP451" s="43"/>
      <c r="GQ451" s="43"/>
      <c r="GR451" s="43"/>
      <c r="GS451" s="43"/>
      <c r="GT451" s="43"/>
      <c r="GU451" s="43"/>
      <c r="GV451" s="43"/>
      <c r="GW451" s="43"/>
      <c r="GX451" s="43"/>
      <c r="GY451" s="43"/>
      <c r="GZ451" s="43"/>
      <c r="HA451" s="43"/>
      <c r="HB451" s="43"/>
      <c r="HC451" s="43"/>
      <c r="HD451" s="43"/>
      <c r="HE451" s="43"/>
      <c r="HF451" s="43"/>
      <c r="HG451" s="43"/>
      <c r="HH451" s="43"/>
      <c r="HI451" s="43"/>
      <c r="HJ451" s="43"/>
      <c r="HK451" s="43"/>
      <c r="HL451" s="43"/>
      <c r="HM451" s="43"/>
      <c r="HN451" s="43"/>
      <c r="HO451" s="43"/>
      <c r="HP451" s="43"/>
      <c r="HQ451" s="43"/>
      <c r="HR451" s="43"/>
      <c r="HS451" s="43"/>
      <c r="HT451" s="43"/>
      <c r="HU451" s="43"/>
      <c r="HV451" s="43"/>
      <c r="HW451" s="43"/>
      <c r="HX451" s="43"/>
      <c r="HY451" s="43"/>
      <c r="HZ451" s="43"/>
      <c r="IA451" s="43"/>
      <c r="IB451" s="43"/>
      <c r="IC451" s="43"/>
      <c r="ID451" s="43"/>
      <c r="IE451" s="43"/>
      <c r="IF451" s="43"/>
      <c r="IG451" s="43"/>
      <c r="IH451" s="43"/>
      <c r="II451" s="43"/>
      <c r="IJ451" s="43"/>
      <c r="IK451" s="43"/>
      <c r="IL451" s="43"/>
      <c r="IM451" s="43"/>
      <c r="IN451" s="43"/>
      <c r="IO451" s="43"/>
      <c r="IP451" s="43"/>
      <c r="IQ451" s="43"/>
      <c r="IR451" s="43"/>
      <c r="IS451" s="43"/>
      <c r="IT451" s="43"/>
      <c r="IU451" s="43"/>
    </row>
    <row r="452" spans="1:255" ht="16.5">
      <c r="A452" s="708"/>
      <c r="B452" s="709"/>
      <c r="C452" s="709"/>
      <c r="D452" s="709"/>
      <c r="E452" s="43"/>
      <c r="F452" s="43"/>
      <c r="G452" s="43"/>
      <c r="H452" s="43"/>
      <c r="I452" s="43"/>
      <c r="J452" s="43"/>
      <c r="K452" s="43"/>
      <c r="L452" s="43"/>
      <c r="M452" s="43"/>
      <c r="N452" s="43"/>
      <c r="O452" s="43"/>
      <c r="P452" s="43"/>
      <c r="Q452" s="43"/>
      <c r="R452" s="43"/>
      <c r="S452" s="43"/>
      <c r="T452" s="43"/>
      <c r="U452" s="43"/>
      <c r="V452" s="43"/>
      <c r="W452" s="43"/>
      <c r="X452" s="43"/>
      <c r="Y452" s="43"/>
      <c r="Z452" s="43"/>
      <c r="AA452" s="43"/>
      <c r="AB452" s="43"/>
      <c r="AC452" s="43"/>
      <c r="AD452" s="43"/>
      <c r="AE452" s="43"/>
      <c r="AF452" s="43"/>
      <c r="AG452" s="43"/>
      <c r="AH452" s="43"/>
      <c r="AI452" s="43"/>
      <c r="AJ452" s="43"/>
      <c r="AK452" s="43"/>
      <c r="AL452" s="43"/>
      <c r="AM452" s="43"/>
      <c r="AN452" s="43"/>
      <c r="AO452" s="43"/>
      <c r="AP452" s="43"/>
      <c r="AQ452" s="43"/>
      <c r="AR452" s="43"/>
      <c r="AS452" s="43"/>
      <c r="AT452" s="43"/>
      <c r="AU452" s="43"/>
      <c r="AV452" s="43"/>
      <c r="AW452" s="43"/>
      <c r="AX452" s="43"/>
      <c r="AY452" s="43"/>
      <c r="AZ452" s="43"/>
      <c r="BA452" s="43"/>
      <c r="BB452" s="43"/>
      <c r="BC452" s="43"/>
      <c r="BD452" s="43"/>
      <c r="BE452" s="43"/>
      <c r="BF452" s="43"/>
      <c r="BG452" s="43"/>
      <c r="BH452" s="43"/>
      <c r="BI452" s="43"/>
      <c r="BJ452" s="43"/>
      <c r="BK452" s="43"/>
      <c r="BL452" s="43"/>
      <c r="BM452" s="43"/>
      <c r="BN452" s="43"/>
      <c r="BO452" s="43"/>
      <c r="BP452" s="43"/>
      <c r="BQ452" s="43"/>
      <c r="BR452" s="43"/>
      <c r="BS452" s="43"/>
      <c r="BT452" s="43"/>
      <c r="BU452" s="43"/>
      <c r="BV452" s="43"/>
      <c r="BW452" s="43"/>
      <c r="BX452" s="43"/>
      <c r="BY452" s="43"/>
      <c r="BZ452" s="43"/>
      <c r="CA452" s="43"/>
      <c r="CB452" s="43"/>
      <c r="CC452" s="43"/>
      <c r="CD452" s="43"/>
      <c r="CE452" s="43"/>
      <c r="CF452" s="43"/>
      <c r="CG452" s="43"/>
      <c r="CH452" s="43"/>
      <c r="CI452" s="43"/>
      <c r="CJ452" s="43"/>
      <c r="CK452" s="43"/>
      <c r="CL452" s="43"/>
      <c r="CM452" s="43"/>
      <c r="CN452" s="43"/>
      <c r="CO452" s="43"/>
      <c r="CP452" s="43"/>
      <c r="CQ452" s="43"/>
      <c r="CR452" s="43"/>
      <c r="CS452" s="43"/>
      <c r="CT452" s="43"/>
      <c r="CU452" s="43"/>
      <c r="CV452" s="43"/>
      <c r="CW452" s="43"/>
      <c r="CX452" s="43"/>
      <c r="CY452" s="43"/>
      <c r="CZ452" s="43"/>
      <c r="DA452" s="43"/>
      <c r="DB452" s="43"/>
      <c r="DC452" s="43"/>
      <c r="DD452" s="43"/>
      <c r="DE452" s="43"/>
      <c r="DF452" s="43"/>
      <c r="DG452" s="43"/>
      <c r="DH452" s="43"/>
      <c r="DI452" s="43"/>
      <c r="DJ452" s="43"/>
      <c r="DK452" s="43"/>
      <c r="DL452" s="43"/>
      <c r="DM452" s="43"/>
      <c r="DN452" s="43"/>
      <c r="DO452" s="43"/>
      <c r="DP452" s="43"/>
      <c r="DQ452" s="43"/>
      <c r="DR452" s="43"/>
      <c r="DS452" s="43"/>
      <c r="DT452" s="43"/>
      <c r="DU452" s="43"/>
      <c r="DV452" s="43"/>
      <c r="DW452" s="43"/>
      <c r="DX452" s="43"/>
      <c r="DY452" s="43"/>
      <c r="DZ452" s="43"/>
      <c r="EA452" s="43"/>
      <c r="EB452" s="43"/>
      <c r="EC452" s="43"/>
      <c r="ED452" s="43"/>
      <c r="EE452" s="43"/>
      <c r="EF452" s="43"/>
      <c r="EG452" s="43"/>
      <c r="EH452" s="43"/>
      <c r="EI452" s="43"/>
      <c r="EJ452" s="43"/>
      <c r="EK452" s="43"/>
      <c r="EL452" s="43"/>
      <c r="EM452" s="43"/>
      <c r="EN452" s="43"/>
      <c r="EO452" s="43"/>
      <c r="EP452" s="43"/>
      <c r="EQ452" s="43"/>
      <c r="ER452" s="43"/>
      <c r="ES452" s="43"/>
      <c r="ET452" s="43"/>
      <c r="EU452" s="43"/>
      <c r="EV452" s="43"/>
      <c r="EW452" s="43"/>
      <c r="EX452" s="43"/>
      <c r="EY452" s="43"/>
      <c r="EZ452" s="43"/>
      <c r="FA452" s="43"/>
      <c r="FB452" s="43"/>
      <c r="FC452" s="43"/>
      <c r="FD452" s="43"/>
      <c r="FE452" s="43"/>
      <c r="FF452" s="43"/>
      <c r="FG452" s="43"/>
      <c r="FH452" s="43"/>
      <c r="FI452" s="43"/>
      <c r="FJ452" s="43"/>
      <c r="FK452" s="43"/>
      <c r="FL452" s="43"/>
      <c r="FM452" s="43"/>
      <c r="FN452" s="43"/>
      <c r="FO452" s="43"/>
      <c r="FP452" s="43"/>
      <c r="FQ452" s="43"/>
      <c r="FR452" s="43"/>
      <c r="FS452" s="43"/>
      <c r="FT452" s="43"/>
      <c r="FU452" s="43"/>
      <c r="FV452" s="43"/>
      <c r="FW452" s="43"/>
      <c r="FX452" s="43"/>
      <c r="FY452" s="43"/>
      <c r="FZ452" s="43"/>
      <c r="GA452" s="43"/>
      <c r="GB452" s="43"/>
      <c r="GC452" s="43"/>
      <c r="GD452" s="43"/>
      <c r="GE452" s="43"/>
      <c r="GF452" s="43"/>
      <c r="GG452" s="43"/>
      <c r="GH452" s="43"/>
      <c r="GI452" s="43"/>
      <c r="GJ452" s="43"/>
      <c r="GK452" s="43"/>
      <c r="GL452" s="43"/>
      <c r="GM452" s="43"/>
      <c r="GN452" s="43"/>
      <c r="GO452" s="43"/>
      <c r="GP452" s="43"/>
      <c r="GQ452" s="43"/>
      <c r="GR452" s="43"/>
      <c r="GS452" s="43"/>
      <c r="GT452" s="43"/>
      <c r="GU452" s="43"/>
      <c r="GV452" s="43"/>
      <c r="GW452" s="43"/>
      <c r="GX452" s="43"/>
      <c r="GY452" s="43"/>
      <c r="GZ452" s="43"/>
      <c r="HA452" s="43"/>
      <c r="HB452" s="43"/>
      <c r="HC452" s="43"/>
      <c r="HD452" s="43"/>
      <c r="HE452" s="43"/>
      <c r="HF452" s="43"/>
      <c r="HG452" s="43"/>
      <c r="HH452" s="43"/>
      <c r="HI452" s="43"/>
      <c r="HJ452" s="43"/>
      <c r="HK452" s="43"/>
      <c r="HL452" s="43"/>
      <c r="HM452" s="43"/>
      <c r="HN452" s="43"/>
      <c r="HO452" s="43"/>
      <c r="HP452" s="43"/>
      <c r="HQ452" s="43"/>
      <c r="HR452" s="43"/>
      <c r="HS452" s="43"/>
      <c r="HT452" s="43"/>
      <c r="HU452" s="43"/>
      <c r="HV452" s="43"/>
      <c r="HW452" s="43"/>
      <c r="HX452" s="43"/>
      <c r="HY452" s="43"/>
      <c r="HZ452" s="43"/>
      <c r="IA452" s="43"/>
      <c r="IB452" s="43"/>
      <c r="IC452" s="43"/>
      <c r="ID452" s="43"/>
      <c r="IE452" s="43"/>
      <c r="IF452" s="43"/>
      <c r="IG452" s="43"/>
      <c r="IH452" s="43"/>
      <c r="II452" s="43"/>
      <c r="IJ452" s="43"/>
      <c r="IK452" s="43"/>
      <c r="IL452" s="43"/>
      <c r="IM452" s="43"/>
      <c r="IN452" s="43"/>
      <c r="IO452" s="43"/>
      <c r="IP452" s="43"/>
      <c r="IQ452" s="43"/>
      <c r="IR452" s="43"/>
      <c r="IS452" s="43"/>
      <c r="IT452" s="43"/>
      <c r="IU452" s="43"/>
    </row>
    <row r="453" spans="1:255" ht="16.5">
      <c r="A453" s="708"/>
      <c r="B453" s="709"/>
      <c r="C453" s="709"/>
      <c r="D453" s="709"/>
      <c r="E453" s="43"/>
      <c r="F453" s="43"/>
      <c r="G453" s="43"/>
      <c r="H453" s="43"/>
      <c r="I453" s="43"/>
      <c r="J453" s="43"/>
      <c r="K453" s="43"/>
      <c r="L453" s="43"/>
      <c r="M453" s="43"/>
      <c r="N453" s="43"/>
      <c r="O453" s="43"/>
      <c r="P453" s="43"/>
      <c r="Q453" s="43"/>
      <c r="R453" s="43"/>
      <c r="S453" s="43"/>
      <c r="T453" s="43"/>
      <c r="U453" s="43"/>
      <c r="V453" s="43"/>
      <c r="W453" s="43"/>
      <c r="X453" s="43"/>
      <c r="Y453" s="43"/>
      <c r="Z453" s="43"/>
      <c r="AA453" s="43"/>
      <c r="AB453" s="43"/>
      <c r="AC453" s="43"/>
      <c r="AD453" s="43"/>
      <c r="AE453" s="43"/>
      <c r="AF453" s="43"/>
      <c r="AG453" s="43"/>
      <c r="AH453" s="43"/>
      <c r="AI453" s="43"/>
      <c r="AJ453" s="43"/>
      <c r="AK453" s="43"/>
      <c r="AL453" s="43"/>
      <c r="AM453" s="43"/>
      <c r="AN453" s="43"/>
      <c r="AO453" s="43"/>
      <c r="AP453" s="43"/>
      <c r="AQ453" s="43"/>
      <c r="AR453" s="43"/>
      <c r="AS453" s="43"/>
      <c r="AT453" s="43"/>
      <c r="AU453" s="43"/>
      <c r="AV453" s="43"/>
      <c r="AW453" s="43"/>
      <c r="AX453" s="43"/>
      <c r="AY453" s="43"/>
      <c r="AZ453" s="43"/>
      <c r="BA453" s="43"/>
      <c r="BB453" s="43"/>
      <c r="BC453" s="43"/>
      <c r="BD453" s="43"/>
      <c r="BE453" s="43"/>
      <c r="BF453" s="43"/>
      <c r="BG453" s="43"/>
      <c r="BH453" s="43"/>
      <c r="BI453" s="43"/>
      <c r="BJ453" s="43"/>
      <c r="BK453" s="43"/>
      <c r="BL453" s="43"/>
      <c r="BM453" s="43"/>
      <c r="BN453" s="43"/>
      <c r="BO453" s="43"/>
      <c r="BP453" s="43"/>
      <c r="BQ453" s="43"/>
      <c r="BR453" s="43"/>
      <c r="BS453" s="43"/>
      <c r="BT453" s="43"/>
      <c r="BU453" s="43"/>
      <c r="BV453" s="43"/>
      <c r="BW453" s="43"/>
      <c r="BX453" s="43"/>
      <c r="BY453" s="43"/>
      <c r="BZ453" s="43"/>
      <c r="CA453" s="43"/>
      <c r="CB453" s="43"/>
      <c r="CC453" s="43"/>
      <c r="CD453" s="43"/>
      <c r="CE453" s="43"/>
      <c r="CF453" s="43"/>
      <c r="CG453" s="43"/>
      <c r="CH453" s="43"/>
      <c r="CI453" s="43"/>
      <c r="CJ453" s="43"/>
      <c r="CK453" s="43"/>
      <c r="CL453" s="43"/>
      <c r="CM453" s="43"/>
      <c r="CN453" s="43"/>
      <c r="CO453" s="43"/>
      <c r="CP453" s="43"/>
      <c r="CQ453" s="43"/>
      <c r="CR453" s="43"/>
      <c r="CS453" s="43"/>
      <c r="CT453" s="43"/>
      <c r="CU453" s="43"/>
      <c r="CV453" s="43"/>
      <c r="CW453" s="43"/>
      <c r="CX453" s="43"/>
      <c r="CY453" s="43"/>
      <c r="CZ453" s="43"/>
      <c r="DA453" s="43"/>
      <c r="DB453" s="43"/>
      <c r="DC453" s="43"/>
      <c r="DD453" s="43"/>
      <c r="DE453" s="43"/>
      <c r="DF453" s="43"/>
      <c r="DG453" s="43"/>
      <c r="DH453" s="43"/>
      <c r="DI453" s="43"/>
      <c r="DJ453" s="43"/>
      <c r="DK453" s="43"/>
      <c r="DL453" s="43"/>
      <c r="DM453" s="43"/>
      <c r="DN453" s="43"/>
      <c r="DO453" s="43"/>
      <c r="DP453" s="43"/>
      <c r="DQ453" s="43"/>
      <c r="DR453" s="43"/>
      <c r="DS453" s="43"/>
      <c r="DT453" s="43"/>
      <c r="DU453" s="43"/>
      <c r="DV453" s="43"/>
      <c r="DW453" s="43"/>
      <c r="DX453" s="43"/>
      <c r="DY453" s="43"/>
      <c r="DZ453" s="43"/>
      <c r="EA453" s="43"/>
      <c r="EB453" s="43"/>
      <c r="EC453" s="43"/>
      <c r="ED453" s="43"/>
      <c r="EE453" s="43"/>
      <c r="EF453" s="43"/>
      <c r="EG453" s="43"/>
      <c r="EH453" s="43"/>
      <c r="EI453" s="43"/>
      <c r="EJ453" s="43"/>
      <c r="EK453" s="43"/>
      <c r="EL453" s="43"/>
      <c r="EM453" s="43"/>
      <c r="EN453" s="43"/>
      <c r="EO453" s="43"/>
      <c r="EP453" s="43"/>
      <c r="EQ453" s="43"/>
      <c r="ER453" s="43"/>
      <c r="ES453" s="43"/>
      <c r="ET453" s="43"/>
      <c r="EU453" s="43"/>
      <c r="EV453" s="43"/>
      <c r="EW453" s="43"/>
      <c r="EX453" s="43"/>
      <c r="EY453" s="43"/>
      <c r="EZ453" s="43"/>
      <c r="FA453" s="43"/>
      <c r="FB453" s="43"/>
      <c r="FC453" s="43"/>
      <c r="FD453" s="43"/>
      <c r="FE453" s="43"/>
      <c r="FF453" s="43"/>
      <c r="FG453" s="43"/>
      <c r="FH453" s="43"/>
      <c r="FI453" s="43"/>
      <c r="FJ453" s="43"/>
      <c r="FK453" s="43"/>
      <c r="FL453" s="43"/>
      <c r="FM453" s="43"/>
      <c r="FN453" s="43"/>
      <c r="FO453" s="43"/>
      <c r="FP453" s="43"/>
      <c r="FQ453" s="43"/>
      <c r="FR453" s="43"/>
      <c r="FS453" s="43"/>
      <c r="FT453" s="43"/>
      <c r="FU453" s="43"/>
      <c r="FV453" s="43"/>
      <c r="FW453" s="43"/>
      <c r="FX453" s="43"/>
      <c r="FY453" s="43"/>
      <c r="FZ453" s="43"/>
      <c r="GA453" s="43"/>
      <c r="GB453" s="43"/>
      <c r="GC453" s="43"/>
      <c r="GD453" s="43"/>
      <c r="GE453" s="43"/>
      <c r="GF453" s="43"/>
      <c r="GG453" s="43"/>
      <c r="GH453" s="43"/>
      <c r="GI453" s="43"/>
      <c r="GJ453" s="43"/>
      <c r="GK453" s="43"/>
      <c r="GL453" s="43"/>
      <c r="GM453" s="43"/>
      <c r="GN453" s="43"/>
      <c r="GO453" s="43"/>
      <c r="GP453" s="43"/>
      <c r="GQ453" s="43"/>
      <c r="GR453" s="43"/>
      <c r="GS453" s="43"/>
      <c r="GT453" s="43"/>
      <c r="GU453" s="43"/>
      <c r="GV453" s="43"/>
      <c r="GW453" s="43"/>
      <c r="GX453" s="43"/>
      <c r="GY453" s="43"/>
      <c r="GZ453" s="43"/>
      <c r="HA453" s="43"/>
      <c r="HB453" s="43"/>
      <c r="HC453" s="43"/>
      <c r="HD453" s="43"/>
      <c r="HE453" s="43"/>
      <c r="HF453" s="43"/>
      <c r="HG453" s="43"/>
      <c r="HH453" s="43"/>
      <c r="HI453" s="43"/>
      <c r="HJ453" s="43"/>
      <c r="HK453" s="43"/>
      <c r="HL453" s="43"/>
      <c r="HM453" s="43"/>
      <c r="HN453" s="43"/>
      <c r="HO453" s="43"/>
      <c r="HP453" s="43"/>
      <c r="HQ453" s="43"/>
      <c r="HR453" s="43"/>
      <c r="HS453" s="43"/>
      <c r="HT453" s="43"/>
      <c r="HU453" s="43"/>
      <c r="HV453" s="43"/>
      <c r="HW453" s="43"/>
      <c r="HX453" s="43"/>
      <c r="HY453" s="43"/>
      <c r="HZ453" s="43"/>
      <c r="IA453" s="43"/>
      <c r="IB453" s="43"/>
      <c r="IC453" s="43"/>
      <c r="ID453" s="43"/>
      <c r="IE453" s="43"/>
      <c r="IF453" s="43"/>
      <c r="IG453" s="43"/>
      <c r="IH453" s="43"/>
      <c r="II453" s="43"/>
      <c r="IJ453" s="43"/>
      <c r="IK453" s="43"/>
      <c r="IL453" s="43"/>
      <c r="IM453" s="43"/>
      <c r="IN453" s="43"/>
      <c r="IO453" s="43"/>
      <c r="IP453" s="43"/>
      <c r="IQ453" s="43"/>
      <c r="IR453" s="43"/>
      <c r="IS453" s="43"/>
      <c r="IT453" s="43"/>
      <c r="IU453" s="43"/>
    </row>
    <row r="454" spans="1:255" ht="16.5">
      <c r="A454" s="708"/>
      <c r="B454" s="709"/>
      <c r="C454" s="709"/>
      <c r="D454" s="709"/>
      <c r="E454" s="43"/>
      <c r="F454" s="43"/>
      <c r="G454" s="43"/>
      <c r="H454" s="43"/>
      <c r="I454" s="43"/>
      <c r="J454" s="43"/>
      <c r="K454" s="43"/>
      <c r="L454" s="43"/>
      <c r="M454" s="43"/>
      <c r="N454" s="43"/>
      <c r="O454" s="43"/>
      <c r="P454" s="43"/>
      <c r="Q454" s="43"/>
      <c r="R454" s="43"/>
      <c r="S454" s="43"/>
      <c r="T454" s="43"/>
      <c r="U454" s="43"/>
      <c r="V454" s="43"/>
      <c r="W454" s="43"/>
      <c r="X454" s="43"/>
      <c r="Y454" s="43"/>
      <c r="Z454" s="43"/>
      <c r="AA454" s="43"/>
      <c r="AB454" s="43"/>
      <c r="AC454" s="43"/>
      <c r="AD454" s="43"/>
      <c r="AE454" s="43"/>
      <c r="AF454" s="43"/>
      <c r="AG454" s="43"/>
      <c r="AH454" s="43"/>
      <c r="AI454" s="43"/>
      <c r="AJ454" s="43"/>
      <c r="AK454" s="43"/>
      <c r="AL454" s="43"/>
      <c r="AM454" s="43"/>
      <c r="AN454" s="43"/>
      <c r="AO454" s="43"/>
      <c r="AP454" s="43"/>
      <c r="AQ454" s="43"/>
      <c r="AR454" s="43"/>
      <c r="AS454" s="43"/>
      <c r="AT454" s="43"/>
      <c r="AU454" s="43"/>
      <c r="AV454" s="43"/>
      <c r="AW454" s="43"/>
      <c r="AX454" s="43"/>
      <c r="AY454" s="43"/>
      <c r="AZ454" s="43"/>
      <c r="BA454" s="43"/>
      <c r="BB454" s="43"/>
      <c r="BC454" s="43"/>
      <c r="BD454" s="43"/>
      <c r="BE454" s="43"/>
      <c r="BF454" s="43"/>
      <c r="BG454" s="43"/>
      <c r="BH454" s="43"/>
      <c r="BI454" s="43"/>
      <c r="BJ454" s="43"/>
      <c r="BK454" s="43"/>
      <c r="BL454" s="43"/>
      <c r="BM454" s="43"/>
      <c r="BN454" s="43"/>
      <c r="BO454" s="43"/>
      <c r="BP454" s="43"/>
      <c r="BQ454" s="43"/>
      <c r="BR454" s="43"/>
      <c r="BS454" s="43"/>
      <c r="BT454" s="43"/>
      <c r="BU454" s="43"/>
      <c r="BV454" s="43"/>
      <c r="BW454" s="43"/>
      <c r="BX454" s="43"/>
      <c r="BY454" s="43"/>
      <c r="BZ454" s="43"/>
      <c r="CA454" s="43"/>
      <c r="CB454" s="43"/>
      <c r="CC454" s="43"/>
      <c r="CD454" s="43"/>
      <c r="CE454" s="43"/>
      <c r="CF454" s="43"/>
      <c r="CG454" s="43"/>
      <c r="CH454" s="43"/>
      <c r="CI454" s="43"/>
      <c r="CJ454" s="43"/>
      <c r="CK454" s="43"/>
      <c r="CL454" s="43"/>
      <c r="CM454" s="43"/>
      <c r="CN454" s="43"/>
      <c r="CO454" s="43"/>
      <c r="CP454" s="43"/>
      <c r="CQ454" s="43"/>
      <c r="CR454" s="43"/>
      <c r="CS454" s="43"/>
      <c r="CT454" s="43"/>
      <c r="CU454" s="43"/>
      <c r="CV454" s="43"/>
      <c r="CW454" s="43"/>
      <c r="CX454" s="43"/>
      <c r="CY454" s="43"/>
      <c r="CZ454" s="43"/>
      <c r="DA454" s="43"/>
      <c r="DB454" s="43"/>
      <c r="DC454" s="43"/>
      <c r="DD454" s="43"/>
      <c r="DE454" s="43"/>
      <c r="DF454" s="43"/>
      <c r="DG454" s="43"/>
      <c r="DH454" s="43"/>
      <c r="DI454" s="43"/>
      <c r="DJ454" s="43"/>
      <c r="DK454" s="43"/>
      <c r="DL454" s="43"/>
      <c r="DM454" s="43"/>
      <c r="DN454" s="43"/>
      <c r="DO454" s="43"/>
      <c r="DP454" s="43"/>
      <c r="DQ454" s="43"/>
      <c r="DR454" s="43"/>
      <c r="DS454" s="43"/>
      <c r="DT454" s="43"/>
      <c r="DU454" s="43"/>
      <c r="DV454" s="43"/>
      <c r="DW454" s="43"/>
      <c r="DX454" s="43"/>
      <c r="DY454" s="43"/>
      <c r="DZ454" s="43"/>
      <c r="EA454" s="43"/>
      <c r="EB454" s="43"/>
      <c r="EC454" s="43"/>
      <c r="ED454" s="43"/>
      <c r="EE454" s="43"/>
      <c r="EF454" s="43"/>
      <c r="EG454" s="43"/>
      <c r="EH454" s="43"/>
      <c r="EI454" s="43"/>
      <c r="EJ454" s="43"/>
      <c r="EK454" s="43"/>
      <c r="EL454" s="43"/>
      <c r="EM454" s="43"/>
      <c r="EN454" s="43"/>
      <c r="EO454" s="43"/>
      <c r="EP454" s="43"/>
      <c r="EQ454" s="43"/>
      <c r="ER454" s="43"/>
      <c r="ES454" s="43"/>
      <c r="ET454" s="43"/>
      <c r="EU454" s="43"/>
      <c r="EV454" s="43"/>
      <c r="EW454" s="43"/>
      <c r="EX454" s="43"/>
      <c r="EY454" s="43"/>
      <c r="EZ454" s="43"/>
      <c r="FA454" s="43"/>
      <c r="FB454" s="43"/>
      <c r="FC454" s="43"/>
      <c r="FD454" s="43"/>
      <c r="FE454" s="43"/>
      <c r="FF454" s="43"/>
      <c r="FG454" s="43"/>
      <c r="FH454" s="43"/>
      <c r="FI454" s="43"/>
      <c r="FJ454" s="43"/>
      <c r="FK454" s="43"/>
      <c r="FL454" s="43"/>
      <c r="FM454" s="43"/>
      <c r="FN454" s="43"/>
      <c r="FO454" s="43"/>
      <c r="FP454" s="43"/>
      <c r="FQ454" s="43"/>
      <c r="FR454" s="43"/>
      <c r="FS454" s="43"/>
      <c r="FT454" s="43"/>
      <c r="FU454" s="43"/>
      <c r="FV454" s="43"/>
      <c r="FW454" s="43"/>
      <c r="FX454" s="43"/>
      <c r="FY454" s="43"/>
      <c r="FZ454" s="43"/>
      <c r="GA454" s="43"/>
      <c r="GB454" s="43"/>
      <c r="GC454" s="43"/>
      <c r="GD454" s="43"/>
      <c r="GE454" s="43"/>
      <c r="GF454" s="43"/>
      <c r="GG454" s="43"/>
      <c r="GH454" s="43"/>
      <c r="GI454" s="43"/>
      <c r="GJ454" s="43"/>
      <c r="GK454" s="43"/>
      <c r="GL454" s="43"/>
      <c r="GM454" s="43"/>
      <c r="GN454" s="43"/>
      <c r="GO454" s="43"/>
      <c r="GP454" s="43"/>
      <c r="GQ454" s="43"/>
      <c r="GR454" s="43"/>
      <c r="GS454" s="43"/>
      <c r="GT454" s="43"/>
      <c r="GU454" s="43"/>
      <c r="GV454" s="43"/>
      <c r="GW454" s="43"/>
      <c r="GX454" s="43"/>
      <c r="GY454" s="43"/>
      <c r="GZ454" s="43"/>
      <c r="HA454" s="43"/>
      <c r="HB454" s="43"/>
      <c r="HC454" s="43"/>
      <c r="HD454" s="43"/>
      <c r="HE454" s="43"/>
      <c r="HF454" s="43"/>
      <c r="HG454" s="43"/>
      <c r="HH454" s="43"/>
      <c r="HI454" s="43"/>
      <c r="HJ454" s="43"/>
      <c r="HK454" s="43"/>
      <c r="HL454" s="43"/>
      <c r="HM454" s="43"/>
      <c r="HN454" s="43"/>
      <c r="HO454" s="43"/>
      <c r="HP454" s="43"/>
      <c r="HQ454" s="43"/>
      <c r="HR454" s="43"/>
      <c r="HS454" s="43"/>
      <c r="HT454" s="43"/>
      <c r="HU454" s="43"/>
      <c r="HV454" s="43"/>
      <c r="HW454" s="43"/>
      <c r="HX454" s="43"/>
      <c r="HY454" s="43"/>
      <c r="HZ454" s="43"/>
      <c r="IA454" s="43"/>
      <c r="IB454" s="43"/>
      <c r="IC454" s="43"/>
      <c r="ID454" s="43"/>
      <c r="IE454" s="43"/>
      <c r="IF454" s="43"/>
      <c r="IG454" s="43"/>
      <c r="IH454" s="43"/>
      <c r="II454" s="43"/>
      <c r="IJ454" s="43"/>
      <c r="IK454" s="43"/>
      <c r="IL454" s="43"/>
      <c r="IM454" s="43"/>
      <c r="IN454" s="43"/>
      <c r="IO454" s="43"/>
      <c r="IP454" s="43"/>
      <c r="IQ454" s="43"/>
      <c r="IR454" s="43"/>
      <c r="IS454" s="43"/>
      <c r="IT454" s="43"/>
      <c r="IU454" s="43"/>
    </row>
    <row r="455" spans="1:255" ht="16.5">
      <c r="A455" s="708"/>
      <c r="B455" s="709"/>
      <c r="C455" s="709"/>
      <c r="D455" s="709"/>
      <c r="E455" s="43"/>
      <c r="F455" s="43"/>
      <c r="G455" s="43"/>
      <c r="H455" s="43"/>
      <c r="I455" s="43"/>
      <c r="J455" s="43"/>
      <c r="K455" s="43"/>
      <c r="L455" s="43"/>
      <c r="M455" s="43"/>
      <c r="N455" s="43"/>
      <c r="O455" s="43"/>
      <c r="P455" s="43"/>
      <c r="Q455" s="43"/>
      <c r="R455" s="43"/>
      <c r="S455" s="43"/>
      <c r="T455" s="43"/>
      <c r="U455" s="43"/>
      <c r="V455" s="43"/>
      <c r="W455" s="43"/>
      <c r="X455" s="43"/>
      <c r="Y455" s="43"/>
      <c r="Z455" s="43"/>
      <c r="AA455" s="43"/>
      <c r="AB455" s="43"/>
      <c r="AC455" s="43"/>
      <c r="AD455" s="43"/>
      <c r="AE455" s="43"/>
      <c r="AF455" s="43"/>
      <c r="AG455" s="43"/>
      <c r="AH455" s="43"/>
      <c r="AI455" s="43"/>
      <c r="AJ455" s="43"/>
      <c r="AK455" s="43"/>
      <c r="AL455" s="43"/>
      <c r="AM455" s="43"/>
      <c r="AN455" s="43"/>
      <c r="AO455" s="43"/>
      <c r="AP455" s="43"/>
      <c r="AQ455" s="43"/>
      <c r="AR455" s="43"/>
      <c r="AS455" s="43"/>
      <c r="AT455" s="43"/>
      <c r="AU455" s="43"/>
      <c r="AV455" s="43"/>
      <c r="AW455" s="43"/>
      <c r="AX455" s="43"/>
      <c r="AY455" s="43"/>
      <c r="AZ455" s="43"/>
      <c r="BA455" s="43"/>
      <c r="BB455" s="43"/>
      <c r="BC455" s="43"/>
      <c r="BD455" s="43"/>
      <c r="BE455" s="43"/>
      <c r="BF455" s="43"/>
      <c r="BG455" s="43"/>
      <c r="BH455" s="43"/>
      <c r="BI455" s="43"/>
      <c r="BJ455" s="43"/>
      <c r="BK455" s="43"/>
      <c r="BL455" s="43"/>
      <c r="BM455" s="43"/>
      <c r="BN455" s="43"/>
      <c r="BO455" s="43"/>
      <c r="BP455" s="43"/>
      <c r="BQ455" s="43"/>
      <c r="BR455" s="43"/>
      <c r="BS455" s="43"/>
      <c r="BT455" s="43"/>
      <c r="BU455" s="43"/>
      <c r="BV455" s="43"/>
      <c r="BW455" s="43"/>
      <c r="BX455" s="43"/>
      <c r="BY455" s="43"/>
      <c r="BZ455" s="43"/>
      <c r="CA455" s="43"/>
      <c r="CB455" s="43"/>
      <c r="CC455" s="43"/>
      <c r="CD455" s="43"/>
      <c r="CE455" s="43"/>
      <c r="CF455" s="43"/>
      <c r="CG455" s="43"/>
      <c r="CH455" s="43"/>
      <c r="CI455" s="43"/>
      <c r="CJ455" s="43"/>
      <c r="CK455" s="43"/>
      <c r="CL455" s="43"/>
      <c r="CM455" s="43"/>
      <c r="CN455" s="43"/>
      <c r="CO455" s="43"/>
      <c r="CP455" s="43"/>
      <c r="CQ455" s="43"/>
      <c r="CR455" s="43"/>
      <c r="CS455" s="43"/>
      <c r="CT455" s="43"/>
      <c r="CU455" s="43"/>
      <c r="CV455" s="43"/>
      <c r="CW455" s="43"/>
      <c r="CX455" s="43"/>
      <c r="CY455" s="43"/>
      <c r="CZ455" s="43"/>
      <c r="DA455" s="43"/>
      <c r="DB455" s="43"/>
      <c r="DC455" s="43"/>
      <c r="DD455" s="43"/>
      <c r="DE455" s="43"/>
      <c r="DF455" s="43"/>
      <c r="DG455" s="43"/>
      <c r="DH455" s="43"/>
      <c r="DI455" s="43"/>
      <c r="DJ455" s="43"/>
      <c r="DK455" s="43"/>
      <c r="DL455" s="43"/>
      <c r="DM455" s="43"/>
      <c r="DN455" s="43"/>
      <c r="DO455" s="43"/>
      <c r="DP455" s="43"/>
      <c r="DQ455" s="43"/>
      <c r="DR455" s="43"/>
      <c r="DS455" s="43"/>
      <c r="DT455" s="43"/>
      <c r="DU455" s="43"/>
      <c r="DV455" s="43"/>
      <c r="DW455" s="43"/>
      <c r="DX455" s="43"/>
      <c r="DY455" s="43"/>
      <c r="DZ455" s="43"/>
      <c r="EA455" s="43"/>
      <c r="EB455" s="43"/>
      <c r="EC455" s="43"/>
      <c r="ED455" s="43"/>
      <c r="EE455" s="43"/>
      <c r="EF455" s="43"/>
      <c r="EG455" s="43"/>
      <c r="EH455" s="43"/>
      <c r="EI455" s="43"/>
      <c r="EJ455" s="43"/>
      <c r="EK455" s="43"/>
      <c r="EL455" s="43"/>
      <c r="EM455" s="43"/>
      <c r="EN455" s="43"/>
      <c r="EO455" s="43"/>
      <c r="EP455" s="43"/>
      <c r="EQ455" s="43"/>
      <c r="ER455" s="43"/>
      <c r="ES455" s="43"/>
      <c r="ET455" s="43"/>
      <c r="EU455" s="43"/>
      <c r="EV455" s="43"/>
      <c r="EW455" s="43"/>
      <c r="EX455" s="43"/>
      <c r="EY455" s="43"/>
      <c r="EZ455" s="43"/>
      <c r="FA455" s="43"/>
      <c r="FB455" s="43"/>
      <c r="FC455" s="43"/>
      <c r="FD455" s="43"/>
      <c r="FE455" s="43"/>
      <c r="FF455" s="43"/>
      <c r="FG455" s="43"/>
      <c r="FH455" s="43"/>
      <c r="FI455" s="43"/>
      <c r="FJ455" s="43"/>
      <c r="FK455" s="43"/>
      <c r="FL455" s="43"/>
      <c r="FM455" s="43"/>
      <c r="FN455" s="43"/>
      <c r="FO455" s="43"/>
      <c r="FP455" s="43"/>
      <c r="FQ455" s="43"/>
      <c r="FR455" s="43"/>
      <c r="FS455" s="43"/>
      <c r="FT455" s="43"/>
      <c r="FU455" s="43"/>
      <c r="FV455" s="43"/>
      <c r="FW455" s="43"/>
      <c r="FX455" s="43"/>
      <c r="FY455" s="43"/>
      <c r="FZ455" s="43"/>
      <c r="GA455" s="43"/>
      <c r="GB455" s="43"/>
      <c r="GC455" s="43"/>
      <c r="GD455" s="43"/>
      <c r="GE455" s="43"/>
      <c r="GF455" s="43"/>
      <c r="GG455" s="43"/>
      <c r="GH455" s="43"/>
      <c r="GI455" s="43"/>
      <c r="GJ455" s="43"/>
      <c r="GK455" s="43"/>
      <c r="GL455" s="43"/>
      <c r="GM455" s="43"/>
      <c r="GN455" s="43"/>
      <c r="GO455" s="43"/>
      <c r="GP455" s="43"/>
      <c r="GQ455" s="43"/>
      <c r="GR455" s="43"/>
      <c r="GS455" s="43"/>
      <c r="GT455" s="43"/>
      <c r="GU455" s="43"/>
      <c r="GV455" s="43"/>
      <c r="GW455" s="43"/>
      <c r="GX455" s="43"/>
      <c r="GY455" s="43"/>
      <c r="GZ455" s="43"/>
      <c r="HA455" s="43"/>
      <c r="HB455" s="43"/>
      <c r="HC455" s="43"/>
      <c r="HD455" s="43"/>
      <c r="HE455" s="43"/>
      <c r="HF455" s="43"/>
      <c r="HG455" s="43"/>
      <c r="HH455" s="43"/>
      <c r="HI455" s="43"/>
      <c r="HJ455" s="43"/>
      <c r="HK455" s="43"/>
      <c r="HL455" s="43"/>
      <c r="HM455" s="43"/>
      <c r="HN455" s="43"/>
      <c r="HO455" s="43"/>
      <c r="HP455" s="43"/>
      <c r="HQ455" s="43"/>
      <c r="HR455" s="43"/>
      <c r="HS455" s="43"/>
      <c r="HT455" s="43"/>
      <c r="HU455" s="43"/>
      <c r="HV455" s="43"/>
      <c r="HW455" s="43"/>
      <c r="HX455" s="43"/>
      <c r="HY455" s="43"/>
      <c r="HZ455" s="43"/>
      <c r="IA455" s="43"/>
      <c r="IB455" s="43"/>
      <c r="IC455" s="43"/>
      <c r="ID455" s="43"/>
      <c r="IE455" s="43"/>
      <c r="IF455" s="43"/>
      <c r="IG455" s="43"/>
      <c r="IH455" s="43"/>
      <c r="II455" s="43"/>
      <c r="IJ455" s="43"/>
      <c r="IK455" s="43"/>
      <c r="IL455" s="43"/>
      <c r="IM455" s="43"/>
      <c r="IN455" s="43"/>
      <c r="IO455" s="43"/>
      <c r="IP455" s="43"/>
      <c r="IQ455" s="43"/>
      <c r="IR455" s="43"/>
      <c r="IS455" s="43"/>
      <c r="IT455" s="43"/>
      <c r="IU455" s="43"/>
    </row>
    <row r="456" spans="1:255" ht="16.5">
      <c r="A456" s="708"/>
      <c r="B456" s="709"/>
      <c r="C456" s="709"/>
      <c r="D456" s="709"/>
      <c r="E456" s="43"/>
      <c r="F456" s="43"/>
      <c r="G456" s="43"/>
      <c r="H456" s="43"/>
      <c r="I456" s="43"/>
      <c r="J456" s="43"/>
      <c r="K456" s="43"/>
      <c r="L456" s="43"/>
      <c r="M456" s="43"/>
      <c r="N456" s="43"/>
      <c r="O456" s="43"/>
      <c r="P456" s="43"/>
      <c r="Q456" s="43"/>
      <c r="R456" s="43"/>
      <c r="S456" s="43"/>
      <c r="T456" s="43"/>
      <c r="U456" s="43"/>
      <c r="V456" s="43"/>
      <c r="W456" s="43"/>
      <c r="X456" s="43"/>
      <c r="Y456" s="43"/>
      <c r="Z456" s="43"/>
      <c r="AA456" s="43"/>
      <c r="AB456" s="43"/>
      <c r="AC456" s="43"/>
      <c r="AD456" s="43"/>
      <c r="AE456" s="43"/>
      <c r="AF456" s="43"/>
      <c r="AG456" s="43"/>
      <c r="AH456" s="43"/>
      <c r="AI456" s="43"/>
      <c r="AJ456" s="43"/>
      <c r="AK456" s="43"/>
      <c r="AL456" s="43"/>
      <c r="AM456" s="43"/>
      <c r="AN456" s="43"/>
      <c r="AO456" s="43"/>
      <c r="AP456" s="43"/>
      <c r="AQ456" s="43"/>
      <c r="AR456" s="43"/>
      <c r="AS456" s="43"/>
      <c r="AT456" s="43"/>
      <c r="AU456" s="43"/>
      <c r="AV456" s="43"/>
      <c r="AW456" s="43"/>
      <c r="AX456" s="43"/>
      <c r="AY456" s="43"/>
      <c r="AZ456" s="43"/>
      <c r="BA456" s="43"/>
      <c r="BB456" s="43"/>
      <c r="BC456" s="43"/>
      <c r="BD456" s="43"/>
      <c r="BE456" s="43"/>
      <c r="BF456" s="43"/>
      <c r="BG456" s="43"/>
      <c r="BH456" s="43"/>
      <c r="BI456" s="43"/>
      <c r="BJ456" s="43"/>
      <c r="BK456" s="43"/>
      <c r="BL456" s="43"/>
      <c r="BM456" s="43"/>
      <c r="BN456" s="43"/>
      <c r="BO456" s="43"/>
      <c r="BP456" s="43"/>
      <c r="BQ456" s="43"/>
      <c r="BR456" s="43"/>
      <c r="BS456" s="43"/>
      <c r="BT456" s="43"/>
      <c r="BU456" s="43"/>
      <c r="BV456" s="43"/>
      <c r="BW456" s="43"/>
      <c r="BX456" s="43"/>
      <c r="BY456" s="43"/>
      <c r="BZ456" s="43"/>
      <c r="CA456" s="43"/>
      <c r="CB456" s="43"/>
      <c r="CC456" s="43"/>
      <c r="CD456" s="43"/>
      <c r="CE456" s="43"/>
      <c r="CF456" s="43"/>
      <c r="CG456" s="43"/>
      <c r="CH456" s="43"/>
      <c r="CI456" s="43"/>
      <c r="CJ456" s="43"/>
      <c r="CK456" s="43"/>
      <c r="CL456" s="43"/>
      <c r="CM456" s="43"/>
      <c r="CN456" s="43"/>
      <c r="CO456" s="43"/>
      <c r="CP456" s="43"/>
      <c r="CQ456" s="43"/>
      <c r="CR456" s="43"/>
      <c r="CS456" s="43"/>
      <c r="CT456" s="43"/>
      <c r="CU456" s="43"/>
      <c r="CV456" s="43"/>
      <c r="CW456" s="43"/>
      <c r="CX456" s="43"/>
      <c r="CY456" s="43"/>
      <c r="CZ456" s="43"/>
      <c r="DA456" s="43"/>
      <c r="DB456" s="43"/>
      <c r="DC456" s="43"/>
      <c r="DD456" s="43"/>
      <c r="DE456" s="43"/>
      <c r="DF456" s="43"/>
      <c r="DG456" s="43"/>
      <c r="DH456" s="43"/>
      <c r="DI456" s="43"/>
      <c r="DJ456" s="43"/>
      <c r="DK456" s="43"/>
      <c r="DL456" s="43"/>
      <c r="DM456" s="43"/>
      <c r="DN456" s="43"/>
      <c r="DO456" s="43"/>
      <c r="DP456" s="43"/>
      <c r="DQ456" s="43"/>
      <c r="DR456" s="43"/>
      <c r="DS456" s="43"/>
      <c r="DT456" s="43"/>
      <c r="DU456" s="43"/>
      <c r="DV456" s="43"/>
      <c r="DW456" s="43"/>
      <c r="DX456" s="43"/>
      <c r="DY456" s="43"/>
      <c r="DZ456" s="43"/>
      <c r="EA456" s="43"/>
      <c r="EB456" s="43"/>
      <c r="EC456" s="43"/>
      <c r="ED456" s="43"/>
      <c r="EE456" s="43"/>
      <c r="EF456" s="43"/>
      <c r="EG456" s="43"/>
      <c r="EH456" s="43"/>
      <c r="EI456" s="43"/>
      <c r="EJ456" s="43"/>
      <c r="EK456" s="43"/>
      <c r="EL456" s="43"/>
      <c r="EM456" s="43"/>
      <c r="EN456" s="43"/>
      <c r="EO456" s="43"/>
      <c r="EP456" s="43"/>
      <c r="EQ456" s="43"/>
      <c r="ER456" s="43"/>
      <c r="ES456" s="43"/>
      <c r="ET456" s="43"/>
      <c r="EU456" s="43"/>
      <c r="EV456" s="43"/>
      <c r="EW456" s="43"/>
      <c r="EX456" s="43"/>
      <c r="EY456" s="43"/>
      <c r="EZ456" s="43"/>
      <c r="FA456" s="43"/>
      <c r="FB456" s="43"/>
      <c r="FC456" s="43"/>
      <c r="FD456" s="43"/>
      <c r="FE456" s="43"/>
      <c r="FF456" s="43"/>
      <c r="FG456" s="43"/>
      <c r="FH456" s="43"/>
      <c r="FI456" s="43"/>
      <c r="FJ456" s="43"/>
      <c r="FK456" s="43"/>
      <c r="FL456" s="43"/>
      <c r="FM456" s="43"/>
      <c r="FN456" s="43"/>
      <c r="FO456" s="43"/>
      <c r="FP456" s="43"/>
      <c r="FQ456" s="43"/>
      <c r="FR456" s="43"/>
      <c r="FS456" s="43"/>
      <c r="FT456" s="43"/>
      <c r="FU456" s="43"/>
      <c r="FV456" s="43"/>
      <c r="FW456" s="43"/>
      <c r="FX456" s="43"/>
      <c r="FY456" s="43"/>
      <c r="FZ456" s="43"/>
      <c r="GA456" s="43"/>
      <c r="GB456" s="43"/>
      <c r="GC456" s="43"/>
      <c r="GD456" s="43"/>
      <c r="GE456" s="43"/>
      <c r="GF456" s="43"/>
      <c r="GG456" s="43"/>
      <c r="GH456" s="43"/>
      <c r="GI456" s="43"/>
      <c r="GJ456" s="43"/>
      <c r="GK456" s="43"/>
      <c r="GL456" s="43"/>
      <c r="GM456" s="43"/>
      <c r="GN456" s="43"/>
      <c r="GO456" s="43"/>
      <c r="GP456" s="43"/>
      <c r="GQ456" s="43"/>
      <c r="GR456" s="43"/>
      <c r="GS456" s="43"/>
      <c r="GT456" s="43"/>
      <c r="GU456" s="43"/>
      <c r="GV456" s="43"/>
      <c r="GW456" s="43"/>
      <c r="GX456" s="43"/>
      <c r="GY456" s="43"/>
      <c r="GZ456" s="43"/>
      <c r="HA456" s="43"/>
      <c r="HB456" s="43"/>
      <c r="HC456" s="43"/>
      <c r="HD456" s="43"/>
      <c r="HE456" s="43"/>
      <c r="HF456" s="43"/>
      <c r="HG456" s="43"/>
      <c r="HH456" s="43"/>
      <c r="HI456" s="43"/>
      <c r="HJ456" s="43"/>
      <c r="HK456" s="43"/>
      <c r="HL456" s="43"/>
      <c r="HM456" s="43"/>
      <c r="HN456" s="43"/>
      <c r="HO456" s="43"/>
      <c r="HP456" s="43"/>
      <c r="HQ456" s="43"/>
      <c r="HR456" s="43"/>
      <c r="HS456" s="43"/>
      <c r="HT456" s="43"/>
      <c r="HU456" s="43"/>
      <c r="HV456" s="43"/>
      <c r="HW456" s="43"/>
      <c r="HX456" s="43"/>
      <c r="HY456" s="43"/>
      <c r="HZ456" s="43"/>
      <c r="IA456" s="43"/>
      <c r="IB456" s="43"/>
      <c r="IC456" s="43"/>
      <c r="ID456" s="43"/>
      <c r="IE456" s="43"/>
      <c r="IF456" s="43"/>
      <c r="IG456" s="43"/>
      <c r="IH456" s="43"/>
      <c r="II456" s="43"/>
      <c r="IJ456" s="43"/>
      <c r="IK456" s="43"/>
      <c r="IL456" s="43"/>
      <c r="IM456" s="43"/>
      <c r="IN456" s="43"/>
      <c r="IO456" s="43"/>
      <c r="IP456" s="43"/>
      <c r="IQ456" s="43"/>
      <c r="IR456" s="43"/>
      <c r="IS456" s="43"/>
      <c r="IT456" s="43"/>
      <c r="IU456" s="43"/>
    </row>
    <row r="457" spans="1:255" ht="16.5">
      <c r="A457" s="708"/>
      <c r="B457" s="709"/>
      <c r="C457" s="709"/>
      <c r="D457" s="709"/>
      <c r="E457" s="43"/>
      <c r="F457" s="43"/>
      <c r="G457" s="43"/>
      <c r="H457" s="43"/>
      <c r="I457" s="43"/>
      <c r="J457" s="43"/>
      <c r="K457" s="43"/>
      <c r="L457" s="43"/>
      <c r="M457" s="43"/>
      <c r="N457" s="43"/>
      <c r="O457" s="43"/>
      <c r="P457" s="43"/>
      <c r="Q457" s="43"/>
      <c r="R457" s="43"/>
      <c r="S457" s="43"/>
      <c r="T457" s="43"/>
      <c r="U457" s="43"/>
      <c r="V457" s="43"/>
      <c r="W457" s="43"/>
      <c r="X457" s="43"/>
      <c r="Y457" s="43"/>
      <c r="Z457" s="43"/>
      <c r="AA457" s="43"/>
      <c r="AB457" s="43"/>
      <c r="AC457" s="43"/>
      <c r="AD457" s="43"/>
      <c r="AE457" s="43"/>
      <c r="AF457" s="43"/>
      <c r="AG457" s="43"/>
      <c r="AH457" s="43"/>
      <c r="AI457" s="43"/>
      <c r="AJ457" s="43"/>
      <c r="AK457" s="43"/>
      <c r="AL457" s="43"/>
      <c r="AM457" s="43"/>
      <c r="AN457" s="43"/>
      <c r="AO457" s="43"/>
      <c r="AP457" s="43"/>
      <c r="AQ457" s="43"/>
      <c r="AR457" s="43"/>
      <c r="AS457" s="43"/>
      <c r="AT457" s="43"/>
      <c r="AU457" s="43"/>
      <c r="AV457" s="43"/>
      <c r="AW457" s="43"/>
      <c r="AX457" s="43"/>
      <c r="AY457" s="43"/>
      <c r="AZ457" s="43"/>
      <c r="BA457" s="43"/>
      <c r="BB457" s="43"/>
      <c r="BC457" s="43"/>
      <c r="BD457" s="43"/>
      <c r="BE457" s="43"/>
      <c r="BF457" s="43"/>
      <c r="BG457" s="43"/>
      <c r="BH457" s="43"/>
      <c r="BI457" s="43"/>
      <c r="BJ457" s="43"/>
      <c r="BK457" s="43"/>
      <c r="BL457" s="43"/>
      <c r="BM457" s="43"/>
      <c r="BN457" s="43"/>
      <c r="BO457" s="43"/>
      <c r="BP457" s="43"/>
      <c r="BQ457" s="43"/>
      <c r="BR457" s="43"/>
      <c r="BS457" s="43"/>
      <c r="BT457" s="43"/>
      <c r="BU457" s="43"/>
      <c r="BV457" s="43"/>
      <c r="BW457" s="43"/>
      <c r="BX457" s="43"/>
      <c r="BY457" s="43"/>
      <c r="BZ457" s="43"/>
      <c r="CA457" s="43"/>
      <c r="CB457" s="43"/>
      <c r="CC457" s="43"/>
      <c r="CD457" s="43"/>
      <c r="CE457" s="43"/>
      <c r="CF457" s="43"/>
      <c r="CG457" s="43"/>
      <c r="CH457" s="43"/>
      <c r="CI457" s="43"/>
      <c r="CJ457" s="43"/>
      <c r="CK457" s="43"/>
      <c r="CL457" s="43"/>
      <c r="CM457" s="43"/>
      <c r="CN457" s="43"/>
      <c r="CO457" s="43"/>
      <c r="CP457" s="43"/>
      <c r="CQ457" s="43"/>
      <c r="CR457" s="43"/>
      <c r="CS457" s="43"/>
      <c r="CT457" s="43"/>
      <c r="CU457" s="43"/>
      <c r="CV457" s="43"/>
      <c r="CW457" s="43"/>
      <c r="CX457" s="43"/>
      <c r="CY457" s="43"/>
      <c r="CZ457" s="43"/>
      <c r="DA457" s="43"/>
      <c r="DB457" s="43"/>
      <c r="DC457" s="43"/>
      <c r="DD457" s="43"/>
      <c r="DE457" s="43"/>
      <c r="DF457" s="43"/>
      <c r="DG457" s="43"/>
      <c r="DH457" s="43"/>
      <c r="DI457" s="43"/>
      <c r="DJ457" s="43"/>
      <c r="DK457" s="43"/>
      <c r="DL457" s="43"/>
      <c r="DM457" s="43"/>
      <c r="DN457" s="43"/>
      <c r="DO457" s="43"/>
      <c r="DP457" s="43"/>
      <c r="DQ457" s="43"/>
      <c r="DR457" s="43"/>
      <c r="DS457" s="43"/>
      <c r="DT457" s="43"/>
      <c r="DU457" s="43"/>
      <c r="DV457" s="43"/>
      <c r="DW457" s="43"/>
      <c r="DX457" s="43"/>
      <c r="DY457" s="43"/>
      <c r="DZ457" s="43"/>
      <c r="EA457" s="43"/>
      <c r="EB457" s="43"/>
      <c r="EC457" s="43"/>
      <c r="ED457" s="43"/>
      <c r="EE457" s="43"/>
      <c r="EF457" s="43"/>
      <c r="EG457" s="43"/>
      <c r="EH457" s="43"/>
      <c r="EI457" s="43"/>
      <c r="EJ457" s="43"/>
      <c r="EK457" s="43"/>
      <c r="EL457" s="43"/>
      <c r="EM457" s="43"/>
      <c r="EN457" s="43"/>
      <c r="EO457" s="43"/>
      <c r="EP457" s="43"/>
      <c r="EQ457" s="43"/>
      <c r="ER457" s="43"/>
      <c r="ES457" s="43"/>
      <c r="ET457" s="43"/>
      <c r="EU457" s="43"/>
      <c r="EV457" s="43"/>
      <c r="EW457" s="43"/>
      <c r="EX457" s="43"/>
      <c r="EY457" s="43"/>
      <c r="EZ457" s="43"/>
      <c r="FA457" s="43"/>
      <c r="FB457" s="43"/>
      <c r="FC457" s="43"/>
      <c r="FD457" s="43"/>
      <c r="FE457" s="43"/>
      <c r="FF457" s="43"/>
      <c r="FG457" s="43"/>
      <c r="FH457" s="43"/>
      <c r="FI457" s="43"/>
      <c r="FJ457" s="43"/>
      <c r="FK457" s="43"/>
      <c r="FL457" s="43"/>
      <c r="FM457" s="43"/>
      <c r="FN457" s="43"/>
      <c r="FO457" s="43"/>
      <c r="FP457" s="43"/>
      <c r="FQ457" s="43"/>
      <c r="FR457" s="43"/>
      <c r="FS457" s="43"/>
      <c r="FT457" s="43"/>
      <c r="FU457" s="43"/>
      <c r="FV457" s="43"/>
      <c r="FW457" s="43"/>
      <c r="FX457" s="43"/>
      <c r="FY457" s="43"/>
      <c r="FZ457" s="43"/>
      <c r="GA457" s="43"/>
      <c r="GB457" s="43"/>
      <c r="GC457" s="43"/>
      <c r="GD457" s="43"/>
      <c r="GE457" s="43"/>
      <c r="GF457" s="43"/>
      <c r="GG457" s="43"/>
      <c r="GH457" s="43"/>
      <c r="GI457" s="43"/>
      <c r="GJ457" s="43"/>
      <c r="GK457" s="43"/>
      <c r="GL457" s="43"/>
      <c r="GM457" s="43"/>
      <c r="GN457" s="43"/>
      <c r="GO457" s="43"/>
      <c r="GP457" s="43"/>
      <c r="GQ457" s="43"/>
      <c r="GR457" s="43"/>
      <c r="GS457" s="43"/>
      <c r="GT457" s="43"/>
      <c r="GU457" s="43"/>
      <c r="GV457" s="43"/>
      <c r="GW457" s="43"/>
      <c r="GX457" s="43"/>
      <c r="GY457" s="43"/>
      <c r="GZ457" s="43"/>
      <c r="HA457" s="43"/>
      <c r="HB457" s="43"/>
      <c r="HC457" s="43"/>
      <c r="HD457" s="43"/>
      <c r="HE457" s="43"/>
      <c r="HF457" s="43"/>
      <c r="HG457" s="43"/>
      <c r="HH457" s="43"/>
      <c r="HI457" s="43"/>
      <c r="HJ457" s="43"/>
      <c r="HK457" s="43"/>
      <c r="HL457" s="43"/>
      <c r="HM457" s="43"/>
      <c r="HN457" s="43"/>
      <c r="HO457" s="43"/>
      <c r="HP457" s="43"/>
      <c r="HQ457" s="43"/>
      <c r="HR457" s="43"/>
      <c r="HS457" s="43"/>
      <c r="HT457" s="43"/>
      <c r="HU457" s="43"/>
      <c r="HV457" s="43"/>
      <c r="HW457" s="43"/>
      <c r="HX457" s="43"/>
      <c r="HY457" s="43"/>
      <c r="HZ457" s="43"/>
      <c r="IA457" s="43"/>
      <c r="IB457" s="43"/>
      <c r="IC457" s="43"/>
      <c r="ID457" s="43"/>
      <c r="IE457" s="43"/>
      <c r="IF457" s="43"/>
      <c r="IG457" s="43"/>
      <c r="IH457" s="43"/>
      <c r="II457" s="43"/>
      <c r="IJ457" s="43"/>
      <c r="IK457" s="43"/>
      <c r="IL457" s="43"/>
      <c r="IM457" s="43"/>
      <c r="IN457" s="43"/>
      <c r="IO457" s="43"/>
      <c r="IP457" s="43"/>
      <c r="IQ457" s="43"/>
      <c r="IR457" s="43"/>
      <c r="IS457" s="43"/>
      <c r="IT457" s="43"/>
      <c r="IU457" s="43"/>
    </row>
    <row r="458" spans="1:255" ht="16.5">
      <c r="A458" s="708"/>
      <c r="B458" s="709"/>
      <c r="C458" s="709"/>
      <c r="D458" s="709"/>
      <c r="E458" s="43"/>
      <c r="F458" s="43"/>
      <c r="G458" s="43"/>
      <c r="H458" s="43"/>
      <c r="I458" s="43"/>
      <c r="J458" s="43"/>
      <c r="K458" s="43"/>
      <c r="L458" s="43"/>
      <c r="M458" s="43"/>
      <c r="N458" s="43"/>
      <c r="O458" s="43"/>
      <c r="P458" s="43"/>
      <c r="Q458" s="43"/>
      <c r="R458" s="43"/>
      <c r="S458" s="43"/>
      <c r="T458" s="43"/>
      <c r="U458" s="43"/>
      <c r="V458" s="43"/>
      <c r="W458" s="43"/>
      <c r="X458" s="43"/>
      <c r="Y458" s="43"/>
      <c r="Z458" s="43"/>
      <c r="AA458" s="43"/>
      <c r="AB458" s="43"/>
      <c r="AC458" s="43"/>
      <c r="AD458" s="43"/>
      <c r="AE458" s="43"/>
      <c r="AF458" s="43"/>
      <c r="AG458" s="43"/>
      <c r="AH458" s="43"/>
      <c r="AI458" s="43"/>
      <c r="AJ458" s="43"/>
      <c r="AK458" s="43"/>
      <c r="AL458" s="43"/>
      <c r="AM458" s="43"/>
      <c r="AN458" s="43"/>
      <c r="AO458" s="43"/>
      <c r="AP458" s="43"/>
      <c r="AQ458" s="43"/>
      <c r="AR458" s="43"/>
      <c r="AS458" s="43"/>
      <c r="AT458" s="43"/>
      <c r="AU458" s="43"/>
      <c r="AV458" s="43"/>
      <c r="AW458" s="43"/>
      <c r="AX458" s="43"/>
      <c r="AY458" s="43"/>
      <c r="AZ458" s="43"/>
      <c r="BA458" s="43"/>
      <c r="BB458" s="43"/>
      <c r="BC458" s="43"/>
      <c r="BD458" s="43"/>
      <c r="BE458" s="43"/>
      <c r="BF458" s="43"/>
      <c r="BG458" s="43"/>
      <c r="BH458" s="43"/>
      <c r="BI458" s="43"/>
      <c r="BJ458" s="43"/>
      <c r="BK458" s="43"/>
      <c r="BL458" s="43"/>
      <c r="BM458" s="43"/>
      <c r="BN458" s="43"/>
      <c r="BO458" s="43"/>
      <c r="BP458" s="43"/>
      <c r="BQ458" s="43"/>
      <c r="BR458" s="43"/>
      <c r="BS458" s="43"/>
      <c r="BT458" s="43"/>
      <c r="BU458" s="43"/>
      <c r="BV458" s="43"/>
      <c r="BW458" s="43"/>
      <c r="BX458" s="43"/>
      <c r="BY458" s="43"/>
      <c r="BZ458" s="43"/>
      <c r="CA458" s="43"/>
      <c r="CB458" s="43"/>
      <c r="CC458" s="43"/>
      <c r="CD458" s="43"/>
      <c r="CE458" s="43"/>
      <c r="CF458" s="43"/>
      <c r="CG458" s="43"/>
      <c r="CH458" s="43"/>
      <c r="CI458" s="43"/>
      <c r="CJ458" s="43"/>
      <c r="CK458" s="43"/>
      <c r="CL458" s="43"/>
      <c r="CM458" s="43"/>
      <c r="CN458" s="43"/>
      <c r="CO458" s="43"/>
      <c r="CP458" s="43"/>
      <c r="CQ458" s="43"/>
      <c r="CR458" s="43"/>
      <c r="CS458" s="43"/>
      <c r="CT458" s="43"/>
      <c r="CU458" s="43"/>
      <c r="CV458" s="43"/>
      <c r="CW458" s="43"/>
      <c r="CX458" s="43"/>
      <c r="CY458" s="43"/>
      <c r="CZ458" s="43"/>
      <c r="DA458" s="43"/>
      <c r="DB458" s="43"/>
      <c r="DC458" s="43"/>
      <c r="DD458" s="43"/>
      <c r="DE458" s="43"/>
      <c r="DF458" s="43"/>
      <c r="DG458" s="43"/>
      <c r="DH458" s="43"/>
      <c r="DI458" s="43"/>
      <c r="DJ458" s="43"/>
      <c r="DK458" s="43"/>
      <c r="DL458" s="43"/>
      <c r="DM458" s="43"/>
      <c r="DN458" s="43"/>
      <c r="DO458" s="43"/>
      <c r="DP458" s="43"/>
      <c r="DQ458" s="43"/>
      <c r="DR458" s="43"/>
      <c r="DS458" s="43"/>
      <c r="DT458" s="43"/>
      <c r="DU458" s="43"/>
      <c r="DV458" s="43"/>
      <c r="DW458" s="43"/>
      <c r="DX458" s="43"/>
      <c r="DY458" s="43"/>
      <c r="DZ458" s="43"/>
      <c r="EA458" s="43"/>
      <c r="EB458" s="43"/>
      <c r="EC458" s="43"/>
      <c r="ED458" s="43"/>
      <c r="EE458" s="43"/>
      <c r="EF458" s="43"/>
      <c r="EG458" s="43"/>
      <c r="EH458" s="43"/>
      <c r="EI458" s="43"/>
      <c r="EJ458" s="43"/>
      <c r="EK458" s="43"/>
      <c r="EL458" s="43"/>
      <c r="EM458" s="43"/>
      <c r="EN458" s="43"/>
      <c r="EO458" s="43"/>
      <c r="EP458" s="43"/>
      <c r="EQ458" s="43"/>
      <c r="ER458" s="43"/>
      <c r="ES458" s="43"/>
      <c r="ET458" s="43"/>
      <c r="EU458" s="43"/>
      <c r="EV458" s="43"/>
      <c r="EW458" s="43"/>
      <c r="EX458" s="43"/>
      <c r="EY458" s="43"/>
      <c r="EZ458" s="43"/>
      <c r="FA458" s="43"/>
      <c r="FB458" s="43"/>
      <c r="FC458" s="43"/>
      <c r="FD458" s="43"/>
      <c r="FE458" s="43"/>
      <c r="FF458" s="43"/>
      <c r="FG458" s="43"/>
      <c r="FH458" s="43"/>
      <c r="FI458" s="43"/>
      <c r="FJ458" s="43"/>
      <c r="FK458" s="43"/>
      <c r="FL458" s="43"/>
      <c r="FM458" s="43"/>
      <c r="FN458" s="43"/>
      <c r="FO458" s="43"/>
      <c r="FP458" s="43"/>
      <c r="FQ458" s="43"/>
      <c r="FR458" s="43"/>
      <c r="FS458" s="43"/>
      <c r="FT458" s="43"/>
      <c r="FU458" s="43"/>
      <c r="FV458" s="43"/>
      <c r="FW458" s="43"/>
      <c r="FX458" s="43"/>
      <c r="FY458" s="43"/>
      <c r="FZ458" s="43"/>
      <c r="GA458" s="43"/>
      <c r="GB458" s="43"/>
      <c r="GC458" s="43"/>
      <c r="GD458" s="43"/>
      <c r="GE458" s="43"/>
      <c r="GF458" s="43"/>
      <c r="GG458" s="43"/>
      <c r="GH458" s="43"/>
      <c r="GI458" s="43"/>
      <c r="GJ458" s="43"/>
      <c r="GK458" s="43"/>
      <c r="GL458" s="43"/>
      <c r="GM458" s="43"/>
      <c r="GN458" s="43"/>
      <c r="GO458" s="43"/>
      <c r="GP458" s="43"/>
      <c r="GQ458" s="43"/>
      <c r="GR458" s="43"/>
      <c r="GS458" s="43"/>
      <c r="GT458" s="43"/>
      <c r="GU458" s="43"/>
      <c r="GV458" s="43"/>
      <c r="GW458" s="43"/>
      <c r="GX458" s="43"/>
      <c r="GY458" s="43"/>
      <c r="GZ458" s="43"/>
      <c r="HA458" s="43"/>
      <c r="HB458" s="43"/>
      <c r="HC458" s="43"/>
      <c r="HD458" s="43"/>
      <c r="HE458" s="43"/>
      <c r="HF458" s="43"/>
      <c r="HG458" s="43"/>
      <c r="HH458" s="43"/>
      <c r="HI458" s="43"/>
      <c r="HJ458" s="43"/>
      <c r="HK458" s="43"/>
      <c r="HL458" s="43"/>
      <c r="HM458" s="43"/>
      <c r="HN458" s="43"/>
      <c r="HO458" s="43"/>
      <c r="HP458" s="43"/>
      <c r="HQ458" s="43"/>
      <c r="HR458" s="43"/>
      <c r="HS458" s="43"/>
      <c r="HT458" s="43"/>
      <c r="HU458" s="43"/>
      <c r="HV458" s="43"/>
      <c r="HW458" s="43"/>
      <c r="HX458" s="43"/>
      <c r="HY458" s="43"/>
      <c r="HZ458" s="43"/>
      <c r="IA458" s="43"/>
      <c r="IB458" s="43"/>
      <c r="IC458" s="43"/>
      <c r="ID458" s="43"/>
      <c r="IE458" s="43"/>
      <c r="IF458" s="43"/>
      <c r="IG458" s="43"/>
      <c r="IH458" s="43"/>
      <c r="II458" s="43"/>
      <c r="IJ458" s="43"/>
      <c r="IK458" s="43"/>
      <c r="IL458" s="43"/>
      <c r="IM458" s="43"/>
      <c r="IN458" s="43"/>
      <c r="IO458" s="43"/>
      <c r="IP458" s="43"/>
      <c r="IQ458" s="43"/>
      <c r="IR458" s="43"/>
      <c r="IS458" s="43"/>
      <c r="IT458" s="43"/>
      <c r="IU458" s="43"/>
    </row>
    <row r="459" spans="1:255" ht="16.5">
      <c r="A459" s="708"/>
      <c r="B459" s="709"/>
      <c r="C459" s="709"/>
      <c r="D459" s="709"/>
      <c r="E459" s="43"/>
      <c r="F459" s="43"/>
      <c r="G459" s="43"/>
      <c r="H459" s="43"/>
      <c r="I459" s="43"/>
      <c r="J459" s="43"/>
      <c r="K459" s="43"/>
      <c r="L459" s="43"/>
      <c r="M459" s="43"/>
      <c r="N459" s="43"/>
      <c r="O459" s="43"/>
      <c r="P459" s="43"/>
      <c r="Q459" s="43"/>
      <c r="R459" s="43"/>
      <c r="S459" s="43"/>
      <c r="T459" s="43"/>
      <c r="U459" s="43"/>
      <c r="V459" s="43"/>
      <c r="W459" s="43"/>
      <c r="X459" s="43"/>
      <c r="Y459" s="43"/>
      <c r="Z459" s="43"/>
      <c r="AA459" s="43"/>
      <c r="AB459" s="43"/>
      <c r="AC459" s="43"/>
      <c r="AD459" s="43"/>
      <c r="AE459" s="43"/>
      <c r="AF459" s="43"/>
      <c r="AG459" s="43"/>
      <c r="AH459" s="43"/>
      <c r="AI459" s="43"/>
      <c r="AJ459" s="43"/>
      <c r="AK459" s="43"/>
      <c r="AL459" s="43"/>
      <c r="AM459" s="43"/>
      <c r="AN459" s="43"/>
      <c r="AO459" s="43"/>
      <c r="AP459" s="43"/>
      <c r="AQ459" s="43"/>
      <c r="AR459" s="43"/>
      <c r="AS459" s="43"/>
      <c r="AT459" s="43"/>
      <c r="AU459" s="43"/>
      <c r="AV459" s="43"/>
      <c r="AW459" s="43"/>
      <c r="AX459" s="43"/>
      <c r="AY459" s="43"/>
      <c r="AZ459" s="43"/>
      <c r="BA459" s="43"/>
      <c r="BB459" s="43"/>
      <c r="BC459" s="43"/>
      <c r="BD459" s="43"/>
      <c r="BE459" s="43"/>
      <c r="BF459" s="43"/>
      <c r="BG459" s="43"/>
      <c r="BH459" s="43"/>
      <c r="BI459" s="43"/>
      <c r="BJ459" s="43"/>
      <c r="BK459" s="43"/>
      <c r="BL459" s="43"/>
      <c r="BM459" s="43"/>
      <c r="BN459" s="43"/>
      <c r="BO459" s="43"/>
      <c r="BP459" s="43"/>
      <c r="BQ459" s="43"/>
      <c r="BR459" s="43"/>
      <c r="BS459" s="43"/>
      <c r="BT459" s="43"/>
      <c r="BU459" s="43"/>
      <c r="BV459" s="43"/>
      <c r="BW459" s="43"/>
      <c r="BX459" s="43"/>
      <c r="BY459" s="43"/>
      <c r="BZ459" s="43"/>
      <c r="CA459" s="43"/>
      <c r="CB459" s="43"/>
      <c r="CC459" s="43"/>
      <c r="CD459" s="43"/>
      <c r="CE459" s="43"/>
      <c r="CF459" s="43"/>
      <c r="CG459" s="43"/>
      <c r="CH459" s="43"/>
      <c r="CI459" s="43"/>
      <c r="CJ459" s="43"/>
      <c r="CK459" s="43"/>
      <c r="CL459" s="43"/>
      <c r="CM459" s="43"/>
      <c r="CN459" s="43"/>
      <c r="CO459" s="43"/>
      <c r="CP459" s="43"/>
      <c r="CQ459" s="43"/>
      <c r="CR459" s="43"/>
      <c r="CS459" s="43"/>
      <c r="CT459" s="43"/>
      <c r="CU459" s="43"/>
      <c r="CV459" s="43"/>
      <c r="CW459" s="43"/>
      <c r="CX459" s="43"/>
      <c r="CY459" s="43"/>
      <c r="CZ459" s="43"/>
      <c r="DA459" s="43"/>
      <c r="DB459" s="43"/>
      <c r="DC459" s="43"/>
      <c r="DD459" s="43"/>
      <c r="DE459" s="43"/>
      <c r="DF459" s="43"/>
      <c r="DG459" s="43"/>
      <c r="DH459" s="43"/>
      <c r="DI459" s="43"/>
      <c r="DJ459" s="43"/>
      <c r="DK459" s="43"/>
      <c r="DL459" s="43"/>
      <c r="DM459" s="43"/>
      <c r="DN459" s="43"/>
      <c r="DO459" s="43"/>
      <c r="DP459" s="43"/>
      <c r="DQ459" s="43"/>
      <c r="DR459" s="43"/>
      <c r="DS459" s="43"/>
      <c r="DT459" s="43"/>
      <c r="DU459" s="43"/>
      <c r="DV459" s="43"/>
      <c r="DW459" s="43"/>
      <c r="DX459" s="43"/>
      <c r="DY459" s="43"/>
      <c r="DZ459" s="43"/>
      <c r="EA459" s="43"/>
      <c r="EB459" s="43"/>
      <c r="EC459" s="43"/>
      <c r="ED459" s="43"/>
      <c r="EE459" s="43"/>
      <c r="EF459" s="43"/>
      <c r="EG459" s="43"/>
      <c r="EH459" s="43"/>
      <c r="EI459" s="43"/>
      <c r="EJ459" s="43"/>
      <c r="EK459" s="43"/>
      <c r="EL459" s="43"/>
      <c r="EM459" s="43"/>
      <c r="EN459" s="43"/>
      <c r="EO459" s="43"/>
      <c r="EP459" s="43"/>
      <c r="EQ459" s="43"/>
      <c r="ER459" s="43"/>
      <c r="ES459" s="43"/>
      <c r="ET459" s="43"/>
      <c r="EU459" s="43"/>
      <c r="EV459" s="43"/>
      <c r="EW459" s="43"/>
      <c r="EX459" s="43"/>
      <c r="EY459" s="43"/>
      <c r="EZ459" s="43"/>
      <c r="FA459" s="43"/>
      <c r="FB459" s="43"/>
      <c r="FC459" s="43"/>
      <c r="FD459" s="43"/>
      <c r="FE459" s="43"/>
      <c r="FF459" s="43"/>
      <c r="FG459" s="43"/>
      <c r="FH459" s="43"/>
      <c r="FI459" s="43"/>
      <c r="FJ459" s="43"/>
      <c r="FK459" s="43"/>
      <c r="FL459" s="43"/>
      <c r="FM459" s="43"/>
      <c r="FN459" s="43"/>
      <c r="FO459" s="43"/>
      <c r="FP459" s="43"/>
      <c r="FQ459" s="43"/>
      <c r="FR459" s="43"/>
      <c r="FS459" s="43"/>
      <c r="FT459" s="43"/>
      <c r="FU459" s="43"/>
      <c r="FV459" s="43"/>
      <c r="FW459" s="43"/>
      <c r="FX459" s="43"/>
      <c r="FY459" s="43"/>
      <c r="FZ459" s="43"/>
      <c r="GA459" s="43"/>
      <c r="GB459" s="43"/>
      <c r="GC459" s="43"/>
      <c r="GD459" s="43"/>
      <c r="GE459" s="43"/>
      <c r="GF459" s="43"/>
      <c r="GG459" s="43"/>
      <c r="GH459" s="43"/>
      <c r="GI459" s="43"/>
      <c r="GJ459" s="43"/>
      <c r="GK459" s="43"/>
      <c r="GL459" s="43"/>
      <c r="GM459" s="43"/>
      <c r="GN459" s="43"/>
      <c r="GO459" s="43"/>
      <c r="GP459" s="43"/>
      <c r="GQ459" s="43"/>
      <c r="GR459" s="43"/>
      <c r="GS459" s="43"/>
      <c r="GT459" s="43"/>
      <c r="GU459" s="43"/>
      <c r="GV459" s="43"/>
      <c r="GW459" s="43"/>
      <c r="GX459" s="43"/>
      <c r="GY459" s="43"/>
      <c r="GZ459" s="43"/>
      <c r="HA459" s="43"/>
      <c r="HB459" s="43"/>
      <c r="HC459" s="43"/>
      <c r="HD459" s="43"/>
      <c r="HE459" s="43"/>
      <c r="HF459" s="43"/>
      <c r="HG459" s="43"/>
      <c r="HH459" s="43"/>
      <c r="HI459" s="43"/>
      <c r="HJ459" s="43"/>
      <c r="HK459" s="43"/>
      <c r="HL459" s="43"/>
      <c r="HM459" s="43"/>
      <c r="HN459" s="43"/>
      <c r="HO459" s="43"/>
      <c r="HP459" s="43"/>
      <c r="HQ459" s="43"/>
      <c r="HR459" s="43"/>
      <c r="HS459" s="43"/>
      <c r="HT459" s="43"/>
      <c r="HU459" s="43"/>
      <c r="HV459" s="43"/>
      <c r="HW459" s="43"/>
      <c r="HX459" s="43"/>
      <c r="HY459" s="43"/>
      <c r="HZ459" s="43"/>
      <c r="IA459" s="43"/>
      <c r="IB459" s="43"/>
      <c r="IC459" s="43"/>
      <c r="ID459" s="43"/>
      <c r="IE459" s="43"/>
      <c r="IF459" s="43"/>
      <c r="IG459" s="43"/>
      <c r="IH459" s="43"/>
      <c r="II459" s="43"/>
      <c r="IJ459" s="43"/>
      <c r="IK459" s="43"/>
      <c r="IL459" s="43"/>
      <c r="IM459" s="43"/>
      <c r="IN459" s="43"/>
      <c r="IO459" s="43"/>
      <c r="IP459" s="43"/>
      <c r="IQ459" s="43"/>
      <c r="IR459" s="43"/>
      <c r="IS459" s="43"/>
      <c r="IT459" s="43"/>
      <c r="IU459" s="43"/>
    </row>
    <row r="460" spans="1:255" ht="16.5">
      <c r="A460" s="708"/>
      <c r="B460" s="709"/>
      <c r="C460" s="709"/>
      <c r="D460" s="709"/>
      <c r="E460" s="43"/>
      <c r="F460" s="43"/>
      <c r="G460" s="43"/>
      <c r="H460" s="43"/>
      <c r="I460" s="43"/>
      <c r="J460" s="43"/>
      <c r="K460" s="43"/>
      <c r="L460" s="43"/>
      <c r="M460" s="43"/>
      <c r="N460" s="43"/>
      <c r="O460" s="43"/>
      <c r="P460" s="43"/>
      <c r="Q460" s="43"/>
      <c r="R460" s="43"/>
      <c r="S460" s="43"/>
      <c r="T460" s="43"/>
      <c r="U460" s="43"/>
      <c r="V460" s="43"/>
      <c r="W460" s="43"/>
      <c r="X460" s="43"/>
      <c r="Y460" s="43"/>
      <c r="Z460" s="43"/>
      <c r="AA460" s="43"/>
      <c r="AB460" s="43"/>
      <c r="AC460" s="43"/>
      <c r="AD460" s="43"/>
      <c r="AE460" s="43"/>
      <c r="AF460" s="43"/>
      <c r="AG460" s="43"/>
      <c r="AH460" s="43"/>
      <c r="AI460" s="43"/>
      <c r="AJ460" s="43"/>
      <c r="AK460" s="43"/>
      <c r="AL460" s="43"/>
      <c r="AM460" s="43"/>
      <c r="AN460" s="43"/>
      <c r="AO460" s="43"/>
      <c r="AP460" s="43"/>
      <c r="AQ460" s="43"/>
      <c r="AR460" s="43"/>
      <c r="AS460" s="43"/>
      <c r="AT460" s="43"/>
      <c r="AU460" s="43"/>
      <c r="AV460" s="43"/>
      <c r="AW460" s="43"/>
      <c r="AX460" s="43"/>
      <c r="AY460" s="43"/>
      <c r="AZ460" s="43"/>
      <c r="BA460" s="43"/>
      <c r="BB460" s="43"/>
      <c r="BC460" s="43"/>
      <c r="BD460" s="43"/>
      <c r="BE460" s="43"/>
      <c r="BF460" s="43"/>
      <c r="BG460" s="43"/>
      <c r="BH460" s="43"/>
      <c r="BI460" s="43"/>
      <c r="BJ460" s="43"/>
      <c r="BK460" s="43"/>
      <c r="BL460" s="43"/>
      <c r="BM460" s="43"/>
      <c r="BN460" s="43"/>
      <c r="BO460" s="43"/>
      <c r="BP460" s="43"/>
      <c r="BQ460" s="43"/>
      <c r="BR460" s="43"/>
      <c r="BS460" s="43"/>
      <c r="BT460" s="43"/>
      <c r="BU460" s="43"/>
      <c r="BV460" s="43"/>
      <c r="BW460" s="43"/>
      <c r="BX460" s="43"/>
      <c r="BY460" s="43"/>
      <c r="BZ460" s="43"/>
      <c r="CA460" s="43"/>
      <c r="CB460" s="43"/>
      <c r="CC460" s="43"/>
      <c r="CD460" s="43"/>
      <c r="CE460" s="43"/>
      <c r="CF460" s="43"/>
      <c r="CG460" s="43"/>
      <c r="CH460" s="43"/>
      <c r="CI460" s="43"/>
      <c r="CJ460" s="43"/>
      <c r="CK460" s="43"/>
      <c r="CL460" s="43"/>
      <c r="CM460" s="43"/>
      <c r="CN460" s="43"/>
      <c r="CO460" s="43"/>
      <c r="CP460" s="43"/>
      <c r="CQ460" s="43"/>
      <c r="CR460" s="43"/>
      <c r="CS460" s="43"/>
      <c r="CT460" s="43"/>
      <c r="CU460" s="43"/>
      <c r="CV460" s="43"/>
      <c r="CW460" s="43"/>
      <c r="CX460" s="43"/>
      <c r="CY460" s="43"/>
      <c r="CZ460" s="43"/>
      <c r="DA460" s="43"/>
      <c r="DB460" s="43"/>
      <c r="DC460" s="43"/>
      <c r="DD460" s="43"/>
      <c r="DE460" s="43"/>
      <c r="DF460" s="43"/>
      <c r="DG460" s="43"/>
      <c r="DH460" s="43"/>
      <c r="DI460" s="43"/>
      <c r="DJ460" s="43"/>
      <c r="DK460" s="43"/>
      <c r="DL460" s="43"/>
      <c r="DM460" s="43"/>
      <c r="DN460" s="43"/>
      <c r="DO460" s="43"/>
      <c r="DP460" s="43"/>
      <c r="DQ460" s="43"/>
      <c r="DR460" s="43"/>
      <c r="DS460" s="43"/>
      <c r="DT460" s="43"/>
      <c r="DU460" s="43"/>
      <c r="DV460" s="43"/>
      <c r="DW460" s="43"/>
      <c r="DX460" s="43"/>
      <c r="DY460" s="43"/>
      <c r="DZ460" s="43"/>
      <c r="EA460" s="43"/>
      <c r="EB460" s="43"/>
      <c r="EC460" s="43"/>
      <c r="ED460" s="43"/>
      <c r="EE460" s="43"/>
      <c r="EF460" s="43"/>
      <c r="EG460" s="43"/>
      <c r="EH460" s="43"/>
      <c r="EI460" s="43"/>
      <c r="EJ460" s="43"/>
      <c r="EK460" s="43"/>
      <c r="EL460" s="43"/>
      <c r="EM460" s="43"/>
      <c r="EN460" s="43"/>
      <c r="EO460" s="43"/>
      <c r="EP460" s="43"/>
      <c r="EQ460" s="43"/>
      <c r="ER460" s="43"/>
      <c r="ES460" s="43"/>
      <c r="ET460" s="43"/>
      <c r="EU460" s="43"/>
      <c r="EV460" s="43"/>
      <c r="EW460" s="43"/>
      <c r="EX460" s="43"/>
      <c r="EY460" s="43"/>
      <c r="EZ460" s="43"/>
      <c r="FA460" s="43"/>
      <c r="FB460" s="43"/>
      <c r="FC460" s="43"/>
      <c r="FD460" s="43"/>
      <c r="FE460" s="43"/>
      <c r="FF460" s="43"/>
      <c r="FG460" s="43"/>
      <c r="FH460" s="43"/>
      <c r="FI460" s="43"/>
      <c r="FJ460" s="43"/>
      <c r="FK460" s="43"/>
      <c r="FL460" s="43"/>
      <c r="FM460" s="43"/>
      <c r="FN460" s="43"/>
      <c r="FO460" s="43"/>
      <c r="FP460" s="43"/>
      <c r="FQ460" s="43"/>
      <c r="FR460" s="43"/>
      <c r="FS460" s="43"/>
      <c r="FT460" s="43"/>
      <c r="FU460" s="43"/>
      <c r="FV460" s="43"/>
      <c r="FW460" s="43"/>
      <c r="FX460" s="43"/>
      <c r="FY460" s="43"/>
      <c r="FZ460" s="43"/>
      <c r="GA460" s="43"/>
      <c r="GB460" s="43"/>
      <c r="GC460" s="43"/>
      <c r="GD460" s="43"/>
      <c r="GE460" s="43"/>
      <c r="GF460" s="43"/>
      <c r="GG460" s="43"/>
      <c r="GH460" s="43"/>
      <c r="GI460" s="43"/>
      <c r="GJ460" s="43"/>
      <c r="GK460" s="43"/>
      <c r="GL460" s="43"/>
      <c r="GM460" s="43"/>
      <c r="GN460" s="43"/>
      <c r="GO460" s="43"/>
      <c r="GP460" s="43"/>
      <c r="GQ460" s="43"/>
      <c r="GR460" s="43"/>
      <c r="GS460" s="43"/>
      <c r="GT460" s="43"/>
      <c r="GU460" s="43"/>
      <c r="GV460" s="43"/>
      <c r="GW460" s="43"/>
      <c r="GX460" s="43"/>
      <c r="GY460" s="43"/>
      <c r="GZ460" s="43"/>
      <c r="HA460" s="43"/>
      <c r="HB460" s="43"/>
      <c r="HC460" s="43"/>
      <c r="HD460" s="43"/>
      <c r="HE460" s="43"/>
      <c r="HF460" s="43"/>
      <c r="HG460" s="43"/>
      <c r="HH460" s="43"/>
      <c r="HI460" s="43"/>
      <c r="HJ460" s="43"/>
      <c r="HK460" s="43"/>
      <c r="HL460" s="43"/>
      <c r="HM460" s="43"/>
      <c r="HN460" s="43"/>
      <c r="HO460" s="43"/>
      <c r="HP460" s="43"/>
      <c r="HQ460" s="43"/>
      <c r="HR460" s="43"/>
      <c r="HS460" s="43"/>
      <c r="HT460" s="43"/>
      <c r="HU460" s="43"/>
      <c r="HV460" s="43"/>
      <c r="HW460" s="43"/>
      <c r="HX460" s="43"/>
      <c r="HY460" s="43"/>
      <c r="HZ460" s="43"/>
      <c r="IA460" s="43"/>
      <c r="IB460" s="43"/>
      <c r="IC460" s="43"/>
      <c r="ID460" s="43"/>
      <c r="IE460" s="43"/>
      <c r="IF460" s="43"/>
      <c r="IG460" s="43"/>
      <c r="IH460" s="43"/>
      <c r="II460" s="43"/>
      <c r="IJ460" s="43"/>
      <c r="IK460" s="43"/>
      <c r="IL460" s="43"/>
      <c r="IM460" s="43"/>
      <c r="IN460" s="43"/>
      <c r="IO460" s="43"/>
      <c r="IP460" s="43"/>
      <c r="IQ460" s="43"/>
      <c r="IR460" s="43"/>
      <c r="IS460" s="43"/>
      <c r="IT460" s="43"/>
      <c r="IU460" s="43"/>
    </row>
    <row r="461" spans="1:255" ht="16.5">
      <c r="A461" s="708"/>
      <c r="B461" s="709"/>
      <c r="C461" s="709"/>
      <c r="D461" s="709"/>
      <c r="E461" s="43"/>
      <c r="F461" s="43"/>
      <c r="G461" s="43"/>
      <c r="H461" s="43"/>
      <c r="I461" s="43"/>
      <c r="J461" s="43"/>
      <c r="K461" s="43"/>
      <c r="L461" s="43"/>
      <c r="M461" s="43"/>
      <c r="N461" s="43"/>
      <c r="O461" s="43"/>
      <c r="P461" s="43"/>
      <c r="Q461" s="43"/>
      <c r="R461" s="43"/>
      <c r="S461" s="43"/>
      <c r="T461" s="43"/>
      <c r="U461" s="43"/>
      <c r="V461" s="43"/>
      <c r="W461" s="43"/>
      <c r="X461" s="43"/>
      <c r="Y461" s="43"/>
      <c r="Z461" s="43"/>
      <c r="AA461" s="43"/>
      <c r="AB461" s="43"/>
      <c r="AC461" s="43"/>
      <c r="AD461" s="43"/>
      <c r="AE461" s="43"/>
      <c r="AF461" s="43"/>
      <c r="AG461" s="43"/>
      <c r="AH461" s="43"/>
      <c r="AI461" s="43"/>
      <c r="AJ461" s="43"/>
      <c r="AK461" s="43"/>
      <c r="AL461" s="43"/>
      <c r="AM461" s="43"/>
      <c r="AN461" s="43"/>
      <c r="AO461" s="43"/>
      <c r="AP461" s="43"/>
      <c r="AQ461" s="43"/>
      <c r="AR461" s="43"/>
      <c r="AS461" s="43"/>
      <c r="AT461" s="43"/>
      <c r="AU461" s="43"/>
      <c r="AV461" s="43"/>
      <c r="AW461" s="43"/>
      <c r="AX461" s="43"/>
      <c r="AY461" s="43"/>
      <c r="AZ461" s="43"/>
      <c r="BA461" s="43"/>
      <c r="BB461" s="43"/>
      <c r="BC461" s="43"/>
      <c r="BD461" s="43"/>
      <c r="BE461" s="43"/>
      <c r="BF461" s="43"/>
      <c r="BG461" s="43"/>
      <c r="BH461" s="43"/>
      <c r="BI461" s="43"/>
      <c r="BJ461" s="43"/>
      <c r="BK461" s="43"/>
      <c r="BL461" s="43"/>
      <c r="BM461" s="43"/>
      <c r="BN461" s="43"/>
      <c r="BO461" s="43"/>
      <c r="BP461" s="43"/>
      <c r="BQ461" s="43"/>
      <c r="BR461" s="43"/>
      <c r="BS461" s="43"/>
      <c r="BT461" s="43"/>
      <c r="BU461" s="43"/>
      <c r="BV461" s="43"/>
      <c r="BW461" s="43"/>
      <c r="BX461" s="43"/>
      <c r="BY461" s="43"/>
      <c r="BZ461" s="43"/>
      <c r="CA461" s="43"/>
      <c r="CB461" s="43"/>
      <c r="CC461" s="43"/>
      <c r="CD461" s="43"/>
      <c r="CE461" s="43"/>
      <c r="CF461" s="43"/>
      <c r="CG461" s="43"/>
      <c r="CH461" s="43"/>
      <c r="CI461" s="43"/>
      <c r="CJ461" s="43"/>
      <c r="CK461" s="43"/>
      <c r="CL461" s="43"/>
      <c r="CM461" s="43"/>
      <c r="CN461" s="43"/>
      <c r="CO461" s="43"/>
      <c r="CP461" s="43"/>
      <c r="CQ461" s="43"/>
      <c r="CR461" s="43"/>
      <c r="CS461" s="43"/>
      <c r="CT461" s="43"/>
      <c r="CU461" s="43"/>
      <c r="CV461" s="43"/>
      <c r="CW461" s="43"/>
      <c r="CX461" s="43"/>
      <c r="CY461" s="43"/>
      <c r="CZ461" s="43"/>
      <c r="DA461" s="43"/>
      <c r="DB461" s="43"/>
      <c r="DC461" s="43"/>
      <c r="DD461" s="43"/>
      <c r="DE461" s="43"/>
      <c r="DF461" s="43"/>
      <c r="DG461" s="43"/>
      <c r="DH461" s="43"/>
      <c r="DI461" s="43"/>
      <c r="DJ461" s="43"/>
      <c r="DK461" s="43"/>
      <c r="DL461" s="43"/>
      <c r="DM461" s="43"/>
      <c r="DN461" s="43"/>
      <c r="DO461" s="43"/>
      <c r="DP461" s="43"/>
      <c r="DQ461" s="43"/>
      <c r="DR461" s="43"/>
      <c r="DS461" s="43"/>
      <c r="DT461" s="43"/>
      <c r="DU461" s="43"/>
      <c r="DV461" s="43"/>
      <c r="DW461" s="43"/>
      <c r="DX461" s="43"/>
      <c r="DY461" s="43"/>
      <c r="DZ461" s="43"/>
      <c r="EA461" s="43"/>
      <c r="EB461" s="43"/>
      <c r="EC461" s="43"/>
      <c r="ED461" s="43"/>
      <c r="EE461" s="43"/>
      <c r="EF461" s="43"/>
      <c r="EG461" s="43"/>
      <c r="EH461" s="43"/>
      <c r="EI461" s="43"/>
      <c r="EJ461" s="43"/>
      <c r="EK461" s="43"/>
      <c r="EL461" s="43"/>
      <c r="EM461" s="43"/>
      <c r="EN461" s="43"/>
      <c r="EO461" s="43"/>
      <c r="EP461" s="43"/>
      <c r="EQ461" s="43"/>
      <c r="ER461" s="43"/>
      <c r="ES461" s="43"/>
      <c r="ET461" s="43"/>
      <c r="EU461" s="43"/>
      <c r="EV461" s="43"/>
      <c r="EW461" s="43"/>
      <c r="EX461" s="43"/>
      <c r="EY461" s="43"/>
      <c r="EZ461" s="43"/>
      <c r="FA461" s="43"/>
      <c r="FB461" s="43"/>
      <c r="FC461" s="43"/>
      <c r="FD461" s="43"/>
      <c r="FE461" s="43"/>
      <c r="FF461" s="43"/>
      <c r="FG461" s="43"/>
      <c r="FH461" s="43"/>
      <c r="FI461" s="43"/>
      <c r="FJ461" s="43"/>
      <c r="FK461" s="43"/>
      <c r="FL461" s="43"/>
      <c r="FM461" s="43"/>
      <c r="FN461" s="43"/>
      <c r="FO461" s="43"/>
      <c r="FP461" s="43"/>
      <c r="FQ461" s="43"/>
      <c r="FR461" s="43"/>
      <c r="FS461" s="43"/>
      <c r="FT461" s="43"/>
      <c r="FU461" s="43"/>
      <c r="FV461" s="43"/>
      <c r="FW461" s="43"/>
      <c r="FX461" s="43"/>
      <c r="FY461" s="43"/>
      <c r="FZ461" s="43"/>
      <c r="GA461" s="43"/>
      <c r="GB461" s="43"/>
      <c r="GC461" s="43"/>
      <c r="GD461" s="43"/>
      <c r="GE461" s="43"/>
      <c r="GF461" s="43"/>
      <c r="GG461" s="43"/>
      <c r="GH461" s="43"/>
      <c r="GI461" s="43"/>
      <c r="GJ461" s="43"/>
      <c r="GK461" s="43"/>
      <c r="GL461" s="43"/>
      <c r="GM461" s="43"/>
      <c r="GN461" s="43"/>
      <c r="GO461" s="43"/>
      <c r="GP461" s="43"/>
      <c r="GQ461" s="43"/>
      <c r="GR461" s="43"/>
      <c r="GS461" s="43"/>
      <c r="GT461" s="43"/>
      <c r="GU461" s="43"/>
      <c r="GV461" s="43"/>
      <c r="GW461" s="43"/>
      <c r="GX461" s="43"/>
      <c r="GY461" s="43"/>
      <c r="GZ461" s="43"/>
      <c r="HA461" s="43"/>
      <c r="HB461" s="43"/>
      <c r="HC461" s="43"/>
      <c r="HD461" s="43"/>
      <c r="HE461" s="43"/>
      <c r="HF461" s="43"/>
      <c r="HG461" s="43"/>
      <c r="HH461" s="43"/>
      <c r="HI461" s="43"/>
      <c r="HJ461" s="43"/>
      <c r="HK461" s="43"/>
      <c r="HL461" s="43"/>
      <c r="HM461" s="43"/>
      <c r="HN461" s="43"/>
      <c r="HO461" s="43"/>
      <c r="HP461" s="43"/>
      <c r="HQ461" s="43"/>
      <c r="HR461" s="43"/>
      <c r="HS461" s="43"/>
      <c r="HT461" s="43"/>
      <c r="HU461" s="43"/>
      <c r="HV461" s="43"/>
      <c r="HW461" s="43"/>
      <c r="HX461" s="43"/>
      <c r="HY461" s="43"/>
      <c r="HZ461" s="43"/>
      <c r="IA461" s="43"/>
      <c r="IB461" s="43"/>
      <c r="IC461" s="43"/>
      <c r="ID461" s="43"/>
      <c r="IE461" s="43"/>
      <c r="IF461" s="43"/>
      <c r="IG461" s="43"/>
      <c r="IH461" s="43"/>
      <c r="II461" s="43"/>
      <c r="IJ461" s="43"/>
      <c r="IK461" s="43"/>
      <c r="IL461" s="43"/>
      <c r="IM461" s="43"/>
      <c r="IN461" s="43"/>
      <c r="IO461" s="43"/>
      <c r="IP461" s="43"/>
      <c r="IQ461" s="43"/>
      <c r="IR461" s="43"/>
      <c r="IS461" s="43"/>
      <c r="IT461" s="43"/>
      <c r="IU461" s="43"/>
    </row>
    <row r="462" spans="1:255" ht="16.5">
      <c r="A462" s="708"/>
      <c r="B462" s="709"/>
      <c r="C462" s="709"/>
      <c r="D462" s="709"/>
      <c r="E462" s="43"/>
      <c r="F462" s="43"/>
      <c r="G462" s="43"/>
      <c r="H462" s="43"/>
      <c r="I462" s="43"/>
      <c r="J462" s="43"/>
      <c r="K462" s="43"/>
      <c r="L462" s="43"/>
      <c r="M462" s="43"/>
      <c r="N462" s="43"/>
      <c r="O462" s="43"/>
      <c r="P462" s="43"/>
      <c r="Q462" s="43"/>
      <c r="R462" s="43"/>
      <c r="S462" s="43"/>
      <c r="T462" s="43"/>
      <c r="U462" s="43"/>
      <c r="V462" s="43"/>
      <c r="W462" s="43"/>
      <c r="X462" s="43"/>
      <c r="Y462" s="43"/>
      <c r="Z462" s="43"/>
      <c r="AA462" s="43"/>
      <c r="AB462" s="43"/>
      <c r="AC462" s="43"/>
      <c r="AD462" s="43"/>
      <c r="AE462" s="43"/>
      <c r="AF462" s="43"/>
      <c r="AG462" s="43"/>
      <c r="AH462" s="43"/>
      <c r="AI462" s="43"/>
      <c r="AJ462" s="43"/>
      <c r="AK462" s="43"/>
      <c r="AL462" s="43"/>
      <c r="AM462" s="43"/>
      <c r="AN462" s="43"/>
      <c r="AO462" s="43"/>
      <c r="AP462" s="43"/>
      <c r="AQ462" s="43"/>
      <c r="AR462" s="43"/>
      <c r="AS462" s="43"/>
      <c r="AT462" s="43"/>
      <c r="AU462" s="43"/>
      <c r="AV462" s="43"/>
      <c r="AW462" s="43"/>
      <c r="AX462" s="43"/>
      <c r="AY462" s="43"/>
      <c r="AZ462" s="43"/>
      <c r="BA462" s="43"/>
      <c r="BB462" s="43"/>
      <c r="BC462" s="43"/>
      <c r="BD462" s="43"/>
      <c r="BE462" s="43"/>
      <c r="BF462" s="43"/>
      <c r="BG462" s="43"/>
      <c r="BH462" s="43"/>
      <c r="BI462" s="43"/>
      <c r="BJ462" s="43"/>
      <c r="BK462" s="43"/>
      <c r="BL462" s="43"/>
      <c r="BM462" s="43"/>
      <c r="BN462" s="43"/>
      <c r="BO462" s="43"/>
      <c r="BP462" s="43"/>
      <c r="BQ462" s="43"/>
      <c r="BR462" s="43"/>
      <c r="BS462" s="43"/>
      <c r="BT462" s="43"/>
      <c r="BU462" s="43"/>
      <c r="BV462" s="43"/>
      <c r="BW462" s="43"/>
      <c r="BX462" s="43"/>
      <c r="BY462" s="43"/>
      <c r="BZ462" s="43"/>
      <c r="CA462" s="43"/>
      <c r="CB462" s="43"/>
      <c r="CC462" s="43"/>
      <c r="CD462" s="43"/>
      <c r="CE462" s="43"/>
      <c r="CF462" s="43"/>
      <c r="CG462" s="43"/>
      <c r="CH462" s="43"/>
      <c r="CI462" s="43"/>
      <c r="CJ462" s="43"/>
      <c r="CK462" s="43"/>
      <c r="CL462" s="43"/>
      <c r="CM462" s="43"/>
      <c r="CN462" s="43"/>
      <c r="CO462" s="43"/>
      <c r="CP462" s="43"/>
      <c r="CQ462" s="43"/>
      <c r="CR462" s="43"/>
      <c r="CS462" s="43"/>
      <c r="CT462" s="43"/>
      <c r="CU462" s="43"/>
      <c r="CV462" s="43"/>
      <c r="CW462" s="43"/>
      <c r="CX462" s="43"/>
      <c r="CY462" s="43"/>
      <c r="CZ462" s="43"/>
      <c r="DA462" s="43"/>
      <c r="DB462" s="43"/>
      <c r="DC462" s="43"/>
      <c r="DD462" s="43"/>
      <c r="DE462" s="43"/>
      <c r="DF462" s="43"/>
      <c r="DG462" s="43"/>
      <c r="DH462" s="43"/>
      <c r="DI462" s="43"/>
      <c r="DJ462" s="43"/>
      <c r="DK462" s="43"/>
      <c r="DL462" s="43"/>
      <c r="DM462" s="43"/>
      <c r="DN462" s="43"/>
      <c r="DO462" s="43"/>
      <c r="DP462" s="43"/>
      <c r="DQ462" s="43"/>
      <c r="DR462" s="43"/>
      <c r="DS462" s="43"/>
      <c r="DT462" s="43"/>
      <c r="DU462" s="43"/>
      <c r="DV462" s="43"/>
      <c r="DW462" s="43"/>
      <c r="DX462" s="43"/>
      <c r="DY462" s="43"/>
      <c r="DZ462" s="43"/>
      <c r="EA462" s="43"/>
      <c r="EB462" s="43"/>
      <c r="EC462" s="43"/>
      <c r="ED462" s="43"/>
      <c r="EE462" s="43"/>
      <c r="EF462" s="43"/>
      <c r="EG462" s="43"/>
      <c r="EH462" s="43"/>
      <c r="EI462" s="43"/>
      <c r="EJ462" s="43"/>
      <c r="EK462" s="43"/>
      <c r="EL462" s="43"/>
      <c r="EM462" s="43"/>
      <c r="EN462" s="43"/>
      <c r="EO462" s="43"/>
      <c r="EP462" s="43"/>
      <c r="EQ462" s="43"/>
      <c r="ER462" s="43"/>
      <c r="ES462" s="43"/>
      <c r="ET462" s="43"/>
      <c r="EU462" s="43"/>
      <c r="EV462" s="43"/>
      <c r="EW462" s="43"/>
      <c r="EX462" s="43"/>
      <c r="EY462" s="43"/>
      <c r="EZ462" s="43"/>
      <c r="FA462" s="43"/>
      <c r="FB462" s="43"/>
      <c r="FC462" s="43"/>
      <c r="FD462" s="43"/>
      <c r="FE462" s="43"/>
      <c r="FF462" s="43"/>
      <c r="FG462" s="43"/>
      <c r="FH462" s="43"/>
      <c r="FI462" s="43"/>
      <c r="FJ462" s="43"/>
      <c r="FK462" s="43"/>
      <c r="FL462" s="43"/>
      <c r="FM462" s="43"/>
      <c r="FN462" s="43"/>
      <c r="FO462" s="43"/>
      <c r="FP462" s="43"/>
      <c r="FQ462" s="43"/>
      <c r="FR462" s="43"/>
      <c r="FS462" s="43"/>
      <c r="FT462" s="43"/>
      <c r="FU462" s="43"/>
      <c r="FV462" s="43"/>
      <c r="FW462" s="43"/>
      <c r="FX462" s="43"/>
      <c r="FY462" s="43"/>
      <c r="FZ462" s="43"/>
      <c r="GA462" s="43"/>
      <c r="GB462" s="43"/>
      <c r="GC462" s="43"/>
      <c r="GD462" s="43"/>
      <c r="GE462" s="43"/>
      <c r="GF462" s="43"/>
      <c r="GG462" s="43"/>
      <c r="GH462" s="43"/>
      <c r="GI462" s="43"/>
      <c r="GJ462" s="43"/>
      <c r="GK462" s="43"/>
      <c r="GL462" s="43"/>
      <c r="GM462" s="43"/>
      <c r="GN462" s="43"/>
      <c r="GO462" s="43"/>
      <c r="GP462" s="43"/>
      <c r="GQ462" s="43"/>
      <c r="GR462" s="43"/>
      <c r="GS462" s="43"/>
      <c r="GT462" s="43"/>
      <c r="GU462" s="43"/>
      <c r="GV462" s="43"/>
      <c r="GW462" s="43"/>
      <c r="GX462" s="43"/>
      <c r="GY462" s="43"/>
      <c r="GZ462" s="43"/>
      <c r="HA462" s="43"/>
      <c r="HB462" s="43"/>
      <c r="HC462" s="43"/>
      <c r="HD462" s="43"/>
      <c r="HE462" s="43"/>
      <c r="HF462" s="43"/>
      <c r="HG462" s="43"/>
      <c r="HH462" s="43"/>
      <c r="HI462" s="43"/>
      <c r="HJ462" s="43"/>
      <c r="HK462" s="43"/>
      <c r="HL462" s="43"/>
      <c r="HM462" s="43"/>
      <c r="HN462" s="43"/>
      <c r="HO462" s="43"/>
      <c r="HP462" s="43"/>
      <c r="HQ462" s="43"/>
      <c r="HR462" s="43"/>
      <c r="HS462" s="43"/>
      <c r="HT462" s="43"/>
      <c r="HU462" s="43"/>
      <c r="HV462" s="43"/>
      <c r="HW462" s="43"/>
      <c r="HX462" s="43"/>
      <c r="HY462" s="43"/>
      <c r="HZ462" s="43"/>
      <c r="IA462" s="43"/>
      <c r="IB462" s="43"/>
      <c r="IC462" s="43"/>
      <c r="ID462" s="43"/>
      <c r="IE462" s="43"/>
      <c r="IF462" s="43"/>
      <c r="IG462" s="43"/>
      <c r="IH462" s="43"/>
      <c r="II462" s="43"/>
      <c r="IJ462" s="43"/>
      <c r="IK462" s="43"/>
      <c r="IL462" s="43"/>
      <c r="IM462" s="43"/>
      <c r="IN462" s="43"/>
      <c r="IO462" s="43"/>
      <c r="IP462" s="43"/>
      <c r="IQ462" s="43"/>
      <c r="IR462" s="43"/>
      <c r="IS462" s="43"/>
      <c r="IT462" s="43"/>
      <c r="IU462" s="43"/>
    </row>
    <row r="463" spans="1:255" ht="16.5">
      <c r="A463" s="708"/>
      <c r="B463" s="709"/>
      <c r="C463" s="709"/>
      <c r="D463" s="709"/>
      <c r="E463" s="43"/>
      <c r="F463" s="43"/>
      <c r="G463" s="43"/>
      <c r="H463" s="43"/>
      <c r="I463" s="43"/>
      <c r="J463" s="43"/>
      <c r="K463" s="43"/>
      <c r="L463" s="43"/>
      <c r="M463" s="43"/>
      <c r="N463" s="43"/>
      <c r="O463" s="43"/>
      <c r="P463" s="43"/>
      <c r="Q463" s="43"/>
      <c r="R463" s="43"/>
      <c r="S463" s="43"/>
      <c r="T463" s="43"/>
      <c r="U463" s="43"/>
      <c r="V463" s="43"/>
      <c r="W463" s="43"/>
      <c r="X463" s="43"/>
      <c r="Y463" s="43"/>
      <c r="Z463" s="43"/>
      <c r="AA463" s="43"/>
      <c r="AB463" s="43"/>
      <c r="AC463" s="43"/>
      <c r="AD463" s="43"/>
      <c r="AE463" s="43"/>
      <c r="AF463" s="43"/>
      <c r="AG463" s="43"/>
      <c r="AH463" s="43"/>
      <c r="AI463" s="43"/>
      <c r="AJ463" s="43"/>
      <c r="AK463" s="43"/>
      <c r="AL463" s="43"/>
      <c r="AM463" s="43"/>
      <c r="AN463" s="43"/>
      <c r="AO463" s="43"/>
      <c r="AP463" s="43"/>
      <c r="AQ463" s="43"/>
      <c r="AR463" s="43"/>
      <c r="AS463" s="43"/>
      <c r="AT463" s="43"/>
      <c r="AU463" s="43"/>
      <c r="AV463" s="43"/>
      <c r="AW463" s="43"/>
      <c r="AX463" s="43"/>
      <c r="AY463" s="43"/>
      <c r="AZ463" s="43"/>
      <c r="BA463" s="43"/>
      <c r="BB463" s="43"/>
      <c r="BC463" s="43"/>
      <c r="BD463" s="43"/>
      <c r="BE463" s="43"/>
      <c r="BF463" s="43"/>
      <c r="BG463" s="43"/>
      <c r="BH463" s="43"/>
      <c r="BI463" s="43"/>
      <c r="BJ463" s="43"/>
      <c r="BK463" s="43"/>
      <c r="BL463" s="43"/>
      <c r="BM463" s="43"/>
      <c r="BN463" s="43"/>
      <c r="BO463" s="43"/>
      <c r="BP463" s="43"/>
      <c r="BQ463" s="43"/>
      <c r="BR463" s="43"/>
      <c r="BS463" s="43"/>
      <c r="BT463" s="43"/>
      <c r="BU463" s="43"/>
      <c r="BV463" s="43"/>
      <c r="BW463" s="43"/>
      <c r="BX463" s="43"/>
      <c r="BY463" s="43"/>
      <c r="BZ463" s="43"/>
      <c r="CA463" s="43"/>
      <c r="CB463" s="43"/>
      <c r="CC463" s="43"/>
      <c r="CD463" s="43"/>
      <c r="CE463" s="43"/>
      <c r="CF463" s="43"/>
      <c r="CG463" s="43"/>
      <c r="CH463" s="43"/>
      <c r="CI463" s="43"/>
      <c r="CJ463" s="43"/>
      <c r="CK463" s="43"/>
      <c r="CL463" s="43"/>
      <c r="CM463" s="43"/>
      <c r="CN463" s="43"/>
      <c r="CO463" s="43"/>
      <c r="CP463" s="43"/>
      <c r="CQ463" s="43"/>
      <c r="CR463" s="43"/>
      <c r="CS463" s="43"/>
      <c r="CT463" s="43"/>
      <c r="CU463" s="43"/>
      <c r="CV463" s="43"/>
      <c r="CW463" s="43"/>
      <c r="CX463" s="43"/>
      <c r="CY463" s="43"/>
      <c r="CZ463" s="43"/>
      <c r="DA463" s="43"/>
      <c r="DB463" s="43"/>
      <c r="DC463" s="43"/>
      <c r="DD463" s="43"/>
      <c r="DE463" s="43"/>
      <c r="DF463" s="43"/>
      <c r="DG463" s="43"/>
      <c r="DH463" s="43"/>
      <c r="DI463" s="43"/>
      <c r="DJ463" s="43"/>
      <c r="DK463" s="43"/>
      <c r="DL463" s="43"/>
      <c r="DM463" s="43"/>
      <c r="DN463" s="43"/>
      <c r="DO463" s="43"/>
      <c r="DP463" s="43"/>
      <c r="DQ463" s="43"/>
      <c r="DR463" s="43"/>
      <c r="DS463" s="43"/>
      <c r="DT463" s="43"/>
      <c r="DU463" s="43"/>
      <c r="DV463" s="43"/>
      <c r="DW463" s="43"/>
      <c r="DX463" s="43"/>
      <c r="DY463" s="43"/>
      <c r="DZ463" s="43"/>
      <c r="EA463" s="43"/>
      <c r="EB463" s="43"/>
      <c r="EC463" s="43"/>
      <c r="ED463" s="43"/>
      <c r="EE463" s="43"/>
      <c r="EF463" s="43"/>
      <c r="EG463" s="43"/>
      <c r="EH463" s="43"/>
      <c r="EI463" s="43"/>
      <c r="EJ463" s="43"/>
      <c r="EK463" s="43"/>
      <c r="EL463" s="43"/>
      <c r="EM463" s="43"/>
      <c r="EN463" s="43"/>
      <c r="EO463" s="43"/>
      <c r="EP463" s="43"/>
      <c r="EQ463" s="43"/>
      <c r="ER463" s="43"/>
      <c r="ES463" s="43"/>
      <c r="ET463" s="43"/>
      <c r="EU463" s="43"/>
      <c r="EV463" s="43"/>
      <c r="EW463" s="43"/>
      <c r="EX463" s="43"/>
      <c r="EY463" s="43"/>
      <c r="EZ463" s="43"/>
      <c r="FA463" s="43"/>
      <c r="FB463" s="43"/>
      <c r="FC463" s="43"/>
      <c r="FD463" s="43"/>
      <c r="FE463" s="43"/>
      <c r="FF463" s="43"/>
      <c r="FG463" s="43"/>
      <c r="FH463" s="43"/>
      <c r="FI463" s="43"/>
      <c r="FJ463" s="43"/>
      <c r="FK463" s="43"/>
      <c r="FL463" s="43"/>
      <c r="FM463" s="43"/>
      <c r="FN463" s="43"/>
      <c r="FO463" s="43"/>
      <c r="FP463" s="43"/>
      <c r="FQ463" s="43"/>
      <c r="FR463" s="43"/>
      <c r="FS463" s="43"/>
      <c r="FT463" s="43"/>
      <c r="FU463" s="43"/>
      <c r="FV463" s="43"/>
      <c r="FW463" s="43"/>
      <c r="FX463" s="43"/>
      <c r="FY463" s="43"/>
      <c r="FZ463" s="43"/>
      <c r="GA463" s="43"/>
      <c r="GB463" s="43"/>
      <c r="GC463" s="43"/>
      <c r="GD463" s="43"/>
      <c r="GE463" s="43"/>
      <c r="GF463" s="43"/>
      <c r="GG463" s="43"/>
      <c r="GH463" s="43"/>
      <c r="GI463" s="43"/>
      <c r="GJ463" s="43"/>
      <c r="GK463" s="43"/>
      <c r="GL463" s="43"/>
      <c r="GM463" s="43"/>
      <c r="GN463" s="43"/>
      <c r="GO463" s="43"/>
      <c r="GP463" s="43"/>
      <c r="GQ463" s="43"/>
      <c r="GR463" s="43"/>
      <c r="GS463" s="43"/>
      <c r="GT463" s="43"/>
      <c r="GU463" s="43"/>
      <c r="GV463" s="43"/>
      <c r="GW463" s="43"/>
      <c r="GX463" s="43"/>
      <c r="GY463" s="43"/>
      <c r="GZ463" s="43"/>
      <c r="HA463" s="43"/>
      <c r="HB463" s="43"/>
      <c r="HC463" s="43"/>
      <c r="HD463" s="43"/>
      <c r="HE463" s="43"/>
      <c r="HF463" s="43"/>
      <c r="HG463" s="43"/>
      <c r="HH463" s="43"/>
      <c r="HI463" s="43"/>
      <c r="HJ463" s="43"/>
      <c r="HK463" s="43"/>
      <c r="HL463" s="43"/>
      <c r="HM463" s="43"/>
      <c r="HN463" s="43"/>
      <c r="HO463" s="43"/>
      <c r="HP463" s="43"/>
      <c r="HQ463" s="43"/>
      <c r="HR463" s="43"/>
      <c r="HS463" s="43"/>
      <c r="HT463" s="43"/>
      <c r="HU463" s="43"/>
      <c r="HV463" s="43"/>
      <c r="HW463" s="43"/>
      <c r="HX463" s="43"/>
      <c r="HY463" s="43"/>
      <c r="HZ463" s="43"/>
      <c r="IA463" s="43"/>
      <c r="IB463" s="43"/>
      <c r="IC463" s="43"/>
      <c r="ID463" s="43"/>
      <c r="IE463" s="43"/>
      <c r="IF463" s="43"/>
      <c r="IG463" s="43"/>
      <c r="IH463" s="43"/>
      <c r="II463" s="43"/>
      <c r="IJ463" s="43"/>
      <c r="IK463" s="43"/>
      <c r="IL463" s="43"/>
      <c r="IM463" s="43"/>
      <c r="IN463" s="43"/>
      <c r="IO463" s="43"/>
      <c r="IP463" s="43"/>
      <c r="IQ463" s="43"/>
      <c r="IR463" s="43"/>
      <c r="IS463" s="43"/>
      <c r="IT463" s="43"/>
      <c r="IU463" s="43"/>
    </row>
    <row r="464" spans="1:255" ht="16.5">
      <c r="A464" s="708"/>
      <c r="B464" s="709"/>
      <c r="C464" s="709"/>
      <c r="D464" s="709"/>
      <c r="E464" s="43"/>
      <c r="F464" s="43"/>
      <c r="G464" s="43"/>
      <c r="H464" s="43"/>
      <c r="I464" s="43"/>
      <c r="J464" s="43"/>
      <c r="K464" s="43"/>
      <c r="L464" s="43"/>
      <c r="M464" s="43"/>
      <c r="N464" s="43"/>
      <c r="O464" s="43"/>
      <c r="P464" s="43"/>
      <c r="Q464" s="43"/>
      <c r="R464" s="43"/>
      <c r="S464" s="43"/>
      <c r="T464" s="43"/>
      <c r="U464" s="43"/>
      <c r="V464" s="43"/>
      <c r="W464" s="43"/>
      <c r="X464" s="43"/>
      <c r="Y464" s="43"/>
      <c r="Z464" s="43"/>
      <c r="AA464" s="43"/>
      <c r="AB464" s="43"/>
      <c r="AC464" s="43"/>
      <c r="AD464" s="43"/>
      <c r="AE464" s="43"/>
      <c r="AF464" s="43"/>
      <c r="AG464" s="43"/>
      <c r="AH464" s="43"/>
      <c r="AI464" s="43"/>
      <c r="AJ464" s="43"/>
      <c r="AK464" s="43"/>
      <c r="AL464" s="43"/>
      <c r="AM464" s="43"/>
      <c r="AN464" s="43"/>
      <c r="AO464" s="43"/>
      <c r="AP464" s="43"/>
      <c r="AQ464" s="43"/>
      <c r="AR464" s="43"/>
      <c r="AS464" s="43"/>
      <c r="AT464" s="43"/>
      <c r="AU464" s="43"/>
      <c r="AV464" s="43"/>
      <c r="AW464" s="43"/>
      <c r="AX464" s="43"/>
      <c r="AY464" s="43"/>
      <c r="AZ464" s="43"/>
      <c r="BA464" s="43"/>
      <c r="BB464" s="43"/>
      <c r="BC464" s="43"/>
      <c r="BD464" s="43"/>
      <c r="BE464" s="43"/>
      <c r="BF464" s="43"/>
      <c r="BG464" s="43"/>
      <c r="BH464" s="43"/>
      <c r="BI464" s="43"/>
      <c r="BJ464" s="43"/>
      <c r="BK464" s="43"/>
      <c r="BL464" s="43"/>
      <c r="BM464" s="43"/>
      <c r="BN464" s="43"/>
      <c r="BO464" s="43"/>
      <c r="BP464" s="43"/>
      <c r="BQ464" s="43"/>
      <c r="BR464" s="43"/>
      <c r="BS464" s="43"/>
      <c r="BT464" s="43"/>
      <c r="BU464" s="43"/>
      <c r="BV464" s="43"/>
      <c r="BW464" s="43"/>
      <c r="BX464" s="43"/>
      <c r="BY464" s="43"/>
      <c r="BZ464" s="43"/>
      <c r="CA464" s="43"/>
      <c r="CB464" s="43"/>
      <c r="CC464" s="43"/>
      <c r="CD464" s="43"/>
      <c r="CE464" s="43"/>
      <c r="CF464" s="43"/>
      <c r="CG464" s="43"/>
      <c r="CH464" s="43"/>
      <c r="CI464" s="43"/>
      <c r="CJ464" s="43"/>
      <c r="CK464" s="43"/>
      <c r="CL464" s="43"/>
      <c r="CM464" s="43"/>
      <c r="CN464" s="43"/>
      <c r="CO464" s="43"/>
      <c r="CP464" s="43"/>
      <c r="CQ464" s="43"/>
      <c r="CR464" s="43"/>
      <c r="CS464" s="43"/>
      <c r="CT464" s="43"/>
      <c r="CU464" s="43"/>
      <c r="CV464" s="43"/>
      <c r="CW464" s="43"/>
      <c r="CX464" s="43"/>
      <c r="CY464" s="43"/>
      <c r="CZ464" s="43"/>
      <c r="DA464" s="43"/>
      <c r="DB464" s="43"/>
      <c r="DC464" s="43"/>
      <c r="DD464" s="43"/>
      <c r="DE464" s="43"/>
      <c r="DF464" s="43"/>
      <c r="DG464" s="43"/>
      <c r="DH464" s="43"/>
      <c r="DI464" s="43"/>
      <c r="DJ464" s="43"/>
      <c r="DK464" s="43"/>
      <c r="DL464" s="43"/>
      <c r="DM464" s="43"/>
      <c r="DN464" s="43"/>
      <c r="DO464" s="43"/>
      <c r="DP464" s="43"/>
      <c r="DQ464" s="43"/>
      <c r="DR464" s="43"/>
      <c r="DS464" s="43"/>
      <c r="DT464" s="43"/>
      <c r="DU464" s="43"/>
      <c r="DV464" s="43"/>
      <c r="DW464" s="43"/>
      <c r="DX464" s="43"/>
      <c r="DY464" s="43"/>
      <c r="DZ464" s="43"/>
      <c r="EA464" s="43"/>
      <c r="EB464" s="43"/>
      <c r="EC464" s="43"/>
      <c r="ED464" s="43"/>
      <c r="EE464" s="43"/>
      <c r="EF464" s="43"/>
      <c r="EG464" s="43"/>
      <c r="EH464" s="43"/>
      <c r="EI464" s="43"/>
      <c r="EJ464" s="43"/>
      <c r="EK464" s="43"/>
      <c r="EL464" s="43"/>
      <c r="EM464" s="43"/>
      <c r="EN464" s="43"/>
      <c r="EO464" s="43"/>
      <c r="EP464" s="43"/>
      <c r="EQ464" s="43"/>
      <c r="ER464" s="43"/>
      <c r="ES464" s="43"/>
      <c r="ET464" s="43"/>
      <c r="EU464" s="43"/>
      <c r="EV464" s="43"/>
      <c r="EW464" s="43"/>
      <c r="EX464" s="43"/>
      <c r="EY464" s="43"/>
      <c r="EZ464" s="43"/>
      <c r="FA464" s="43"/>
      <c r="FB464" s="43"/>
      <c r="FC464" s="43"/>
      <c r="FD464" s="43"/>
      <c r="FE464" s="43"/>
      <c r="FF464" s="43"/>
      <c r="FG464" s="43"/>
      <c r="FH464" s="43"/>
      <c r="FI464" s="43"/>
      <c r="FJ464" s="43"/>
      <c r="FK464" s="43"/>
      <c r="FL464" s="43"/>
      <c r="FM464" s="43"/>
      <c r="FN464" s="43"/>
      <c r="FO464" s="43"/>
      <c r="FP464" s="43"/>
      <c r="FQ464" s="43"/>
      <c r="FR464" s="43"/>
      <c r="FS464" s="43"/>
      <c r="FT464" s="43"/>
      <c r="FU464" s="43"/>
      <c r="FV464" s="43"/>
      <c r="FW464" s="43"/>
      <c r="FX464" s="43"/>
      <c r="FY464" s="43"/>
      <c r="FZ464" s="43"/>
      <c r="GA464" s="43"/>
      <c r="GB464" s="43"/>
      <c r="GC464" s="43"/>
      <c r="GD464" s="43"/>
      <c r="GE464" s="43"/>
      <c r="GF464" s="43"/>
      <c r="GG464" s="43"/>
      <c r="GH464" s="43"/>
      <c r="GI464" s="43"/>
      <c r="GJ464" s="43"/>
      <c r="GK464" s="43"/>
      <c r="GL464" s="43"/>
      <c r="GM464" s="43"/>
      <c r="GN464" s="43"/>
      <c r="GO464" s="43"/>
      <c r="GP464" s="43"/>
      <c r="GQ464" s="43"/>
      <c r="GR464" s="43"/>
      <c r="GS464" s="43"/>
      <c r="GT464" s="43"/>
      <c r="GU464" s="43"/>
      <c r="GV464" s="43"/>
      <c r="GW464" s="43"/>
      <c r="GX464" s="43"/>
      <c r="GY464" s="43"/>
      <c r="GZ464" s="43"/>
      <c r="HA464" s="43"/>
      <c r="HB464" s="43"/>
      <c r="HC464" s="43"/>
      <c r="HD464" s="43"/>
      <c r="HE464" s="43"/>
      <c r="HF464" s="43"/>
      <c r="HG464" s="43"/>
      <c r="HH464" s="43"/>
      <c r="HI464" s="43"/>
      <c r="HJ464" s="43"/>
      <c r="HK464" s="43"/>
      <c r="HL464" s="43"/>
      <c r="HM464" s="43"/>
      <c r="HN464" s="43"/>
      <c r="HO464" s="43"/>
      <c r="HP464" s="43"/>
      <c r="HQ464" s="43"/>
      <c r="HR464" s="43"/>
      <c r="HS464" s="43"/>
      <c r="HT464" s="43"/>
      <c r="HU464" s="43"/>
      <c r="HV464" s="43"/>
      <c r="HW464" s="43"/>
      <c r="HX464" s="43"/>
      <c r="HY464" s="43"/>
      <c r="HZ464" s="43"/>
      <c r="IA464" s="43"/>
      <c r="IB464" s="43"/>
      <c r="IC464" s="43"/>
      <c r="ID464" s="43"/>
      <c r="IE464" s="43"/>
      <c r="IF464" s="43"/>
      <c r="IG464" s="43"/>
      <c r="IH464" s="43"/>
      <c r="II464" s="43"/>
      <c r="IJ464" s="43"/>
      <c r="IK464" s="43"/>
      <c r="IL464" s="43"/>
      <c r="IM464" s="43"/>
      <c r="IN464" s="43"/>
      <c r="IO464" s="43"/>
      <c r="IP464" s="43"/>
      <c r="IQ464" s="43"/>
      <c r="IR464" s="43"/>
      <c r="IS464" s="43"/>
      <c r="IT464" s="43"/>
      <c r="IU464" s="43"/>
    </row>
    <row r="465" spans="1:255" ht="16.5">
      <c r="A465" s="708"/>
      <c r="B465" s="709"/>
      <c r="C465" s="709"/>
      <c r="D465" s="709"/>
      <c r="E465" s="43"/>
      <c r="F465" s="43"/>
      <c r="G465" s="43"/>
      <c r="H465" s="43"/>
      <c r="I465" s="43"/>
      <c r="J465" s="43"/>
      <c r="K465" s="43"/>
      <c r="L465" s="43"/>
      <c r="M465" s="43"/>
      <c r="N465" s="43"/>
      <c r="O465" s="43"/>
      <c r="P465" s="43"/>
      <c r="Q465" s="43"/>
      <c r="R465" s="43"/>
      <c r="S465" s="43"/>
      <c r="T465" s="43"/>
      <c r="U465" s="43"/>
      <c r="V465" s="43"/>
      <c r="W465" s="43"/>
      <c r="X465" s="43"/>
      <c r="Y465" s="43"/>
      <c r="Z465" s="43"/>
      <c r="AA465" s="43"/>
      <c r="AB465" s="43"/>
      <c r="AC465" s="43"/>
      <c r="AD465" s="43"/>
      <c r="AE465" s="43"/>
      <c r="AF465" s="43"/>
      <c r="AG465" s="43"/>
      <c r="AH465" s="43"/>
      <c r="AI465" s="43"/>
      <c r="AJ465" s="43"/>
      <c r="AK465" s="43"/>
      <c r="AL465" s="43"/>
      <c r="AM465" s="43"/>
      <c r="AN465" s="43"/>
      <c r="AO465" s="43"/>
      <c r="AP465" s="43"/>
      <c r="AQ465" s="43"/>
      <c r="AR465" s="43"/>
      <c r="AS465" s="43"/>
      <c r="AT465" s="43"/>
      <c r="AU465" s="43"/>
      <c r="AV465" s="43"/>
      <c r="AW465" s="43"/>
      <c r="AX465" s="43"/>
      <c r="AY465" s="43"/>
      <c r="AZ465" s="43"/>
      <c r="BA465" s="43"/>
      <c r="BB465" s="43"/>
      <c r="BC465" s="43"/>
      <c r="BD465" s="43"/>
      <c r="BE465" s="43"/>
      <c r="BF465" s="43"/>
      <c r="BG465" s="43"/>
      <c r="BH465" s="43"/>
      <c r="BI465" s="43"/>
      <c r="BJ465" s="43"/>
      <c r="BK465" s="43"/>
      <c r="BL465" s="43"/>
      <c r="BM465" s="43"/>
      <c r="BN465" s="43"/>
      <c r="BO465" s="43"/>
      <c r="BP465" s="43"/>
      <c r="BQ465" s="43"/>
      <c r="BR465" s="43"/>
      <c r="BS465" s="43"/>
      <c r="BT465" s="43"/>
      <c r="BU465" s="43"/>
      <c r="BV465" s="43"/>
      <c r="BW465" s="43"/>
      <c r="BX465" s="43"/>
      <c r="BY465" s="43"/>
      <c r="BZ465" s="43"/>
      <c r="CA465" s="43"/>
      <c r="CB465" s="43"/>
      <c r="CC465" s="43"/>
      <c r="CD465" s="43"/>
      <c r="CE465" s="43"/>
      <c r="CF465" s="43"/>
      <c r="CG465" s="43"/>
      <c r="CH465" s="43"/>
      <c r="CI465" s="43"/>
      <c r="CJ465" s="43"/>
      <c r="CK465" s="43"/>
      <c r="CL465" s="43"/>
      <c r="CM465" s="43"/>
      <c r="CN465" s="43"/>
      <c r="CO465" s="43"/>
      <c r="CP465" s="43"/>
      <c r="CQ465" s="43"/>
      <c r="CR465" s="43"/>
      <c r="CS465" s="43"/>
      <c r="CT465" s="43"/>
      <c r="CU465" s="43"/>
      <c r="CV465" s="43"/>
      <c r="CW465" s="43"/>
      <c r="CX465" s="43"/>
      <c r="CY465" s="43"/>
      <c r="CZ465" s="43"/>
      <c r="DA465" s="43"/>
      <c r="DB465" s="43"/>
      <c r="DC465" s="43"/>
      <c r="DD465" s="43"/>
      <c r="DE465" s="43"/>
      <c r="DF465" s="43"/>
      <c r="DG465" s="43"/>
      <c r="DH465" s="43"/>
      <c r="DI465" s="43"/>
      <c r="DJ465" s="43"/>
      <c r="DK465" s="43"/>
      <c r="DL465" s="43"/>
      <c r="DM465" s="43"/>
      <c r="DN465" s="43"/>
      <c r="DO465" s="43"/>
      <c r="DP465" s="43"/>
      <c r="DQ465" s="43"/>
      <c r="DR465" s="43"/>
      <c r="DS465" s="43"/>
      <c r="DT465" s="43"/>
      <c r="DU465" s="43"/>
      <c r="DV465" s="43"/>
      <c r="DW465" s="43"/>
      <c r="DX465" s="43"/>
      <c r="DY465" s="43"/>
      <c r="DZ465" s="43"/>
      <c r="EA465" s="43"/>
      <c r="EB465" s="43"/>
      <c r="EC465" s="43"/>
      <c r="ED465" s="43"/>
      <c r="EE465" s="43"/>
      <c r="EF465" s="43"/>
      <c r="EG465" s="43"/>
      <c r="EH465" s="43"/>
      <c r="EI465" s="43"/>
      <c r="EJ465" s="43"/>
      <c r="EK465" s="43"/>
      <c r="EL465" s="43"/>
      <c r="EM465" s="43"/>
      <c r="EN465" s="43"/>
      <c r="EO465" s="43"/>
      <c r="EP465" s="43"/>
      <c r="EQ465" s="43"/>
      <c r="ER465" s="43"/>
      <c r="ES465" s="43"/>
      <c r="ET465" s="43"/>
      <c r="EU465" s="43"/>
      <c r="EV465" s="43"/>
      <c r="EW465" s="43"/>
      <c r="EX465" s="43"/>
      <c r="EY465" s="43"/>
      <c r="EZ465" s="43"/>
      <c r="FA465" s="43"/>
      <c r="FB465" s="43"/>
      <c r="FC465" s="43"/>
      <c r="FD465" s="43"/>
      <c r="FE465" s="43"/>
      <c r="FF465" s="43"/>
      <c r="FG465" s="43"/>
      <c r="FH465" s="43"/>
      <c r="FI465" s="43"/>
      <c r="FJ465" s="43"/>
      <c r="FK465" s="43"/>
      <c r="FL465" s="43"/>
      <c r="FM465" s="43"/>
      <c r="FN465" s="43"/>
      <c r="FO465" s="43"/>
      <c r="FP465" s="43"/>
      <c r="FQ465" s="43"/>
      <c r="FR465" s="43"/>
      <c r="FS465" s="43"/>
      <c r="FT465" s="43"/>
      <c r="FU465" s="43"/>
      <c r="FV465" s="43"/>
      <c r="FW465" s="43"/>
      <c r="FX465" s="43"/>
      <c r="FY465" s="43"/>
      <c r="FZ465" s="43"/>
      <c r="GA465" s="43"/>
      <c r="GB465" s="43"/>
      <c r="GC465" s="43"/>
      <c r="GD465" s="43"/>
      <c r="GE465" s="43"/>
      <c r="GF465" s="43"/>
      <c r="GG465" s="43"/>
      <c r="GH465" s="43"/>
      <c r="GI465" s="43"/>
      <c r="GJ465" s="43"/>
      <c r="GK465" s="43"/>
      <c r="GL465" s="43"/>
      <c r="GM465" s="43"/>
      <c r="GN465" s="43"/>
      <c r="GO465" s="43"/>
      <c r="GP465" s="43"/>
      <c r="GQ465" s="43"/>
      <c r="GR465" s="43"/>
      <c r="GS465" s="43"/>
      <c r="GT465" s="43"/>
      <c r="GU465" s="43"/>
      <c r="GV465" s="43"/>
      <c r="GW465" s="43"/>
      <c r="GX465" s="43"/>
      <c r="GY465" s="43"/>
      <c r="GZ465" s="43"/>
      <c r="HA465" s="43"/>
      <c r="HB465" s="43"/>
      <c r="HC465" s="43"/>
      <c r="HD465" s="43"/>
      <c r="HE465" s="43"/>
      <c r="HF465" s="43"/>
      <c r="HG465" s="43"/>
      <c r="HH465" s="43"/>
      <c r="HI465" s="43"/>
      <c r="HJ465" s="43"/>
      <c r="HK465" s="43"/>
      <c r="HL465" s="43"/>
      <c r="HM465" s="43"/>
      <c r="HN465" s="43"/>
      <c r="HO465" s="43"/>
      <c r="HP465" s="43"/>
      <c r="HQ465" s="43"/>
      <c r="HR465" s="43"/>
      <c r="HS465" s="43"/>
      <c r="HT465" s="43"/>
      <c r="HU465" s="43"/>
      <c r="HV465" s="43"/>
      <c r="HW465" s="43"/>
      <c r="HX465" s="43"/>
      <c r="HY465" s="43"/>
      <c r="HZ465" s="43"/>
      <c r="IA465" s="43"/>
      <c r="IB465" s="43"/>
      <c r="IC465" s="43"/>
      <c r="ID465" s="43"/>
      <c r="IE465" s="43"/>
      <c r="IF465" s="43"/>
      <c r="IG465" s="43"/>
      <c r="IH465" s="43"/>
      <c r="II465" s="43"/>
      <c r="IJ465" s="43"/>
      <c r="IK465" s="43"/>
      <c r="IL465" s="43"/>
      <c r="IM465" s="43"/>
      <c r="IN465" s="43"/>
      <c r="IO465" s="43"/>
      <c r="IP465" s="43"/>
      <c r="IQ465" s="43"/>
      <c r="IR465" s="43"/>
      <c r="IS465" s="43"/>
      <c r="IT465" s="43"/>
      <c r="IU465" s="43"/>
    </row>
    <row r="466" spans="1:255" ht="16.5">
      <c r="A466" s="708"/>
      <c r="B466" s="709"/>
      <c r="C466" s="709"/>
      <c r="D466" s="709"/>
      <c r="E466" s="43"/>
      <c r="F466" s="43"/>
      <c r="G466" s="43"/>
      <c r="H466" s="43"/>
      <c r="I466" s="43"/>
      <c r="J466" s="43"/>
      <c r="K466" s="43"/>
      <c r="L466" s="43"/>
      <c r="M466" s="43"/>
      <c r="N466" s="43"/>
      <c r="O466" s="43"/>
      <c r="P466" s="43"/>
      <c r="Q466" s="43"/>
      <c r="R466" s="43"/>
      <c r="S466" s="43"/>
      <c r="T466" s="43"/>
      <c r="U466" s="43"/>
      <c r="V466" s="43"/>
      <c r="W466" s="43"/>
      <c r="X466" s="43"/>
      <c r="Y466" s="43"/>
      <c r="Z466" s="43"/>
      <c r="AA466" s="43"/>
      <c r="AB466" s="43"/>
      <c r="AC466" s="43"/>
      <c r="AD466" s="43"/>
      <c r="AE466" s="43"/>
      <c r="AF466" s="43"/>
      <c r="AG466" s="43"/>
      <c r="AH466" s="43"/>
      <c r="AI466" s="43"/>
      <c r="AJ466" s="43"/>
      <c r="AK466" s="43"/>
      <c r="AL466" s="43"/>
      <c r="AM466" s="43"/>
      <c r="AN466" s="43"/>
      <c r="AO466" s="43"/>
      <c r="AP466" s="43"/>
      <c r="AQ466" s="43"/>
      <c r="AR466" s="43"/>
      <c r="AS466" s="43"/>
      <c r="AT466" s="43"/>
      <c r="AU466" s="43"/>
      <c r="AV466" s="43"/>
      <c r="AW466" s="43"/>
      <c r="AX466" s="43"/>
      <c r="AY466" s="43"/>
      <c r="AZ466" s="43"/>
      <c r="BA466" s="43"/>
      <c r="BB466" s="43"/>
      <c r="BC466" s="43"/>
      <c r="BD466" s="43"/>
      <c r="BE466" s="43"/>
      <c r="BF466" s="43"/>
      <c r="BG466" s="43"/>
      <c r="BH466" s="43"/>
      <c r="BI466" s="43"/>
      <c r="BJ466" s="43"/>
      <c r="BK466" s="43"/>
      <c r="BL466" s="43"/>
      <c r="BM466" s="43"/>
      <c r="BN466" s="43"/>
      <c r="BO466" s="43"/>
      <c r="BP466" s="43"/>
      <c r="BQ466" s="43"/>
      <c r="BR466" s="43"/>
      <c r="BS466" s="43"/>
      <c r="BT466" s="43"/>
      <c r="BU466" s="43"/>
      <c r="BV466" s="43"/>
      <c r="BW466" s="43"/>
      <c r="BX466" s="43"/>
      <c r="BY466" s="43"/>
      <c r="BZ466" s="43"/>
      <c r="CA466" s="43"/>
      <c r="CB466" s="43"/>
      <c r="CC466" s="43"/>
      <c r="CD466" s="43"/>
      <c r="CE466" s="43"/>
      <c r="CF466" s="43"/>
      <c r="CG466" s="43"/>
      <c r="CH466" s="43"/>
      <c r="CI466" s="43"/>
      <c r="CJ466" s="43"/>
      <c r="CK466" s="43"/>
      <c r="CL466" s="43"/>
      <c r="CM466" s="43"/>
      <c r="CN466" s="43"/>
      <c r="CO466" s="43"/>
      <c r="CP466" s="43"/>
      <c r="CQ466" s="43"/>
      <c r="CR466" s="43"/>
      <c r="CS466" s="43"/>
      <c r="CT466" s="43"/>
      <c r="CU466" s="43"/>
      <c r="CV466" s="43"/>
      <c r="CW466" s="43"/>
      <c r="CX466" s="43"/>
      <c r="CY466" s="43"/>
      <c r="CZ466" s="43"/>
      <c r="DA466" s="43"/>
      <c r="DB466" s="43"/>
      <c r="DC466" s="43"/>
      <c r="DD466" s="43"/>
      <c r="DE466" s="43"/>
      <c r="DF466" s="43"/>
      <c r="DG466" s="43"/>
      <c r="DH466" s="43"/>
      <c r="DI466" s="43"/>
      <c r="DJ466" s="43"/>
      <c r="DK466" s="43"/>
      <c r="DL466" s="43"/>
      <c r="DM466" s="43"/>
      <c r="DN466" s="43"/>
      <c r="DO466" s="43"/>
      <c r="DP466" s="43"/>
      <c r="DQ466" s="43"/>
      <c r="DR466" s="43"/>
      <c r="DS466" s="43"/>
      <c r="DT466" s="43"/>
      <c r="DU466" s="43"/>
      <c r="DV466" s="43"/>
      <c r="DW466" s="43"/>
      <c r="DX466" s="43"/>
      <c r="DY466" s="43"/>
      <c r="DZ466" s="43"/>
      <c r="EA466" s="43"/>
      <c r="EB466" s="43"/>
      <c r="EC466" s="43"/>
      <c r="ED466" s="43"/>
      <c r="EE466" s="43"/>
      <c r="EF466" s="43"/>
      <c r="EG466" s="43"/>
      <c r="EH466" s="43"/>
      <c r="EI466" s="43"/>
      <c r="EJ466" s="43"/>
      <c r="EK466" s="43"/>
      <c r="EL466" s="43"/>
      <c r="EM466" s="43"/>
      <c r="EN466" s="43"/>
      <c r="EO466" s="43"/>
      <c r="EP466" s="43"/>
      <c r="EQ466" s="43"/>
      <c r="ER466" s="43"/>
      <c r="ES466" s="43"/>
      <c r="ET466" s="43"/>
      <c r="EU466" s="43"/>
      <c r="EV466" s="43"/>
      <c r="EW466" s="43"/>
      <c r="EX466" s="43"/>
      <c r="EY466" s="43"/>
      <c r="EZ466" s="43"/>
      <c r="FA466" s="43"/>
      <c r="FB466" s="43"/>
      <c r="FC466" s="43"/>
      <c r="FD466" s="43"/>
      <c r="FE466" s="43"/>
      <c r="FF466" s="43"/>
      <c r="FG466" s="43"/>
      <c r="FH466" s="43"/>
      <c r="FI466" s="43"/>
      <c r="FJ466" s="43"/>
      <c r="FK466" s="43"/>
      <c r="FL466" s="43"/>
      <c r="FM466" s="43"/>
      <c r="FN466" s="43"/>
      <c r="FO466" s="43"/>
      <c r="FP466" s="43"/>
      <c r="FQ466" s="43"/>
      <c r="FR466" s="43"/>
      <c r="FS466" s="43"/>
      <c r="FT466" s="43"/>
      <c r="FU466" s="43"/>
      <c r="FV466" s="43"/>
      <c r="FW466" s="43"/>
      <c r="FX466" s="43"/>
      <c r="FY466" s="43"/>
      <c r="FZ466" s="43"/>
      <c r="GA466" s="43"/>
      <c r="GB466" s="43"/>
      <c r="GC466" s="43"/>
      <c r="GD466" s="43"/>
      <c r="GE466" s="43"/>
      <c r="GF466" s="43"/>
      <c r="GG466" s="43"/>
      <c r="GH466" s="43"/>
      <c r="GI466" s="43"/>
      <c r="GJ466" s="43"/>
      <c r="GK466" s="43"/>
      <c r="GL466" s="43"/>
      <c r="GM466" s="43"/>
      <c r="GN466" s="43"/>
      <c r="GO466" s="43"/>
      <c r="GP466" s="43"/>
      <c r="GQ466" s="43"/>
      <c r="GR466" s="43"/>
      <c r="GS466" s="43"/>
      <c r="GT466" s="43"/>
      <c r="GU466" s="43"/>
      <c r="GV466" s="43"/>
      <c r="GW466" s="43"/>
      <c r="GX466" s="43"/>
      <c r="GY466" s="43"/>
      <c r="GZ466" s="43"/>
      <c r="HA466" s="43"/>
      <c r="HB466" s="43"/>
      <c r="HC466" s="43"/>
      <c r="HD466" s="43"/>
      <c r="HE466" s="43"/>
      <c r="HF466" s="43"/>
      <c r="HG466" s="43"/>
      <c r="HH466" s="43"/>
      <c r="HI466" s="43"/>
      <c r="HJ466" s="43"/>
      <c r="HK466" s="43"/>
      <c r="HL466" s="43"/>
      <c r="HM466" s="43"/>
      <c r="HN466" s="43"/>
      <c r="HO466" s="43"/>
      <c r="HP466" s="43"/>
      <c r="HQ466" s="43"/>
      <c r="HR466" s="43"/>
      <c r="HS466" s="43"/>
      <c r="HT466" s="43"/>
      <c r="HU466" s="43"/>
      <c r="HV466" s="43"/>
      <c r="HW466" s="43"/>
      <c r="HX466" s="43"/>
      <c r="HY466" s="43"/>
      <c r="HZ466" s="43"/>
      <c r="IA466" s="43"/>
      <c r="IB466" s="43"/>
      <c r="IC466" s="43"/>
      <c r="ID466" s="43"/>
      <c r="IE466" s="43"/>
      <c r="IF466" s="43"/>
      <c r="IG466" s="43"/>
      <c r="IH466" s="43"/>
      <c r="II466" s="43"/>
      <c r="IJ466" s="43"/>
      <c r="IK466" s="43"/>
      <c r="IL466" s="43"/>
      <c r="IM466" s="43"/>
      <c r="IN466" s="43"/>
      <c r="IO466" s="43"/>
      <c r="IP466" s="43"/>
      <c r="IQ466" s="43"/>
      <c r="IR466" s="43"/>
      <c r="IS466" s="43"/>
      <c r="IT466" s="43"/>
      <c r="IU466" s="43"/>
    </row>
    <row r="467" spans="1:255" ht="16.5">
      <c r="A467" s="708"/>
      <c r="B467" s="709"/>
      <c r="C467" s="709"/>
      <c r="D467" s="709"/>
      <c r="E467" s="43"/>
      <c r="F467" s="43"/>
      <c r="G467" s="43"/>
      <c r="H467" s="43"/>
      <c r="I467" s="43"/>
      <c r="J467" s="43"/>
      <c r="K467" s="43"/>
      <c r="L467" s="43"/>
      <c r="M467" s="43"/>
      <c r="N467" s="43"/>
      <c r="O467" s="43"/>
      <c r="P467" s="43"/>
      <c r="Q467" s="43"/>
      <c r="R467" s="43"/>
      <c r="S467" s="43"/>
      <c r="T467" s="43"/>
      <c r="U467" s="43"/>
      <c r="V467" s="43"/>
      <c r="W467" s="43"/>
      <c r="X467" s="43"/>
      <c r="Y467" s="43"/>
      <c r="Z467" s="43"/>
      <c r="AA467" s="43"/>
      <c r="AB467" s="43"/>
      <c r="AC467" s="43"/>
      <c r="AD467" s="43"/>
      <c r="AE467" s="43"/>
      <c r="AF467" s="43"/>
      <c r="AG467" s="43"/>
      <c r="AH467" s="43"/>
      <c r="AI467" s="43"/>
      <c r="AJ467" s="43"/>
      <c r="AK467" s="43"/>
      <c r="AL467" s="43"/>
      <c r="AM467" s="43"/>
      <c r="AN467" s="43"/>
      <c r="AO467" s="43"/>
      <c r="AP467" s="43"/>
      <c r="AQ467" s="43"/>
      <c r="AR467" s="43"/>
      <c r="AS467" s="43"/>
      <c r="AT467" s="43"/>
      <c r="AU467" s="43"/>
      <c r="AV467" s="43"/>
      <c r="AW467" s="43"/>
      <c r="AX467" s="43"/>
      <c r="AY467" s="43"/>
      <c r="AZ467" s="43"/>
      <c r="BA467" s="43"/>
      <c r="BB467" s="43"/>
      <c r="BC467" s="43"/>
      <c r="BD467" s="43"/>
      <c r="BE467" s="43"/>
      <c r="BF467" s="43"/>
      <c r="BG467" s="43"/>
      <c r="BH467" s="43"/>
      <c r="BI467" s="43"/>
      <c r="BJ467" s="43"/>
      <c r="BK467" s="43"/>
      <c r="BL467" s="43"/>
      <c r="BM467" s="43"/>
      <c r="BN467" s="43"/>
      <c r="BO467" s="43"/>
      <c r="BP467" s="43"/>
      <c r="BQ467" s="43"/>
      <c r="BR467" s="43"/>
      <c r="BS467" s="43"/>
      <c r="BT467" s="43"/>
      <c r="BU467" s="43"/>
      <c r="BV467" s="43"/>
      <c r="BW467" s="43"/>
      <c r="BX467" s="43"/>
      <c r="BY467" s="43"/>
      <c r="BZ467" s="43"/>
      <c r="CA467" s="43"/>
      <c r="CB467" s="43"/>
      <c r="CC467" s="43"/>
      <c r="CD467" s="43"/>
      <c r="CE467" s="43"/>
      <c r="CF467" s="43"/>
      <c r="CG467" s="43"/>
      <c r="CH467" s="43"/>
      <c r="CI467" s="43"/>
      <c r="CJ467" s="43"/>
      <c r="CK467" s="43"/>
      <c r="CL467" s="43"/>
      <c r="CM467" s="43"/>
      <c r="CN467" s="43"/>
      <c r="CO467" s="43"/>
      <c r="CP467" s="43"/>
      <c r="CQ467" s="43"/>
      <c r="CR467" s="43"/>
      <c r="CS467" s="43"/>
      <c r="CT467" s="43"/>
      <c r="CU467" s="43"/>
      <c r="CV467" s="43"/>
      <c r="CW467" s="43"/>
      <c r="CX467" s="43"/>
      <c r="CY467" s="43"/>
      <c r="CZ467" s="43"/>
      <c r="DA467" s="43"/>
      <c r="DB467" s="43"/>
      <c r="DC467" s="43"/>
      <c r="DD467" s="43"/>
      <c r="DE467" s="43"/>
      <c r="DF467" s="43"/>
      <c r="DG467" s="43"/>
      <c r="DH467" s="43"/>
      <c r="DI467" s="43"/>
      <c r="DJ467" s="43"/>
      <c r="DK467" s="43"/>
      <c r="DL467" s="43"/>
      <c r="DM467" s="43"/>
      <c r="DN467" s="43"/>
      <c r="DO467" s="43"/>
      <c r="DP467" s="43"/>
      <c r="DQ467" s="43"/>
      <c r="DR467" s="43"/>
      <c r="DS467" s="43"/>
      <c r="DT467" s="43"/>
      <c r="DU467" s="43"/>
      <c r="DV467" s="43"/>
      <c r="DW467" s="43"/>
      <c r="DX467" s="43"/>
      <c r="DY467" s="43"/>
      <c r="DZ467" s="43"/>
      <c r="EA467" s="43"/>
      <c r="EB467" s="43"/>
      <c r="EC467" s="43"/>
      <c r="ED467" s="43"/>
      <c r="EE467" s="43"/>
      <c r="EF467" s="43"/>
      <c r="EG467" s="43"/>
      <c r="EH467" s="43"/>
      <c r="EI467" s="43"/>
      <c r="EJ467" s="43"/>
      <c r="EK467" s="43"/>
      <c r="EL467" s="43"/>
      <c r="EM467" s="43"/>
      <c r="EN467" s="43"/>
      <c r="EO467" s="43"/>
      <c r="EP467" s="43"/>
      <c r="EQ467" s="43"/>
      <c r="ER467" s="43"/>
      <c r="ES467" s="43"/>
      <c r="ET467" s="43"/>
      <c r="EU467" s="43"/>
      <c r="EV467" s="43"/>
      <c r="EW467" s="43"/>
      <c r="EX467" s="43"/>
      <c r="EY467" s="43"/>
      <c r="EZ467" s="43"/>
      <c r="FA467" s="43"/>
      <c r="FB467" s="43"/>
      <c r="FC467" s="43"/>
      <c r="FD467" s="43"/>
      <c r="FE467" s="43"/>
      <c r="FF467" s="43"/>
      <c r="FG467" s="43"/>
      <c r="FH467" s="43"/>
      <c r="FI467" s="43"/>
      <c r="FJ467" s="43"/>
      <c r="FK467" s="43"/>
      <c r="FL467" s="43"/>
      <c r="FM467" s="43"/>
      <c r="FN467" s="43"/>
      <c r="FO467" s="43"/>
      <c r="FP467" s="43"/>
      <c r="FQ467" s="43"/>
      <c r="FR467" s="43"/>
      <c r="FS467" s="43"/>
      <c r="FT467" s="43"/>
      <c r="FU467" s="43"/>
      <c r="FV467" s="43"/>
      <c r="FW467" s="43"/>
      <c r="FX467" s="43"/>
      <c r="FY467" s="43"/>
      <c r="FZ467" s="43"/>
      <c r="GA467" s="43"/>
      <c r="GB467" s="43"/>
      <c r="GC467" s="43"/>
      <c r="GD467" s="43"/>
      <c r="GE467" s="43"/>
      <c r="GF467" s="43"/>
      <c r="GG467" s="43"/>
      <c r="GH467" s="43"/>
      <c r="GI467" s="43"/>
      <c r="GJ467" s="43"/>
      <c r="GK467" s="43"/>
      <c r="GL467" s="43"/>
      <c r="GM467" s="43"/>
      <c r="GN467" s="43"/>
      <c r="GO467" s="43"/>
      <c r="GP467" s="43"/>
      <c r="GQ467" s="43"/>
      <c r="GR467" s="43"/>
      <c r="GS467" s="43"/>
      <c r="GT467" s="43"/>
      <c r="GU467" s="43"/>
      <c r="GV467" s="43"/>
      <c r="GW467" s="43"/>
      <c r="GX467" s="43"/>
      <c r="GY467" s="43"/>
      <c r="GZ467" s="43"/>
      <c r="HA467" s="43"/>
      <c r="HB467" s="43"/>
      <c r="HC467" s="43"/>
      <c r="HD467" s="43"/>
      <c r="HE467" s="43"/>
      <c r="HF467" s="43"/>
      <c r="HG467" s="43"/>
      <c r="HH467" s="43"/>
      <c r="HI467" s="43"/>
      <c r="HJ467" s="43"/>
      <c r="HK467" s="43"/>
      <c r="HL467" s="43"/>
      <c r="HM467" s="43"/>
      <c r="HN467" s="43"/>
      <c r="HO467" s="43"/>
      <c r="HP467" s="43"/>
      <c r="HQ467" s="43"/>
      <c r="HR467" s="43"/>
      <c r="HS467" s="43"/>
      <c r="HT467" s="43"/>
      <c r="HU467" s="43"/>
      <c r="HV467" s="43"/>
      <c r="HW467" s="43"/>
      <c r="HX467" s="43"/>
      <c r="HY467" s="43"/>
      <c r="HZ467" s="43"/>
      <c r="IA467" s="43"/>
      <c r="IB467" s="43"/>
      <c r="IC467" s="43"/>
      <c r="ID467" s="43"/>
      <c r="IE467" s="43"/>
      <c r="IF467" s="43"/>
      <c r="IG467" s="43"/>
      <c r="IH467" s="43"/>
      <c r="II467" s="43"/>
      <c r="IJ467" s="43"/>
      <c r="IK467" s="43"/>
      <c r="IL467" s="43"/>
      <c r="IM467" s="43"/>
      <c r="IN467" s="43"/>
      <c r="IO467" s="43"/>
      <c r="IP467" s="43"/>
      <c r="IQ467" s="43"/>
      <c r="IR467" s="43"/>
      <c r="IS467" s="43"/>
      <c r="IT467" s="43"/>
      <c r="IU467" s="43"/>
    </row>
    <row r="468" spans="1:255" ht="16.5">
      <c r="A468" s="708"/>
      <c r="B468" s="709"/>
      <c r="C468" s="709"/>
      <c r="D468" s="709"/>
      <c r="E468" s="43"/>
      <c r="F468" s="43"/>
      <c r="G468" s="43"/>
      <c r="H468" s="43"/>
      <c r="I468" s="43"/>
      <c r="J468" s="43"/>
      <c r="K468" s="43"/>
      <c r="L468" s="43"/>
      <c r="M468" s="43"/>
      <c r="N468" s="43"/>
      <c r="O468" s="43"/>
      <c r="P468" s="43"/>
      <c r="Q468" s="43"/>
      <c r="R468" s="43"/>
      <c r="S468" s="43"/>
      <c r="T468" s="43"/>
      <c r="U468" s="43"/>
      <c r="V468" s="43"/>
      <c r="W468" s="43"/>
      <c r="X468" s="43"/>
      <c r="Y468" s="43"/>
      <c r="Z468" s="43"/>
      <c r="AA468" s="43"/>
      <c r="AB468" s="43"/>
      <c r="AC468" s="43"/>
      <c r="AD468" s="43"/>
      <c r="AE468" s="43"/>
      <c r="AF468" s="43"/>
      <c r="AG468" s="43"/>
      <c r="AH468" s="43"/>
      <c r="AI468" s="43"/>
      <c r="AJ468" s="43"/>
      <c r="AK468" s="43"/>
      <c r="AL468" s="43"/>
      <c r="AM468" s="43"/>
      <c r="AN468" s="43"/>
      <c r="AO468" s="43"/>
      <c r="AP468" s="43"/>
      <c r="AQ468" s="43"/>
      <c r="AR468" s="43"/>
      <c r="AS468" s="43"/>
      <c r="AT468" s="43"/>
      <c r="AU468" s="43"/>
      <c r="AV468" s="43"/>
      <c r="AW468" s="43"/>
      <c r="AX468" s="43"/>
      <c r="AY468" s="43"/>
      <c r="AZ468" s="43"/>
      <c r="BA468" s="43"/>
      <c r="BB468" s="43"/>
      <c r="BC468" s="43"/>
      <c r="BD468" s="43"/>
      <c r="BE468" s="43"/>
      <c r="BF468" s="43"/>
      <c r="BG468" s="43"/>
      <c r="BH468" s="43"/>
      <c r="BI468" s="43"/>
      <c r="BJ468" s="43"/>
      <c r="BK468" s="43"/>
      <c r="BL468" s="43"/>
      <c r="BM468" s="43"/>
      <c r="BN468" s="43"/>
      <c r="BO468" s="43"/>
      <c r="BP468" s="43"/>
      <c r="BQ468" s="43"/>
      <c r="BR468" s="43"/>
      <c r="BS468" s="43"/>
      <c r="BT468" s="43"/>
      <c r="BU468" s="43"/>
      <c r="BV468" s="43"/>
      <c r="BW468" s="43"/>
      <c r="BX468" s="43"/>
      <c r="BY468" s="43"/>
      <c r="BZ468" s="43"/>
      <c r="CA468" s="43"/>
      <c r="CB468" s="43"/>
      <c r="CC468" s="43"/>
      <c r="CD468" s="43"/>
      <c r="CE468" s="43"/>
      <c r="CF468" s="43"/>
      <c r="CG468" s="43"/>
      <c r="CH468" s="43"/>
      <c r="CI468" s="43"/>
      <c r="CJ468" s="43"/>
      <c r="CK468" s="43"/>
      <c r="CL468" s="43"/>
      <c r="CM468" s="43"/>
      <c r="CN468" s="43"/>
      <c r="CO468" s="43"/>
      <c r="CP468" s="43"/>
      <c r="CQ468" s="43"/>
      <c r="CR468" s="43"/>
      <c r="CS468" s="43"/>
      <c r="CT468" s="43"/>
      <c r="CU468" s="43"/>
      <c r="CV468" s="43"/>
      <c r="CW468" s="43"/>
      <c r="CX468" s="43"/>
      <c r="CY468" s="43"/>
      <c r="CZ468" s="43"/>
      <c r="DA468" s="43"/>
      <c r="DB468" s="43"/>
      <c r="DC468" s="43"/>
      <c r="DD468" s="43"/>
      <c r="DE468" s="43"/>
      <c r="DF468" s="43"/>
      <c r="DG468" s="43"/>
      <c r="DH468" s="43"/>
      <c r="DI468" s="43"/>
      <c r="DJ468" s="43"/>
      <c r="DK468" s="43"/>
      <c r="DL468" s="43"/>
      <c r="DM468" s="43"/>
      <c r="DN468" s="43"/>
      <c r="DO468" s="43"/>
      <c r="DP468" s="43"/>
      <c r="DQ468" s="43"/>
      <c r="DR468" s="43"/>
      <c r="DS468" s="43"/>
      <c r="DT468" s="43"/>
      <c r="DU468" s="43"/>
      <c r="DV468" s="43"/>
      <c r="DW468" s="43"/>
      <c r="DX468" s="43"/>
      <c r="DY468" s="43"/>
      <c r="DZ468" s="43"/>
      <c r="EA468" s="43"/>
      <c r="EB468" s="43"/>
      <c r="EC468" s="43"/>
      <c r="ED468" s="43"/>
      <c r="EE468" s="43"/>
      <c r="EF468" s="43"/>
      <c r="EG468" s="43"/>
      <c r="EH468" s="43"/>
      <c r="EI468" s="43"/>
      <c r="EJ468" s="43"/>
      <c r="EK468" s="43"/>
      <c r="EL468" s="43"/>
      <c r="EM468" s="43"/>
      <c r="EN468" s="43"/>
      <c r="EO468" s="43"/>
      <c r="EP468" s="43"/>
      <c r="EQ468" s="43"/>
      <c r="ER468" s="43"/>
      <c r="ES468" s="43"/>
      <c r="ET468" s="43"/>
      <c r="EU468" s="43"/>
      <c r="EV468" s="43"/>
      <c r="EW468" s="43"/>
      <c r="EX468" s="43"/>
      <c r="EY468" s="43"/>
      <c r="EZ468" s="43"/>
      <c r="FA468" s="43"/>
      <c r="FB468" s="43"/>
      <c r="FC468" s="43"/>
      <c r="FD468" s="43"/>
      <c r="FE468" s="43"/>
      <c r="FF468" s="43"/>
      <c r="FG468" s="43"/>
      <c r="FH468" s="43"/>
      <c r="FI468" s="43"/>
      <c r="FJ468" s="43"/>
      <c r="FK468" s="43"/>
      <c r="FL468" s="43"/>
      <c r="FM468" s="43"/>
      <c r="FN468" s="43"/>
      <c r="FO468" s="43"/>
      <c r="FP468" s="43"/>
      <c r="FQ468" s="43"/>
      <c r="FR468" s="43"/>
      <c r="FS468" s="43"/>
      <c r="FT468" s="43"/>
      <c r="FU468" s="43"/>
      <c r="FV468" s="43"/>
      <c r="FW468" s="43"/>
      <c r="FX468" s="43"/>
      <c r="FY468" s="43"/>
      <c r="FZ468" s="43"/>
      <c r="GA468" s="43"/>
      <c r="GB468" s="43"/>
      <c r="GC468" s="43"/>
      <c r="GD468" s="43"/>
      <c r="GE468" s="43"/>
      <c r="GF468" s="43"/>
      <c r="GG468" s="43"/>
      <c r="GH468" s="43"/>
      <c r="GI468" s="43"/>
      <c r="GJ468" s="43"/>
      <c r="GK468" s="43"/>
      <c r="GL468" s="43"/>
      <c r="GM468" s="43"/>
      <c r="GN468" s="43"/>
      <c r="GO468" s="43"/>
      <c r="GP468" s="43"/>
      <c r="GQ468" s="43"/>
      <c r="GR468" s="43"/>
      <c r="GS468" s="43"/>
      <c r="GT468" s="43"/>
      <c r="GU468" s="43"/>
      <c r="GV468" s="43"/>
      <c r="GW468" s="43"/>
      <c r="GX468" s="43"/>
      <c r="GY468" s="43"/>
      <c r="GZ468" s="43"/>
      <c r="HA468" s="43"/>
      <c r="HB468" s="43"/>
      <c r="HC468" s="43"/>
      <c r="HD468" s="43"/>
      <c r="HE468" s="43"/>
      <c r="HF468" s="43"/>
      <c r="HG468" s="43"/>
      <c r="HH468" s="43"/>
      <c r="HI468" s="43"/>
      <c r="HJ468" s="43"/>
      <c r="HK468" s="43"/>
      <c r="HL468" s="43"/>
      <c r="HM468" s="43"/>
      <c r="HN468" s="43"/>
      <c r="HO468" s="43"/>
      <c r="HP468" s="43"/>
      <c r="HQ468" s="43"/>
      <c r="HR468" s="43"/>
      <c r="HS468" s="43"/>
      <c r="HT468" s="43"/>
      <c r="HU468" s="43"/>
      <c r="HV468" s="43"/>
      <c r="HW468" s="43"/>
      <c r="HX468" s="43"/>
      <c r="HY468" s="43"/>
      <c r="HZ468" s="43"/>
      <c r="IA468" s="43"/>
      <c r="IB468" s="43"/>
      <c r="IC468" s="43"/>
      <c r="ID468" s="43"/>
      <c r="IE468" s="43"/>
      <c r="IF468" s="43"/>
      <c r="IG468" s="43"/>
      <c r="IH468" s="43"/>
      <c r="II468" s="43"/>
      <c r="IJ468" s="43"/>
      <c r="IK468" s="43"/>
      <c r="IL468" s="43"/>
      <c r="IM468" s="43"/>
      <c r="IN468" s="43"/>
      <c r="IO468" s="43"/>
      <c r="IP468" s="43"/>
      <c r="IQ468" s="43"/>
      <c r="IR468" s="43"/>
      <c r="IS468" s="43"/>
      <c r="IT468" s="43"/>
      <c r="IU468" s="43"/>
    </row>
    <row r="469" spans="1:255" ht="16.5">
      <c r="A469" s="708"/>
      <c r="B469" s="709"/>
      <c r="C469" s="709"/>
      <c r="D469" s="709"/>
      <c r="E469" s="43"/>
      <c r="F469" s="43"/>
      <c r="G469" s="43"/>
      <c r="H469" s="43"/>
      <c r="I469" s="43"/>
      <c r="J469" s="43"/>
      <c r="K469" s="43"/>
      <c r="L469" s="43"/>
      <c r="M469" s="43"/>
      <c r="N469" s="43"/>
      <c r="O469" s="43"/>
      <c r="P469" s="43"/>
      <c r="Q469" s="43"/>
      <c r="R469" s="43"/>
      <c r="S469" s="43"/>
      <c r="T469" s="43"/>
      <c r="U469" s="43"/>
      <c r="V469" s="43"/>
      <c r="W469" s="43"/>
      <c r="X469" s="43"/>
      <c r="Y469" s="43"/>
      <c r="Z469" s="43"/>
      <c r="AA469" s="43"/>
      <c r="AB469" s="43"/>
      <c r="AC469" s="43"/>
      <c r="AD469" s="43"/>
      <c r="AE469" s="43"/>
      <c r="AF469" s="43"/>
      <c r="AG469" s="43"/>
      <c r="AH469" s="43"/>
      <c r="AI469" s="43"/>
      <c r="AJ469" s="43"/>
      <c r="AK469" s="43"/>
      <c r="AL469" s="43"/>
      <c r="AM469" s="43"/>
      <c r="AN469" s="43"/>
      <c r="AO469" s="43"/>
      <c r="AP469" s="43"/>
      <c r="AQ469" s="43"/>
      <c r="AR469" s="43"/>
      <c r="AS469" s="43"/>
      <c r="AT469" s="43"/>
      <c r="AU469" s="43"/>
      <c r="AV469" s="43"/>
      <c r="AW469" s="43"/>
      <c r="AX469" s="43"/>
      <c r="AY469" s="43"/>
      <c r="AZ469" s="43"/>
      <c r="BA469" s="43"/>
      <c r="BB469" s="43"/>
      <c r="BC469" s="43"/>
      <c r="BD469" s="43"/>
      <c r="BE469" s="43"/>
      <c r="BF469" s="43"/>
      <c r="BG469" s="43"/>
      <c r="BH469" s="43"/>
      <c r="BI469" s="43"/>
      <c r="BJ469" s="43"/>
      <c r="BK469" s="43"/>
      <c r="BL469" s="43"/>
      <c r="BM469" s="43"/>
      <c r="BN469" s="43"/>
      <c r="BO469" s="43"/>
      <c r="BP469" s="43"/>
      <c r="BQ469" s="43"/>
      <c r="BR469" s="43"/>
      <c r="BS469" s="43"/>
      <c r="BT469" s="43"/>
      <c r="BU469" s="43"/>
      <c r="BV469" s="43"/>
      <c r="BW469" s="43"/>
      <c r="BX469" s="43"/>
      <c r="BY469" s="43"/>
      <c r="BZ469" s="43"/>
      <c r="CA469" s="43"/>
      <c r="CB469" s="43"/>
      <c r="CC469" s="43"/>
      <c r="CD469" s="43"/>
      <c r="CE469" s="43"/>
      <c r="CF469" s="43"/>
      <c r="CG469" s="43"/>
      <c r="CH469" s="43"/>
      <c r="CI469" s="43"/>
      <c r="CJ469" s="43"/>
      <c r="CK469" s="43"/>
      <c r="CL469" s="43"/>
      <c r="CM469" s="43"/>
      <c r="CN469" s="43"/>
      <c r="CO469" s="43"/>
      <c r="CP469" s="43"/>
      <c r="CQ469" s="43"/>
      <c r="CR469" s="43"/>
      <c r="CS469" s="43"/>
      <c r="CT469" s="43"/>
      <c r="CU469" s="43"/>
      <c r="CV469" s="43"/>
      <c r="CW469" s="43"/>
      <c r="CX469" s="43"/>
      <c r="CY469" s="43"/>
      <c r="CZ469" s="43"/>
      <c r="DA469" s="43"/>
      <c r="DB469" s="43"/>
      <c r="DC469" s="43"/>
      <c r="DD469" s="43"/>
      <c r="DE469" s="43"/>
      <c r="DF469" s="43"/>
      <c r="DG469" s="43"/>
      <c r="DH469" s="43"/>
      <c r="DI469" s="43"/>
      <c r="DJ469" s="43"/>
      <c r="DK469" s="43"/>
      <c r="DL469" s="43"/>
      <c r="DM469" s="43"/>
      <c r="DN469" s="43"/>
      <c r="DO469" s="43"/>
      <c r="DP469" s="43"/>
      <c r="DQ469" s="43"/>
      <c r="DR469" s="43"/>
      <c r="DS469" s="43"/>
      <c r="DT469" s="43"/>
      <c r="DU469" s="43"/>
      <c r="DV469" s="43"/>
      <c r="DW469" s="43"/>
      <c r="DX469" s="43"/>
      <c r="DY469" s="43"/>
      <c r="DZ469" s="43"/>
      <c r="EA469" s="43"/>
      <c r="EB469" s="43"/>
      <c r="EC469" s="43"/>
      <c r="ED469" s="43"/>
      <c r="EE469" s="43"/>
      <c r="EF469" s="43"/>
      <c r="EG469" s="43"/>
      <c r="EH469" s="43"/>
      <c r="EI469" s="43"/>
      <c r="EJ469" s="43"/>
      <c r="EK469" s="43"/>
      <c r="EL469" s="43"/>
      <c r="EM469" s="43"/>
      <c r="EN469" s="43"/>
      <c r="EO469" s="43"/>
      <c r="EP469" s="43"/>
      <c r="EQ469" s="43"/>
      <c r="ER469" s="43"/>
      <c r="ES469" s="43"/>
      <c r="ET469" s="43"/>
      <c r="EU469" s="43"/>
      <c r="EV469" s="43"/>
      <c r="EW469" s="43"/>
      <c r="EX469" s="43"/>
      <c r="EY469" s="43"/>
      <c r="EZ469" s="43"/>
      <c r="FA469" s="43"/>
      <c r="FB469" s="43"/>
      <c r="FC469" s="43"/>
      <c r="FD469" s="43"/>
      <c r="FE469" s="43"/>
      <c r="FF469" s="43"/>
      <c r="FG469" s="43"/>
      <c r="FH469" s="43"/>
      <c r="FI469" s="43"/>
      <c r="FJ469" s="43"/>
      <c r="FK469" s="43"/>
      <c r="FL469" s="43"/>
      <c r="FM469" s="43"/>
      <c r="FN469" s="43"/>
      <c r="FO469" s="43"/>
      <c r="FP469" s="43"/>
      <c r="FQ469" s="43"/>
      <c r="FR469" s="43"/>
      <c r="FS469" s="43"/>
      <c r="FT469" s="43"/>
      <c r="FU469" s="43"/>
      <c r="FV469" s="43"/>
      <c r="FW469" s="43"/>
      <c r="FX469" s="43"/>
      <c r="FY469" s="43"/>
      <c r="FZ469" s="43"/>
      <c r="GA469" s="43"/>
      <c r="GB469" s="43"/>
      <c r="GC469" s="43"/>
      <c r="GD469" s="43"/>
      <c r="GE469" s="43"/>
      <c r="GF469" s="43"/>
      <c r="GG469" s="43"/>
      <c r="GH469" s="43"/>
      <c r="GI469" s="43"/>
      <c r="GJ469" s="43"/>
      <c r="GK469" s="43"/>
      <c r="GL469" s="43"/>
      <c r="GM469" s="43"/>
      <c r="GN469" s="43"/>
      <c r="GO469" s="43"/>
      <c r="GP469" s="43"/>
      <c r="GQ469" s="43"/>
      <c r="GR469" s="43"/>
      <c r="GS469" s="43"/>
      <c r="GT469" s="43"/>
      <c r="GU469" s="43"/>
      <c r="GV469" s="43"/>
      <c r="GW469" s="43"/>
      <c r="GX469" s="43"/>
      <c r="GY469" s="43"/>
      <c r="GZ469" s="43"/>
      <c r="HA469" s="43"/>
      <c r="HB469" s="43"/>
      <c r="HC469" s="43"/>
      <c r="HD469" s="43"/>
      <c r="HE469" s="43"/>
      <c r="HF469" s="43"/>
      <c r="HG469" s="43"/>
      <c r="HH469" s="43"/>
      <c r="HI469" s="43"/>
      <c r="HJ469" s="43"/>
      <c r="HK469" s="43"/>
      <c r="HL469" s="43"/>
      <c r="HM469" s="43"/>
      <c r="HN469" s="43"/>
      <c r="HO469" s="43"/>
      <c r="HP469" s="43"/>
      <c r="HQ469" s="43"/>
      <c r="HR469" s="43"/>
      <c r="HS469" s="43"/>
      <c r="HT469" s="43"/>
      <c r="HU469" s="43"/>
      <c r="HV469" s="43"/>
      <c r="HW469" s="43"/>
      <c r="HX469" s="43"/>
      <c r="HY469" s="43"/>
      <c r="HZ469" s="43"/>
      <c r="IA469" s="43"/>
      <c r="IB469" s="43"/>
      <c r="IC469" s="43"/>
      <c r="ID469" s="43"/>
      <c r="IE469" s="43"/>
      <c r="IF469" s="43"/>
      <c r="IG469" s="43"/>
      <c r="IH469" s="43"/>
      <c r="II469" s="43"/>
      <c r="IJ469" s="43"/>
      <c r="IK469" s="43"/>
      <c r="IL469" s="43"/>
      <c r="IM469" s="43"/>
      <c r="IN469" s="43"/>
      <c r="IO469" s="43"/>
      <c r="IP469" s="43"/>
      <c r="IQ469" s="43"/>
      <c r="IR469" s="43"/>
      <c r="IS469" s="43"/>
      <c r="IT469" s="43"/>
      <c r="IU469" s="43"/>
    </row>
    <row r="470" spans="1:255" ht="16.5">
      <c r="A470" s="708"/>
      <c r="B470" s="709"/>
      <c r="C470" s="709"/>
      <c r="D470" s="709"/>
      <c r="E470" s="43"/>
      <c r="F470" s="43"/>
      <c r="G470" s="43"/>
      <c r="H470" s="43"/>
      <c r="I470" s="43"/>
      <c r="J470" s="43"/>
      <c r="K470" s="43"/>
      <c r="L470" s="43"/>
      <c r="M470" s="43"/>
      <c r="N470" s="43"/>
      <c r="O470" s="43"/>
      <c r="P470" s="43"/>
      <c r="Q470" s="43"/>
      <c r="R470" s="43"/>
      <c r="S470" s="43"/>
      <c r="T470" s="43"/>
      <c r="U470" s="43"/>
      <c r="V470" s="43"/>
      <c r="W470" s="43"/>
      <c r="X470" s="43"/>
      <c r="Y470" s="43"/>
      <c r="Z470" s="43"/>
      <c r="AA470" s="43"/>
      <c r="AB470" s="43"/>
      <c r="AC470" s="43"/>
      <c r="AD470" s="43"/>
      <c r="AE470" s="43"/>
      <c r="AF470" s="43"/>
      <c r="AG470" s="43"/>
      <c r="AH470" s="43"/>
      <c r="AI470" s="43"/>
      <c r="AJ470" s="43"/>
      <c r="AK470" s="43"/>
      <c r="AL470" s="43"/>
      <c r="AM470" s="43"/>
      <c r="AN470" s="43"/>
      <c r="AO470" s="43"/>
      <c r="AP470" s="43"/>
      <c r="AQ470" s="43"/>
      <c r="AR470" s="43"/>
      <c r="AS470" s="43"/>
      <c r="AT470" s="43"/>
      <c r="AU470" s="43"/>
      <c r="AV470" s="43"/>
      <c r="AW470" s="43"/>
      <c r="AX470" s="43"/>
      <c r="AY470" s="43"/>
      <c r="AZ470" s="43"/>
      <c r="BA470" s="43"/>
      <c r="BB470" s="43"/>
      <c r="BC470" s="43"/>
      <c r="BD470" s="43"/>
      <c r="BE470" s="43"/>
      <c r="BF470" s="43"/>
      <c r="BG470" s="43"/>
      <c r="BH470" s="43"/>
      <c r="BI470" s="43"/>
      <c r="BJ470" s="43"/>
      <c r="BK470" s="43"/>
      <c r="BL470" s="43"/>
      <c r="BM470" s="43"/>
      <c r="BN470" s="43"/>
      <c r="BO470" s="43"/>
      <c r="BP470" s="43"/>
      <c r="BQ470" s="43"/>
      <c r="BR470" s="43"/>
      <c r="BS470" s="43"/>
      <c r="BT470" s="43"/>
      <c r="BU470" s="43"/>
      <c r="BV470" s="43"/>
      <c r="BW470" s="43"/>
      <c r="BX470" s="43"/>
      <c r="BY470" s="43"/>
      <c r="BZ470" s="43"/>
      <c r="CA470" s="43"/>
      <c r="CB470" s="43"/>
      <c r="CC470" s="43"/>
      <c r="CD470" s="43"/>
      <c r="CE470" s="43"/>
      <c r="CF470" s="43"/>
      <c r="CG470" s="43"/>
      <c r="CH470" s="43"/>
      <c r="CI470" s="43"/>
      <c r="CJ470" s="43"/>
      <c r="CK470" s="43"/>
      <c r="CL470" s="43"/>
      <c r="CM470" s="43"/>
      <c r="CN470" s="43"/>
      <c r="CO470" s="43"/>
      <c r="CP470" s="43"/>
      <c r="CQ470" s="43"/>
      <c r="CR470" s="43"/>
      <c r="CS470" s="43"/>
      <c r="CT470" s="43"/>
      <c r="CU470" s="43"/>
      <c r="CV470" s="43"/>
      <c r="CW470" s="43"/>
      <c r="CX470" s="43"/>
      <c r="CY470" s="43"/>
      <c r="CZ470" s="43"/>
      <c r="DA470" s="43"/>
      <c r="DB470" s="43"/>
      <c r="DC470" s="43"/>
      <c r="DD470" s="43"/>
      <c r="DE470" s="43"/>
      <c r="DF470" s="43"/>
      <c r="DG470" s="43"/>
      <c r="DH470" s="43"/>
      <c r="DI470" s="43"/>
      <c r="DJ470" s="43"/>
      <c r="DK470" s="43"/>
      <c r="DL470" s="43"/>
      <c r="DM470" s="43"/>
      <c r="DN470" s="43"/>
      <c r="DO470" s="43"/>
      <c r="DP470" s="43"/>
      <c r="DQ470" s="43"/>
      <c r="DR470" s="43"/>
      <c r="DS470" s="43"/>
      <c r="DT470" s="43"/>
      <c r="DU470" s="43"/>
      <c r="DV470" s="43"/>
      <c r="DW470" s="43"/>
      <c r="DX470" s="43"/>
      <c r="DY470" s="43"/>
      <c r="DZ470" s="43"/>
      <c r="EA470" s="43"/>
      <c r="EB470" s="43"/>
      <c r="EC470" s="43"/>
      <c r="ED470" s="43"/>
      <c r="EE470" s="43"/>
      <c r="EF470" s="43"/>
      <c r="EG470" s="43"/>
      <c r="EH470" s="43"/>
      <c r="EI470" s="43"/>
      <c r="EJ470" s="43"/>
      <c r="EK470" s="43"/>
      <c r="EL470" s="43"/>
      <c r="EM470" s="43"/>
      <c r="EN470" s="43"/>
      <c r="EO470" s="43"/>
      <c r="EP470" s="43"/>
      <c r="EQ470" s="43"/>
      <c r="ER470" s="43"/>
      <c r="ES470" s="43"/>
      <c r="ET470" s="43"/>
      <c r="EU470" s="43"/>
      <c r="EV470" s="43"/>
      <c r="EW470" s="43"/>
      <c r="EX470" s="43"/>
      <c r="EY470" s="43"/>
      <c r="EZ470" s="43"/>
      <c r="FA470" s="43"/>
      <c r="FB470" s="43"/>
      <c r="FC470" s="43"/>
      <c r="FD470" s="43"/>
      <c r="FE470" s="43"/>
      <c r="FF470" s="43"/>
      <c r="FG470" s="43"/>
      <c r="FH470" s="43"/>
      <c r="FI470" s="43"/>
      <c r="FJ470" s="43"/>
      <c r="FK470" s="43"/>
      <c r="FL470" s="43"/>
      <c r="FM470" s="43"/>
      <c r="FN470" s="43"/>
      <c r="FO470" s="43"/>
      <c r="FP470" s="43"/>
      <c r="FQ470" s="43"/>
      <c r="FR470" s="43"/>
      <c r="FS470" s="43"/>
      <c r="FT470" s="43"/>
      <c r="FU470" s="43"/>
      <c r="FV470" s="43"/>
      <c r="FW470" s="43"/>
      <c r="FX470" s="43"/>
      <c r="FY470" s="43"/>
      <c r="FZ470" s="43"/>
      <c r="GA470" s="43"/>
      <c r="GB470" s="43"/>
      <c r="GC470" s="43"/>
      <c r="GD470" s="43"/>
      <c r="GE470" s="43"/>
      <c r="GF470" s="43"/>
      <c r="GG470" s="43"/>
      <c r="GH470" s="43"/>
      <c r="GI470" s="43"/>
      <c r="GJ470" s="43"/>
      <c r="GK470" s="43"/>
      <c r="GL470" s="43"/>
      <c r="GM470" s="43"/>
      <c r="GN470" s="43"/>
      <c r="GO470" s="43"/>
      <c r="GP470" s="43"/>
      <c r="GQ470" s="43"/>
      <c r="GR470" s="43"/>
      <c r="GS470" s="43"/>
      <c r="GT470" s="43"/>
      <c r="GU470" s="43"/>
      <c r="GV470" s="43"/>
      <c r="GW470" s="43"/>
      <c r="GX470" s="43"/>
      <c r="GY470" s="43"/>
      <c r="GZ470" s="43"/>
      <c r="HA470" s="43"/>
      <c r="HB470" s="43"/>
      <c r="HC470" s="43"/>
      <c r="HD470" s="43"/>
      <c r="HE470" s="43"/>
      <c r="HF470" s="43"/>
      <c r="HG470" s="43"/>
      <c r="HH470" s="43"/>
      <c r="HI470" s="43"/>
      <c r="HJ470" s="43"/>
      <c r="HK470" s="43"/>
      <c r="HL470" s="43"/>
      <c r="HM470" s="43"/>
      <c r="HN470" s="43"/>
      <c r="HO470" s="43"/>
      <c r="HP470" s="43"/>
      <c r="HQ470" s="43"/>
      <c r="HR470" s="43"/>
      <c r="HS470" s="43"/>
      <c r="HT470" s="43"/>
      <c r="HU470" s="43"/>
      <c r="HV470" s="43"/>
      <c r="HW470" s="43"/>
      <c r="HX470" s="43"/>
      <c r="HY470" s="43"/>
      <c r="HZ470" s="43"/>
      <c r="IA470" s="43"/>
      <c r="IB470" s="43"/>
      <c r="IC470" s="43"/>
      <c r="ID470" s="43"/>
      <c r="IE470" s="43"/>
      <c r="IF470" s="43"/>
      <c r="IG470" s="43"/>
      <c r="IH470" s="43"/>
      <c r="II470" s="43"/>
      <c r="IJ470" s="43"/>
      <c r="IK470" s="43"/>
      <c r="IL470" s="43"/>
      <c r="IM470" s="43"/>
      <c r="IN470" s="43"/>
      <c r="IO470" s="43"/>
      <c r="IP470" s="43"/>
      <c r="IQ470" s="43"/>
      <c r="IR470" s="43"/>
      <c r="IS470" s="43"/>
      <c r="IT470" s="43"/>
      <c r="IU470" s="43"/>
    </row>
    <row r="471" spans="1:255" ht="16.5">
      <c r="A471" s="708"/>
      <c r="B471" s="709"/>
      <c r="C471" s="709"/>
      <c r="D471" s="709"/>
      <c r="E471" s="43"/>
      <c r="F471" s="43"/>
      <c r="G471" s="43"/>
      <c r="H471" s="43"/>
      <c r="I471" s="43"/>
      <c r="J471" s="43"/>
      <c r="K471" s="43"/>
      <c r="L471" s="43"/>
      <c r="M471" s="43"/>
      <c r="N471" s="43"/>
      <c r="O471" s="43"/>
      <c r="P471" s="43"/>
      <c r="Q471" s="43"/>
      <c r="R471" s="43"/>
      <c r="S471" s="43"/>
      <c r="T471" s="43"/>
      <c r="U471" s="43"/>
      <c r="V471" s="43"/>
      <c r="W471" s="43"/>
      <c r="X471" s="43"/>
      <c r="Y471" s="43"/>
      <c r="Z471" s="43"/>
      <c r="AA471" s="43"/>
      <c r="AB471" s="43"/>
      <c r="AC471" s="43"/>
      <c r="AD471" s="43"/>
      <c r="AE471" s="43"/>
      <c r="AF471" s="43"/>
      <c r="AG471" s="43"/>
      <c r="AH471" s="43"/>
      <c r="AI471" s="43"/>
      <c r="AJ471" s="43"/>
      <c r="AK471" s="43"/>
      <c r="AL471" s="43"/>
      <c r="AM471" s="43"/>
      <c r="AN471" s="43"/>
      <c r="AO471" s="43"/>
      <c r="AP471" s="43"/>
      <c r="AQ471" s="43"/>
      <c r="AR471" s="43"/>
      <c r="AS471" s="43"/>
      <c r="AT471" s="43"/>
      <c r="AU471" s="43"/>
      <c r="AV471" s="43"/>
      <c r="AW471" s="43"/>
      <c r="AX471" s="43"/>
      <c r="AY471" s="43"/>
      <c r="AZ471" s="43"/>
      <c r="BA471" s="43"/>
      <c r="BB471" s="43"/>
      <c r="BC471" s="43"/>
      <c r="BD471" s="43"/>
      <c r="BE471" s="43"/>
      <c r="BF471" s="43"/>
      <c r="BG471" s="43"/>
      <c r="BH471" s="43"/>
      <c r="BI471" s="43"/>
      <c r="BJ471" s="43"/>
      <c r="BK471" s="43"/>
      <c r="BL471" s="43"/>
      <c r="BM471" s="43"/>
      <c r="BN471" s="43"/>
      <c r="BO471" s="43"/>
      <c r="BP471" s="43"/>
      <c r="BQ471" s="43"/>
      <c r="BR471" s="43"/>
      <c r="BS471" s="43"/>
      <c r="BT471" s="43"/>
      <c r="BU471" s="43"/>
      <c r="BV471" s="43"/>
      <c r="BW471" s="43"/>
      <c r="BX471" s="43"/>
      <c r="BY471" s="43"/>
      <c r="BZ471" s="43"/>
      <c r="CA471" s="43"/>
      <c r="CB471" s="43"/>
      <c r="CC471" s="43"/>
      <c r="CD471" s="43"/>
      <c r="CE471" s="43"/>
      <c r="CF471" s="43"/>
      <c r="CG471" s="43"/>
      <c r="CH471" s="43"/>
      <c r="CI471" s="43"/>
      <c r="CJ471" s="43"/>
      <c r="CK471" s="43"/>
      <c r="CL471" s="43"/>
      <c r="CM471" s="43"/>
      <c r="CN471" s="43"/>
      <c r="CO471" s="43"/>
      <c r="CP471" s="43"/>
      <c r="CQ471" s="43"/>
      <c r="CR471" s="43"/>
      <c r="CS471" s="43"/>
      <c r="CT471" s="43"/>
      <c r="CU471" s="43"/>
      <c r="CV471" s="43"/>
      <c r="CW471" s="43"/>
      <c r="CX471" s="43"/>
      <c r="CY471" s="43"/>
      <c r="CZ471" s="43"/>
      <c r="DA471" s="43"/>
      <c r="DB471" s="43"/>
      <c r="DC471" s="43"/>
      <c r="DD471" s="43"/>
      <c r="DE471" s="43"/>
      <c r="DF471" s="43"/>
      <c r="DG471" s="43"/>
      <c r="DH471" s="43"/>
      <c r="DI471" s="43"/>
      <c r="DJ471" s="43"/>
      <c r="DK471" s="43"/>
      <c r="DL471" s="43"/>
      <c r="DM471" s="43"/>
      <c r="DN471" s="43"/>
      <c r="DO471" s="43"/>
      <c r="DP471" s="43"/>
      <c r="DQ471" s="43"/>
      <c r="DR471" s="43"/>
      <c r="DS471" s="43"/>
      <c r="DT471" s="43"/>
      <c r="DU471" s="43"/>
      <c r="DV471" s="43"/>
      <c r="DW471" s="43"/>
      <c r="DX471" s="43"/>
      <c r="DY471" s="43"/>
      <c r="DZ471" s="43"/>
      <c r="EA471" s="43"/>
      <c r="EB471" s="43"/>
      <c r="EC471" s="43"/>
      <c r="ED471" s="43"/>
      <c r="EE471" s="43"/>
      <c r="EF471" s="43"/>
      <c r="EG471" s="43"/>
      <c r="EH471" s="43"/>
      <c r="EI471" s="43"/>
      <c r="EJ471" s="43"/>
      <c r="EK471" s="43"/>
      <c r="EL471" s="43"/>
      <c r="EM471" s="43"/>
      <c r="EN471" s="43"/>
      <c r="EO471" s="43"/>
      <c r="EP471" s="43"/>
      <c r="EQ471" s="43"/>
      <c r="ER471" s="43"/>
      <c r="ES471" s="43"/>
      <c r="ET471" s="43"/>
      <c r="EU471" s="43"/>
      <c r="EV471" s="43"/>
      <c r="EW471" s="43"/>
      <c r="EX471" s="43"/>
      <c r="EY471" s="43"/>
      <c r="EZ471" s="43"/>
      <c r="FA471" s="43"/>
      <c r="FB471" s="43"/>
      <c r="FC471" s="43"/>
      <c r="FD471" s="43"/>
      <c r="FE471" s="43"/>
      <c r="FF471" s="43"/>
      <c r="FG471" s="43"/>
      <c r="FH471" s="43"/>
      <c r="FI471" s="43"/>
      <c r="FJ471" s="43"/>
      <c r="FK471" s="43"/>
      <c r="FL471" s="43"/>
      <c r="FM471" s="43"/>
      <c r="FN471" s="43"/>
      <c r="FO471" s="43"/>
      <c r="FP471" s="43"/>
      <c r="FQ471" s="43"/>
      <c r="FR471" s="43"/>
      <c r="FS471" s="43"/>
      <c r="FT471" s="43"/>
      <c r="FU471" s="43"/>
      <c r="FV471" s="43"/>
      <c r="FW471" s="43"/>
      <c r="FX471" s="43"/>
      <c r="FY471" s="43"/>
      <c r="FZ471" s="43"/>
      <c r="GA471" s="43"/>
      <c r="GB471" s="43"/>
      <c r="GC471" s="43"/>
      <c r="GD471" s="43"/>
      <c r="GE471" s="43"/>
      <c r="GF471" s="43"/>
      <c r="GG471" s="43"/>
      <c r="GH471" s="43"/>
      <c r="GI471" s="43"/>
      <c r="GJ471" s="43"/>
      <c r="GK471" s="43"/>
      <c r="GL471" s="43"/>
      <c r="GM471" s="43"/>
      <c r="GN471" s="43"/>
      <c r="GO471" s="43"/>
      <c r="GP471" s="43"/>
      <c r="GQ471" s="43"/>
      <c r="GR471" s="43"/>
      <c r="GS471" s="43"/>
      <c r="GT471" s="43"/>
      <c r="GU471" s="43"/>
      <c r="GV471" s="43"/>
      <c r="GW471" s="43"/>
      <c r="GX471" s="43"/>
      <c r="GY471" s="43"/>
      <c r="GZ471" s="43"/>
      <c r="HA471" s="43"/>
      <c r="HB471" s="43"/>
      <c r="HC471" s="43"/>
      <c r="HD471" s="43"/>
      <c r="HE471" s="43"/>
      <c r="HF471" s="43"/>
      <c r="HG471" s="43"/>
      <c r="HH471" s="43"/>
      <c r="HI471" s="43"/>
      <c r="HJ471" s="43"/>
      <c r="HK471" s="43"/>
      <c r="HL471" s="43"/>
      <c r="HM471" s="43"/>
      <c r="HN471" s="43"/>
      <c r="HO471" s="43"/>
      <c r="HP471" s="43"/>
      <c r="HQ471" s="43"/>
      <c r="HR471" s="43"/>
      <c r="HS471" s="43"/>
      <c r="HT471" s="43"/>
      <c r="HU471" s="43"/>
      <c r="HV471" s="43"/>
      <c r="HW471" s="43"/>
      <c r="HX471" s="43"/>
      <c r="HY471" s="43"/>
      <c r="HZ471" s="43"/>
      <c r="IA471" s="43"/>
      <c r="IB471" s="43"/>
      <c r="IC471" s="43"/>
      <c r="ID471" s="43"/>
      <c r="IE471" s="43"/>
      <c r="IF471" s="43"/>
      <c r="IG471" s="43"/>
      <c r="IH471" s="43"/>
      <c r="II471" s="43"/>
      <c r="IJ471" s="43"/>
      <c r="IK471" s="43"/>
      <c r="IL471" s="43"/>
      <c r="IM471" s="43"/>
      <c r="IN471" s="43"/>
      <c r="IO471" s="43"/>
      <c r="IP471" s="43"/>
      <c r="IQ471" s="43"/>
      <c r="IR471" s="43"/>
      <c r="IS471" s="43"/>
      <c r="IT471" s="43"/>
      <c r="IU471" s="43"/>
    </row>
    <row r="472" spans="1:255" ht="16.5">
      <c r="A472" s="708"/>
      <c r="B472" s="709"/>
      <c r="C472" s="709"/>
      <c r="D472" s="709"/>
      <c r="E472" s="43"/>
      <c r="F472" s="43"/>
      <c r="G472" s="43"/>
      <c r="H472" s="43"/>
      <c r="I472" s="43"/>
      <c r="J472" s="43"/>
      <c r="K472" s="43"/>
      <c r="L472" s="43"/>
      <c r="M472" s="43"/>
      <c r="N472" s="43"/>
      <c r="O472" s="43"/>
      <c r="P472" s="43"/>
      <c r="Q472" s="43"/>
      <c r="R472" s="43"/>
      <c r="S472" s="43"/>
      <c r="T472" s="43"/>
      <c r="U472" s="43"/>
      <c r="V472" s="43"/>
      <c r="W472" s="43"/>
      <c r="X472" s="43"/>
      <c r="Y472" s="43"/>
      <c r="Z472" s="43"/>
      <c r="AA472" s="43"/>
      <c r="AB472" s="43"/>
      <c r="AC472" s="43"/>
      <c r="AD472" s="43"/>
      <c r="AE472" s="43"/>
      <c r="AF472" s="43"/>
      <c r="AG472" s="43"/>
      <c r="AH472" s="43"/>
      <c r="AI472" s="43"/>
      <c r="AJ472" s="43"/>
      <c r="AK472" s="43"/>
      <c r="AL472" s="43"/>
      <c r="AM472" s="43"/>
      <c r="AN472" s="43"/>
      <c r="AO472" s="43"/>
      <c r="AP472" s="43"/>
      <c r="AQ472" s="43"/>
      <c r="AR472" s="43"/>
      <c r="AS472" s="43"/>
      <c r="AT472" s="43"/>
      <c r="AU472" s="43"/>
      <c r="AV472" s="43"/>
      <c r="AW472" s="43"/>
      <c r="AX472" s="43"/>
      <c r="AY472" s="43"/>
      <c r="AZ472" s="43"/>
      <c r="BA472" s="43"/>
      <c r="BB472" s="43"/>
      <c r="BC472" s="43"/>
      <c r="BD472" s="43"/>
      <c r="BE472" s="43"/>
      <c r="BF472" s="43"/>
      <c r="BG472" s="43"/>
      <c r="BH472" s="43"/>
      <c r="BI472" s="43"/>
      <c r="BJ472" s="43"/>
      <c r="BK472" s="43"/>
      <c r="BL472" s="43"/>
      <c r="BM472" s="43"/>
      <c r="BN472" s="43"/>
      <c r="BO472" s="43"/>
      <c r="BP472" s="43"/>
      <c r="BQ472" s="43"/>
      <c r="BR472" s="43"/>
      <c r="BS472" s="43"/>
      <c r="BT472" s="43"/>
      <c r="BU472" s="43"/>
      <c r="BV472" s="43"/>
      <c r="BW472" s="43"/>
      <c r="BX472" s="43"/>
      <c r="BY472" s="43"/>
      <c r="BZ472" s="43"/>
      <c r="CA472" s="43"/>
      <c r="CB472" s="43"/>
      <c r="CC472" s="43"/>
      <c r="CD472" s="43"/>
      <c r="CE472" s="43"/>
      <c r="CF472" s="43"/>
      <c r="CG472" s="43"/>
      <c r="CH472" s="43"/>
      <c r="CI472" s="43"/>
      <c r="CJ472" s="43"/>
      <c r="CK472" s="43"/>
      <c r="CL472" s="43"/>
      <c r="CM472" s="43"/>
      <c r="CN472" s="43"/>
      <c r="CO472" s="43"/>
      <c r="CP472" s="43"/>
      <c r="CQ472" s="43"/>
      <c r="CR472" s="43"/>
      <c r="CS472" s="43"/>
      <c r="CT472" s="43"/>
      <c r="CU472" s="43"/>
      <c r="CV472" s="43"/>
      <c r="CW472" s="43"/>
      <c r="CX472" s="43"/>
      <c r="CY472" s="43"/>
      <c r="CZ472" s="43"/>
      <c r="DA472" s="43"/>
      <c r="DB472" s="43"/>
      <c r="DC472" s="43"/>
      <c r="DD472" s="43"/>
      <c r="DE472" s="43"/>
      <c r="DF472" s="43"/>
      <c r="DG472" s="43"/>
      <c r="DH472" s="43"/>
      <c r="DI472" s="43"/>
      <c r="DJ472" s="43"/>
      <c r="DK472" s="43"/>
      <c r="DL472" s="43"/>
      <c r="DM472" s="43"/>
      <c r="DN472" s="43"/>
      <c r="DO472" s="43"/>
      <c r="DP472" s="43"/>
      <c r="DQ472" s="43"/>
      <c r="DR472" s="43"/>
      <c r="DS472" s="43"/>
      <c r="DT472" s="43"/>
      <c r="DU472" s="43"/>
      <c r="DV472" s="43"/>
      <c r="DW472" s="43"/>
      <c r="DX472" s="43"/>
      <c r="DY472" s="43"/>
      <c r="DZ472" s="43"/>
      <c r="EA472" s="43"/>
      <c r="EB472" s="43"/>
      <c r="EC472" s="43"/>
      <c r="ED472" s="43"/>
      <c r="EE472" s="43"/>
      <c r="EF472" s="43"/>
      <c r="EG472" s="43"/>
      <c r="EH472" s="43"/>
      <c r="EI472" s="43"/>
      <c r="EJ472" s="43"/>
      <c r="EK472" s="43"/>
      <c r="EL472" s="43"/>
      <c r="EM472" s="43"/>
      <c r="EN472" s="43"/>
      <c r="EO472" s="43"/>
      <c r="EP472" s="43"/>
      <c r="EQ472" s="43"/>
      <c r="ER472" s="43"/>
      <c r="ES472" s="43"/>
      <c r="ET472" s="43"/>
      <c r="EU472" s="43"/>
      <c r="EV472" s="43"/>
      <c r="EW472" s="43"/>
      <c r="EX472" s="43"/>
      <c r="EY472" s="43"/>
      <c r="EZ472" s="43"/>
      <c r="FA472" s="43"/>
      <c r="FB472" s="43"/>
      <c r="FC472" s="43"/>
      <c r="FD472" s="43"/>
      <c r="FE472" s="43"/>
      <c r="FF472" s="43"/>
      <c r="FG472" s="43"/>
      <c r="FH472" s="43"/>
      <c r="FI472" s="43"/>
      <c r="FJ472" s="43"/>
      <c r="FK472" s="43"/>
      <c r="FL472" s="43"/>
      <c r="FM472" s="43"/>
      <c r="FN472" s="43"/>
      <c r="FO472" s="43"/>
      <c r="FP472" s="43"/>
      <c r="FQ472" s="43"/>
      <c r="FR472" s="43"/>
      <c r="FS472" s="43"/>
      <c r="FT472" s="43"/>
      <c r="FU472" s="43"/>
      <c r="FV472" s="43"/>
      <c r="FW472" s="43"/>
      <c r="FX472" s="43"/>
      <c r="FY472" s="43"/>
      <c r="FZ472" s="43"/>
      <c r="GA472" s="43"/>
      <c r="GB472" s="43"/>
      <c r="GC472" s="43"/>
      <c r="GD472" s="43"/>
      <c r="GE472" s="43"/>
      <c r="GF472" s="43"/>
      <c r="GG472" s="43"/>
      <c r="GH472" s="43"/>
      <c r="GI472" s="43"/>
      <c r="GJ472" s="43"/>
      <c r="GK472" s="43"/>
      <c r="GL472" s="43"/>
      <c r="GM472" s="43"/>
      <c r="GN472" s="43"/>
      <c r="GO472" s="43"/>
      <c r="GP472" s="43"/>
      <c r="GQ472" s="43"/>
      <c r="GR472" s="43"/>
      <c r="GS472" s="43"/>
      <c r="GT472" s="43"/>
      <c r="GU472" s="43"/>
      <c r="GV472" s="43"/>
      <c r="GW472" s="43"/>
      <c r="GX472" s="43"/>
      <c r="GY472" s="43"/>
      <c r="GZ472" s="43"/>
      <c r="HA472" s="43"/>
      <c r="HB472" s="43"/>
      <c r="HC472" s="43"/>
      <c r="HD472" s="43"/>
      <c r="HE472" s="43"/>
      <c r="HF472" s="43"/>
      <c r="HG472" s="43"/>
      <c r="HH472" s="43"/>
      <c r="HI472" s="43"/>
      <c r="HJ472" s="43"/>
      <c r="HK472" s="43"/>
      <c r="HL472" s="43"/>
      <c r="HM472" s="43"/>
      <c r="HN472" s="43"/>
      <c r="HO472" s="43"/>
      <c r="HP472" s="43"/>
      <c r="HQ472" s="43"/>
      <c r="HR472" s="43"/>
      <c r="HS472" s="43"/>
      <c r="HT472" s="43"/>
      <c r="HU472" s="43"/>
      <c r="HV472" s="43"/>
      <c r="HW472" s="43"/>
      <c r="HX472" s="43"/>
      <c r="HY472" s="43"/>
      <c r="HZ472" s="43"/>
      <c r="IA472" s="43"/>
      <c r="IB472" s="43"/>
      <c r="IC472" s="43"/>
      <c r="ID472" s="43"/>
      <c r="IE472" s="43"/>
      <c r="IF472" s="43"/>
      <c r="IG472" s="43"/>
      <c r="IH472" s="43"/>
      <c r="II472" s="43"/>
      <c r="IJ472" s="43"/>
      <c r="IK472" s="43"/>
      <c r="IL472" s="43"/>
      <c r="IM472" s="43"/>
      <c r="IN472" s="43"/>
      <c r="IO472" s="43"/>
      <c r="IP472" s="43"/>
      <c r="IQ472" s="43"/>
      <c r="IR472" s="43"/>
      <c r="IS472" s="43"/>
      <c r="IT472" s="43"/>
      <c r="IU472" s="43"/>
    </row>
    <row r="473" spans="1:255" ht="16.5">
      <c r="A473" s="708"/>
      <c r="B473" s="709"/>
      <c r="C473" s="709"/>
      <c r="D473" s="709"/>
      <c r="E473" s="43"/>
      <c r="F473" s="43"/>
      <c r="G473" s="43"/>
      <c r="H473" s="43"/>
      <c r="I473" s="43"/>
      <c r="J473" s="43"/>
      <c r="K473" s="43"/>
      <c r="L473" s="43"/>
      <c r="M473" s="43"/>
      <c r="N473" s="43"/>
      <c r="O473" s="43"/>
      <c r="P473" s="43"/>
      <c r="Q473" s="43"/>
      <c r="R473" s="43"/>
      <c r="S473" s="43"/>
      <c r="T473" s="43"/>
      <c r="U473" s="43"/>
      <c r="V473" s="43"/>
      <c r="W473" s="43"/>
      <c r="X473" s="43"/>
      <c r="Y473" s="43"/>
      <c r="Z473" s="43"/>
      <c r="AA473" s="43"/>
      <c r="AB473" s="43"/>
      <c r="AC473" s="43"/>
      <c r="AD473" s="43"/>
      <c r="AE473" s="43"/>
      <c r="AF473" s="43"/>
      <c r="AG473" s="43"/>
      <c r="AH473" s="43"/>
      <c r="AI473" s="43"/>
      <c r="AJ473" s="43"/>
      <c r="AK473" s="43"/>
      <c r="AL473" s="43"/>
      <c r="AM473" s="43"/>
      <c r="AN473" s="43"/>
      <c r="AO473" s="43"/>
      <c r="AP473" s="43"/>
      <c r="AQ473" s="43"/>
      <c r="AR473" s="43"/>
      <c r="AS473" s="43"/>
      <c r="AT473" s="43"/>
      <c r="AU473" s="43"/>
      <c r="AV473" s="43"/>
      <c r="AW473" s="43"/>
      <c r="AX473" s="43"/>
      <c r="AY473" s="43"/>
      <c r="AZ473" s="43"/>
      <c r="BA473" s="43"/>
      <c r="BB473" s="43"/>
      <c r="BC473" s="43"/>
      <c r="BD473" s="43"/>
      <c r="BE473" s="43"/>
      <c r="BF473" s="43"/>
      <c r="BG473" s="43"/>
      <c r="BH473" s="43"/>
      <c r="BI473" s="43"/>
      <c r="BJ473" s="43"/>
      <c r="BK473" s="43"/>
      <c r="BL473" s="43"/>
      <c r="BM473" s="43"/>
      <c r="BN473" s="43"/>
      <c r="BO473" s="43"/>
      <c r="BP473" s="43"/>
      <c r="BQ473" s="43"/>
      <c r="BR473" s="43"/>
      <c r="BS473" s="43"/>
      <c r="BT473" s="43"/>
      <c r="BU473" s="43"/>
      <c r="BV473" s="43"/>
      <c r="BW473" s="43"/>
      <c r="BX473" s="43"/>
      <c r="BY473" s="43"/>
      <c r="BZ473" s="43"/>
      <c r="CA473" s="43"/>
      <c r="CB473" s="43"/>
      <c r="CC473" s="43"/>
      <c r="CD473" s="43"/>
      <c r="CE473" s="43"/>
      <c r="CF473" s="43"/>
      <c r="CG473" s="43"/>
      <c r="CH473" s="43"/>
      <c r="CI473" s="43"/>
      <c r="CJ473" s="43"/>
      <c r="CK473" s="43"/>
      <c r="CL473" s="43"/>
      <c r="CM473" s="43"/>
      <c r="CN473" s="43"/>
      <c r="CO473" s="43"/>
      <c r="CP473" s="43"/>
      <c r="CQ473" s="43"/>
      <c r="CR473" s="43"/>
      <c r="CS473" s="43"/>
      <c r="CT473" s="43"/>
      <c r="CU473" s="43"/>
      <c r="CV473" s="43"/>
      <c r="CW473" s="43"/>
      <c r="CX473" s="43"/>
      <c r="CY473" s="43"/>
      <c r="CZ473" s="43"/>
      <c r="DA473" s="43"/>
      <c r="DB473" s="43"/>
      <c r="DC473" s="43"/>
      <c r="DD473" s="43"/>
      <c r="DE473" s="43"/>
      <c r="DF473" s="43"/>
      <c r="DG473" s="43"/>
      <c r="DH473" s="43"/>
      <c r="DI473" s="43"/>
      <c r="DJ473" s="43"/>
      <c r="DK473" s="43"/>
      <c r="DL473" s="43"/>
      <c r="DM473" s="43"/>
      <c r="DN473" s="43"/>
      <c r="DO473" s="43"/>
      <c r="DP473" s="43"/>
      <c r="DQ473" s="43"/>
      <c r="DR473" s="43"/>
      <c r="DS473" s="43"/>
      <c r="DT473" s="43"/>
      <c r="DU473" s="43"/>
      <c r="DV473" s="43"/>
      <c r="DW473" s="43"/>
      <c r="DX473" s="43"/>
      <c r="DY473" s="43"/>
      <c r="DZ473" s="43"/>
      <c r="EA473" s="43"/>
      <c r="EB473" s="43"/>
      <c r="EC473" s="43"/>
      <c r="ED473" s="43"/>
      <c r="EE473" s="43"/>
      <c r="EF473" s="43"/>
      <c r="EG473" s="43"/>
      <c r="EH473" s="43"/>
      <c r="EI473" s="43"/>
      <c r="EJ473" s="43"/>
      <c r="EK473" s="43"/>
      <c r="EL473" s="43"/>
      <c r="EM473" s="43"/>
      <c r="EN473" s="43"/>
      <c r="EO473" s="43"/>
      <c r="EP473" s="43"/>
      <c r="EQ473" s="43"/>
      <c r="ER473" s="43"/>
      <c r="ES473" s="43"/>
      <c r="ET473" s="43"/>
      <c r="EU473" s="43"/>
      <c r="EV473" s="43"/>
      <c r="EW473" s="43"/>
      <c r="EX473" s="43"/>
      <c r="EY473" s="43"/>
      <c r="EZ473" s="43"/>
      <c r="FA473" s="43"/>
      <c r="FB473" s="43"/>
      <c r="FC473" s="43"/>
      <c r="FD473" s="43"/>
      <c r="FE473" s="43"/>
      <c r="FF473" s="43"/>
      <c r="FG473" s="43"/>
      <c r="FH473" s="43"/>
      <c r="FI473" s="43"/>
      <c r="FJ473" s="43"/>
      <c r="FK473" s="43"/>
      <c r="FL473" s="43"/>
      <c r="FM473" s="43"/>
      <c r="FN473" s="43"/>
      <c r="FO473" s="43"/>
      <c r="FP473" s="43"/>
      <c r="FQ473" s="43"/>
      <c r="FR473" s="43"/>
      <c r="FS473" s="43"/>
      <c r="FT473" s="43"/>
      <c r="FU473" s="43"/>
      <c r="FV473" s="43"/>
      <c r="FW473" s="43"/>
      <c r="FX473" s="43"/>
      <c r="FY473" s="43"/>
      <c r="FZ473" s="43"/>
      <c r="GA473" s="43"/>
      <c r="GB473" s="43"/>
      <c r="GC473" s="43"/>
      <c r="GD473" s="43"/>
      <c r="GE473" s="43"/>
      <c r="GF473" s="43"/>
      <c r="GG473" s="43"/>
      <c r="GH473" s="43"/>
      <c r="GI473" s="43"/>
      <c r="GJ473" s="43"/>
      <c r="GK473" s="43"/>
      <c r="GL473" s="43"/>
      <c r="GM473" s="43"/>
      <c r="GN473" s="43"/>
      <c r="GO473" s="43"/>
      <c r="GP473" s="43"/>
      <c r="GQ473" s="43"/>
      <c r="GR473" s="43"/>
      <c r="GS473" s="43"/>
      <c r="GT473" s="43"/>
      <c r="GU473" s="43"/>
      <c r="GV473" s="43"/>
      <c r="GW473" s="43"/>
      <c r="GX473" s="43"/>
      <c r="GY473" s="43"/>
      <c r="GZ473" s="43"/>
      <c r="HA473" s="43"/>
      <c r="HB473" s="43"/>
      <c r="HC473" s="43"/>
      <c r="HD473" s="43"/>
      <c r="HE473" s="43"/>
      <c r="HF473" s="43"/>
      <c r="HG473" s="43"/>
      <c r="HH473" s="43"/>
      <c r="HI473" s="43"/>
      <c r="HJ473" s="43"/>
      <c r="HK473" s="43"/>
      <c r="HL473" s="43"/>
      <c r="HM473" s="43"/>
      <c r="HN473" s="43"/>
      <c r="HO473" s="43"/>
      <c r="HP473" s="43"/>
      <c r="HQ473" s="43"/>
      <c r="HR473" s="43"/>
      <c r="HS473" s="43"/>
      <c r="HT473" s="43"/>
      <c r="HU473" s="43"/>
      <c r="HV473" s="43"/>
      <c r="HW473" s="43"/>
      <c r="HX473" s="43"/>
      <c r="HY473" s="43"/>
      <c r="HZ473" s="43"/>
      <c r="IA473" s="43"/>
      <c r="IB473" s="43"/>
      <c r="IC473" s="43"/>
      <c r="ID473" s="43"/>
      <c r="IE473" s="43"/>
      <c r="IF473" s="43"/>
      <c r="IG473" s="43"/>
      <c r="IH473" s="43"/>
      <c r="II473" s="43"/>
      <c r="IJ473" s="43"/>
      <c r="IK473" s="43"/>
      <c r="IL473" s="43"/>
      <c r="IM473" s="43"/>
      <c r="IN473" s="43"/>
      <c r="IO473" s="43"/>
      <c r="IP473" s="43"/>
      <c r="IQ473" s="43"/>
      <c r="IR473" s="43"/>
      <c r="IS473" s="43"/>
      <c r="IT473" s="43"/>
      <c r="IU473" s="43"/>
    </row>
    <row r="474" spans="1:255" ht="16.5">
      <c r="A474" s="708"/>
      <c r="B474" s="709"/>
      <c r="C474" s="709"/>
      <c r="D474" s="709"/>
      <c r="E474" s="43"/>
      <c r="F474" s="43"/>
      <c r="G474" s="43"/>
      <c r="H474" s="43"/>
      <c r="I474" s="43"/>
      <c r="J474" s="43"/>
      <c r="K474" s="43"/>
      <c r="L474" s="43"/>
      <c r="M474" s="43"/>
      <c r="N474" s="43"/>
      <c r="O474" s="43"/>
      <c r="P474" s="43"/>
      <c r="Q474" s="43"/>
      <c r="R474" s="43"/>
      <c r="S474" s="43"/>
      <c r="T474" s="43"/>
      <c r="U474" s="43"/>
      <c r="V474" s="43"/>
      <c r="W474" s="43"/>
      <c r="X474" s="43"/>
      <c r="Y474" s="43"/>
      <c r="Z474" s="43"/>
      <c r="AA474" s="43"/>
      <c r="AB474" s="43"/>
      <c r="AC474" s="43"/>
      <c r="AD474" s="43"/>
      <c r="AE474" s="43"/>
      <c r="AF474" s="43"/>
      <c r="AG474" s="43"/>
      <c r="AH474" s="43"/>
      <c r="AI474" s="43"/>
      <c r="AJ474" s="43"/>
      <c r="AK474" s="43"/>
      <c r="AL474" s="43"/>
      <c r="AM474" s="43"/>
      <c r="AN474" s="43"/>
      <c r="AO474" s="43"/>
      <c r="AP474" s="43"/>
      <c r="AQ474" s="43"/>
      <c r="AR474" s="43"/>
      <c r="AS474" s="43"/>
      <c r="AT474" s="43"/>
      <c r="AU474" s="43"/>
      <c r="AV474" s="43"/>
      <c r="AW474" s="43"/>
      <c r="AX474" s="43"/>
      <c r="AY474" s="43"/>
      <c r="AZ474" s="43"/>
      <c r="BA474" s="43"/>
      <c r="BB474" s="43"/>
      <c r="BC474" s="43"/>
      <c r="BD474" s="43"/>
      <c r="BE474" s="43"/>
      <c r="BF474" s="43"/>
      <c r="BG474" s="43"/>
      <c r="BH474" s="43"/>
      <c r="BI474" s="43"/>
      <c r="BJ474" s="43"/>
      <c r="BK474" s="43"/>
      <c r="BL474" s="43"/>
      <c r="BM474" s="43"/>
      <c r="BN474" s="43"/>
      <c r="BO474" s="43"/>
      <c r="BP474" s="43"/>
      <c r="BQ474" s="43"/>
      <c r="BR474" s="43"/>
      <c r="BS474" s="43"/>
      <c r="BT474" s="43"/>
      <c r="BU474" s="43"/>
      <c r="BV474" s="43"/>
      <c r="BW474" s="43"/>
      <c r="BX474" s="43"/>
      <c r="BY474" s="43"/>
      <c r="BZ474" s="43"/>
      <c r="CA474" s="43"/>
      <c r="CB474" s="43"/>
      <c r="CC474" s="43"/>
      <c r="CD474" s="43"/>
      <c r="CE474" s="43"/>
      <c r="CF474" s="43"/>
      <c r="CG474" s="43"/>
      <c r="CH474" s="43"/>
      <c r="CI474" s="43"/>
      <c r="CJ474" s="43"/>
      <c r="CK474" s="43"/>
      <c r="CL474" s="43"/>
      <c r="CM474" s="43"/>
      <c r="CN474" s="43"/>
      <c r="CO474" s="43"/>
      <c r="CP474" s="43"/>
      <c r="CQ474" s="43"/>
      <c r="CR474" s="43"/>
      <c r="CS474" s="43"/>
      <c r="CT474" s="43"/>
      <c r="CU474" s="43"/>
      <c r="CV474" s="43"/>
      <c r="CW474" s="43"/>
      <c r="CX474" s="43"/>
      <c r="CY474" s="43"/>
      <c r="CZ474" s="43"/>
      <c r="DA474" s="43"/>
      <c r="DB474" s="43"/>
      <c r="DC474" s="43"/>
      <c r="DD474" s="43"/>
      <c r="DE474" s="43"/>
      <c r="DF474" s="43"/>
      <c r="DG474" s="43"/>
      <c r="DH474" s="43"/>
      <c r="DI474" s="43"/>
      <c r="DJ474" s="43"/>
      <c r="DK474" s="43"/>
      <c r="DL474" s="43"/>
      <c r="DM474" s="43"/>
      <c r="DN474" s="43"/>
      <c r="DO474" s="43"/>
      <c r="DP474" s="43"/>
      <c r="DQ474" s="43"/>
      <c r="DR474" s="43"/>
      <c r="DS474" s="43"/>
      <c r="DT474" s="43"/>
      <c r="DU474" s="43"/>
      <c r="DV474" s="43"/>
      <c r="DW474" s="43"/>
      <c r="DX474" s="43"/>
      <c r="DY474" s="43"/>
      <c r="DZ474" s="43"/>
      <c r="EA474" s="43"/>
      <c r="EB474" s="43"/>
      <c r="EC474" s="43"/>
      <c r="ED474" s="43"/>
      <c r="EE474" s="43"/>
      <c r="EF474" s="43"/>
      <c r="EG474" s="43"/>
      <c r="EH474" s="43"/>
      <c r="EI474" s="43"/>
      <c r="EJ474" s="43"/>
      <c r="EK474" s="43"/>
      <c r="EL474" s="43"/>
      <c r="EM474" s="43"/>
      <c r="EN474" s="43"/>
      <c r="EO474" s="43"/>
      <c r="EP474" s="43"/>
      <c r="EQ474" s="43"/>
      <c r="ER474" s="43"/>
      <c r="ES474" s="43"/>
      <c r="ET474" s="43"/>
      <c r="EU474" s="43"/>
      <c r="EV474" s="43"/>
      <c r="EW474" s="43"/>
      <c r="EX474" s="43"/>
      <c r="EY474" s="43"/>
      <c r="EZ474" s="43"/>
      <c r="FA474" s="43"/>
      <c r="FB474" s="43"/>
      <c r="FC474" s="43"/>
      <c r="FD474" s="43"/>
      <c r="FE474" s="43"/>
      <c r="FF474" s="43"/>
      <c r="FG474" s="43"/>
      <c r="FH474" s="43"/>
      <c r="FI474" s="43"/>
      <c r="FJ474" s="43"/>
      <c r="FK474" s="43"/>
      <c r="FL474" s="43"/>
      <c r="FM474" s="43"/>
      <c r="FN474" s="43"/>
      <c r="FO474" s="43"/>
      <c r="FP474" s="43"/>
      <c r="FQ474" s="43"/>
      <c r="FR474" s="43"/>
      <c r="FS474" s="43"/>
      <c r="FT474" s="43"/>
      <c r="FU474" s="43"/>
      <c r="FV474" s="43"/>
      <c r="FW474" s="43"/>
      <c r="FX474" s="43"/>
      <c r="FY474" s="43"/>
      <c r="FZ474" s="43"/>
      <c r="GA474" s="43"/>
      <c r="GB474" s="43"/>
      <c r="GC474" s="43"/>
      <c r="GD474" s="43"/>
      <c r="GE474" s="43"/>
      <c r="GF474" s="43"/>
      <c r="GG474" s="43"/>
      <c r="GH474" s="43"/>
      <c r="GI474" s="43"/>
      <c r="GJ474" s="43"/>
      <c r="GK474" s="43"/>
      <c r="GL474" s="43"/>
      <c r="GM474" s="43"/>
      <c r="GN474" s="43"/>
      <c r="GO474" s="43"/>
      <c r="GP474" s="43"/>
      <c r="GQ474" s="43"/>
      <c r="GR474" s="43"/>
      <c r="GS474" s="43"/>
      <c r="GT474" s="43"/>
      <c r="GU474" s="43"/>
      <c r="GV474" s="43"/>
      <c r="GW474" s="43"/>
      <c r="GX474" s="43"/>
      <c r="GY474" s="43"/>
      <c r="GZ474" s="43"/>
      <c r="HA474" s="43"/>
      <c r="HB474" s="43"/>
      <c r="HC474" s="43"/>
      <c r="HD474" s="43"/>
      <c r="HE474" s="43"/>
      <c r="HF474" s="43"/>
      <c r="HG474" s="43"/>
      <c r="HH474" s="43"/>
      <c r="HI474" s="43"/>
      <c r="HJ474" s="43"/>
      <c r="HK474" s="43"/>
      <c r="HL474" s="43"/>
      <c r="HM474" s="43"/>
      <c r="HN474" s="43"/>
      <c r="HO474" s="43"/>
      <c r="HP474" s="43"/>
      <c r="HQ474" s="43"/>
      <c r="HR474" s="43"/>
      <c r="HS474" s="43"/>
      <c r="HT474" s="43"/>
      <c r="HU474" s="43"/>
      <c r="HV474" s="43"/>
      <c r="HW474" s="43"/>
      <c r="HX474" s="43"/>
      <c r="HY474" s="43"/>
      <c r="HZ474" s="43"/>
      <c r="IA474" s="43"/>
      <c r="IB474" s="43"/>
      <c r="IC474" s="43"/>
      <c r="ID474" s="43"/>
      <c r="IE474" s="43"/>
      <c r="IF474" s="43"/>
      <c r="IG474" s="43"/>
      <c r="IH474" s="43"/>
      <c r="II474" s="43"/>
      <c r="IJ474" s="43"/>
      <c r="IK474" s="43"/>
      <c r="IL474" s="43"/>
      <c r="IM474" s="43"/>
      <c r="IN474" s="43"/>
      <c r="IO474" s="43"/>
      <c r="IP474" s="43"/>
      <c r="IQ474" s="43"/>
      <c r="IR474" s="43"/>
      <c r="IS474" s="43"/>
      <c r="IT474" s="43"/>
      <c r="IU474" s="43"/>
    </row>
    <row r="475" spans="1:255" ht="16.5">
      <c r="A475" s="708"/>
      <c r="B475" s="709"/>
      <c r="C475" s="709"/>
      <c r="D475" s="709"/>
      <c r="E475" s="43"/>
      <c r="F475" s="43"/>
      <c r="G475" s="43"/>
      <c r="H475" s="43"/>
      <c r="I475" s="43"/>
      <c r="J475" s="43"/>
      <c r="K475" s="43"/>
      <c r="L475" s="43"/>
      <c r="M475" s="43"/>
      <c r="N475" s="43"/>
      <c r="O475" s="43"/>
      <c r="P475" s="43"/>
      <c r="Q475" s="43"/>
      <c r="R475" s="43"/>
      <c r="S475" s="43"/>
      <c r="T475" s="43"/>
      <c r="U475" s="43"/>
      <c r="V475" s="43"/>
      <c r="W475" s="43"/>
      <c r="X475" s="43"/>
      <c r="Y475" s="43"/>
      <c r="Z475" s="43"/>
      <c r="AA475" s="43"/>
      <c r="AB475" s="43"/>
      <c r="AC475" s="43"/>
      <c r="AD475" s="43"/>
      <c r="AE475" s="43"/>
      <c r="AF475" s="43"/>
      <c r="AG475" s="43"/>
      <c r="AH475" s="43"/>
      <c r="AI475" s="43"/>
      <c r="AJ475" s="43"/>
      <c r="AK475" s="43"/>
      <c r="AL475" s="43"/>
      <c r="AM475" s="43"/>
      <c r="AN475" s="43"/>
      <c r="AO475" s="43"/>
      <c r="AP475" s="43"/>
      <c r="AQ475" s="43"/>
      <c r="AR475" s="43"/>
      <c r="AS475" s="43"/>
      <c r="AT475" s="43"/>
      <c r="AU475" s="43"/>
      <c r="AV475" s="43"/>
      <c r="AW475" s="43"/>
      <c r="AX475" s="43"/>
      <c r="AY475" s="43"/>
      <c r="AZ475" s="43"/>
      <c r="BA475" s="43"/>
      <c r="BB475" s="43"/>
      <c r="BC475" s="43"/>
      <c r="BD475" s="43"/>
      <c r="BE475" s="43"/>
      <c r="BF475" s="43"/>
      <c r="BG475" s="43"/>
      <c r="BH475" s="43"/>
      <c r="BI475" s="43"/>
      <c r="BJ475" s="43"/>
      <c r="BK475" s="43"/>
      <c r="BL475" s="43"/>
      <c r="BM475" s="43"/>
      <c r="BN475" s="43"/>
      <c r="BO475" s="43"/>
      <c r="BP475" s="43"/>
      <c r="BQ475" s="43"/>
      <c r="BR475" s="43"/>
      <c r="BS475" s="43"/>
      <c r="BT475" s="43"/>
      <c r="BU475" s="43"/>
      <c r="BV475" s="43"/>
      <c r="BW475" s="43"/>
      <c r="BX475" s="43"/>
      <c r="BY475" s="43"/>
      <c r="BZ475" s="43"/>
      <c r="CA475" s="43"/>
      <c r="CB475" s="43"/>
      <c r="CC475" s="43"/>
      <c r="CD475" s="43"/>
      <c r="CE475" s="43"/>
      <c r="CF475" s="43"/>
      <c r="CG475" s="43"/>
      <c r="CH475" s="43"/>
      <c r="CI475" s="43"/>
      <c r="CJ475" s="43"/>
      <c r="CK475" s="43"/>
      <c r="CL475" s="43"/>
      <c r="CM475" s="43"/>
      <c r="CN475" s="43"/>
      <c r="CO475" s="43"/>
      <c r="CP475" s="43"/>
      <c r="CQ475" s="43"/>
      <c r="CR475" s="43"/>
      <c r="CS475" s="43"/>
      <c r="CT475" s="43"/>
      <c r="CU475" s="43"/>
      <c r="CV475" s="43"/>
      <c r="CW475" s="43"/>
      <c r="CX475" s="43"/>
      <c r="CY475" s="43"/>
      <c r="CZ475" s="43"/>
      <c r="DA475" s="43"/>
      <c r="DB475" s="43"/>
      <c r="DC475" s="43"/>
      <c r="DD475" s="43"/>
      <c r="DE475" s="43"/>
      <c r="DF475" s="43"/>
      <c r="DG475" s="43"/>
      <c r="DH475" s="43"/>
      <c r="DI475" s="43"/>
      <c r="DJ475" s="43"/>
      <c r="DK475" s="43"/>
      <c r="DL475" s="43"/>
      <c r="DM475" s="43"/>
      <c r="DN475" s="43"/>
      <c r="DO475" s="43"/>
      <c r="DP475" s="43"/>
      <c r="DQ475" s="43"/>
      <c r="DR475" s="43"/>
      <c r="DS475" s="43"/>
      <c r="DT475" s="43"/>
      <c r="DU475" s="43"/>
      <c r="DV475" s="43"/>
      <c r="DW475" s="43"/>
      <c r="DX475" s="43"/>
      <c r="DY475" s="43"/>
      <c r="DZ475" s="43"/>
      <c r="EA475" s="43"/>
      <c r="EB475" s="43"/>
      <c r="EC475" s="43"/>
      <c r="ED475" s="43"/>
      <c r="EE475" s="43"/>
      <c r="EF475" s="43"/>
      <c r="EG475" s="43"/>
      <c r="EH475" s="43"/>
      <c r="EI475" s="43"/>
      <c r="EJ475" s="43"/>
      <c r="EK475" s="43"/>
      <c r="EL475" s="43"/>
      <c r="EM475" s="43"/>
      <c r="EN475" s="43"/>
      <c r="EO475" s="43"/>
      <c r="EP475" s="43"/>
      <c r="EQ475" s="43"/>
      <c r="ER475" s="43"/>
      <c r="ES475" s="43"/>
      <c r="ET475" s="43"/>
      <c r="EU475" s="43"/>
      <c r="EV475" s="43"/>
      <c r="EW475" s="43"/>
      <c r="EX475" s="43"/>
      <c r="EY475" s="43"/>
      <c r="EZ475" s="43"/>
      <c r="FA475" s="43"/>
      <c r="FB475" s="43"/>
      <c r="FC475" s="43"/>
      <c r="FD475" s="43"/>
      <c r="FE475" s="43"/>
      <c r="FF475" s="43"/>
      <c r="FG475" s="43"/>
      <c r="FH475" s="43"/>
      <c r="FI475" s="43"/>
      <c r="FJ475" s="43"/>
      <c r="FK475" s="43"/>
      <c r="FL475" s="43"/>
      <c r="FM475" s="43"/>
      <c r="FN475" s="43"/>
      <c r="FO475" s="43"/>
      <c r="FP475" s="43"/>
      <c r="FQ475" s="43"/>
      <c r="FR475" s="43"/>
      <c r="FS475" s="43"/>
      <c r="FT475" s="43"/>
      <c r="FU475" s="43"/>
      <c r="FV475" s="43"/>
      <c r="FW475" s="43"/>
      <c r="FX475" s="43"/>
      <c r="FY475" s="43"/>
      <c r="FZ475" s="43"/>
      <c r="GA475" s="43"/>
      <c r="GB475" s="43"/>
      <c r="GC475" s="43"/>
      <c r="GD475" s="43"/>
      <c r="GE475" s="43"/>
      <c r="GF475" s="43"/>
      <c r="GG475" s="43"/>
      <c r="GH475" s="43"/>
      <c r="GI475" s="43"/>
      <c r="GJ475" s="43"/>
      <c r="GK475" s="43"/>
      <c r="GL475" s="43"/>
      <c r="GM475" s="43"/>
      <c r="GN475" s="43"/>
      <c r="GO475" s="43"/>
      <c r="GP475" s="43"/>
      <c r="GQ475" s="43"/>
      <c r="GR475" s="43"/>
      <c r="GS475" s="43"/>
      <c r="GT475" s="43"/>
      <c r="GU475" s="43"/>
      <c r="GV475" s="43"/>
      <c r="GW475" s="43"/>
      <c r="GX475" s="43"/>
      <c r="GY475" s="43"/>
      <c r="GZ475" s="43"/>
      <c r="HA475" s="43"/>
      <c r="HB475" s="43"/>
      <c r="HC475" s="43"/>
      <c r="HD475" s="43"/>
      <c r="HE475" s="43"/>
      <c r="HF475" s="43"/>
      <c r="HG475" s="43"/>
      <c r="HH475" s="43"/>
      <c r="HI475" s="43"/>
      <c r="HJ475" s="43"/>
      <c r="HK475" s="43"/>
      <c r="HL475" s="43"/>
      <c r="HM475" s="43"/>
      <c r="HN475" s="43"/>
      <c r="HO475" s="43"/>
      <c r="HP475" s="43"/>
      <c r="HQ475" s="43"/>
      <c r="HR475" s="43"/>
      <c r="HS475" s="43"/>
      <c r="HT475" s="43"/>
      <c r="HU475" s="43"/>
      <c r="HV475" s="43"/>
      <c r="HW475" s="43"/>
      <c r="HX475" s="43"/>
      <c r="HY475" s="43"/>
      <c r="HZ475" s="43"/>
      <c r="IA475" s="43"/>
      <c r="IB475" s="43"/>
      <c r="IC475" s="43"/>
      <c r="ID475" s="43"/>
      <c r="IE475" s="43"/>
      <c r="IF475" s="43"/>
      <c r="IG475" s="43"/>
      <c r="IH475" s="43"/>
      <c r="II475" s="43"/>
      <c r="IJ475" s="43"/>
      <c r="IK475" s="43"/>
      <c r="IL475" s="43"/>
      <c r="IM475" s="43"/>
      <c r="IN475" s="43"/>
      <c r="IO475" s="43"/>
      <c r="IP475" s="43"/>
      <c r="IQ475" s="43"/>
      <c r="IR475" s="43"/>
      <c r="IS475" s="43"/>
      <c r="IT475" s="43"/>
      <c r="IU475" s="43"/>
    </row>
    <row r="476" spans="1:255" ht="16.5">
      <c r="A476" s="708"/>
      <c r="B476" s="709"/>
      <c r="C476" s="709"/>
      <c r="D476" s="709"/>
      <c r="E476" s="43"/>
      <c r="F476" s="43"/>
      <c r="G476" s="43"/>
      <c r="H476" s="43"/>
      <c r="I476" s="43"/>
      <c r="J476" s="43"/>
      <c r="K476" s="43"/>
      <c r="L476" s="43"/>
      <c r="M476" s="43"/>
      <c r="N476" s="43"/>
      <c r="O476" s="43"/>
      <c r="P476" s="43"/>
      <c r="Q476" s="43"/>
      <c r="R476" s="43"/>
      <c r="S476" s="43"/>
      <c r="T476" s="43"/>
      <c r="U476" s="43"/>
      <c r="V476" s="43"/>
      <c r="W476" s="43"/>
      <c r="X476" s="43"/>
      <c r="Y476" s="43"/>
      <c r="Z476" s="43"/>
      <c r="AA476" s="43"/>
      <c r="AB476" s="43"/>
      <c r="AC476" s="43"/>
      <c r="AD476" s="43"/>
      <c r="AE476" s="43"/>
      <c r="AF476" s="43"/>
      <c r="AG476" s="43"/>
      <c r="AH476" s="43"/>
      <c r="AI476" s="43"/>
      <c r="AJ476" s="43"/>
      <c r="AK476" s="43"/>
      <c r="AL476" s="43"/>
      <c r="AM476" s="43"/>
      <c r="AN476" s="43"/>
      <c r="AO476" s="43"/>
      <c r="AP476" s="43"/>
      <c r="AQ476" s="43"/>
      <c r="AR476" s="43"/>
      <c r="AS476" s="43"/>
      <c r="AT476" s="43"/>
      <c r="AU476" s="43"/>
      <c r="AV476" s="43"/>
      <c r="AW476" s="43"/>
      <c r="AX476" s="43"/>
      <c r="AY476" s="43"/>
      <c r="AZ476" s="43"/>
      <c r="BA476" s="43"/>
      <c r="BB476" s="43"/>
      <c r="BC476" s="43"/>
      <c r="BD476" s="43"/>
      <c r="BE476" s="43"/>
      <c r="BF476" s="43"/>
      <c r="BG476" s="43"/>
      <c r="BH476" s="43"/>
      <c r="BI476" s="43"/>
      <c r="BJ476" s="43"/>
      <c r="BK476" s="43"/>
      <c r="BL476" s="43"/>
      <c r="BM476" s="43"/>
      <c r="BN476" s="43"/>
      <c r="BO476" s="43"/>
      <c r="BP476" s="43"/>
      <c r="BQ476" s="43"/>
      <c r="BR476" s="43"/>
      <c r="BS476" s="43"/>
      <c r="BT476" s="43"/>
      <c r="BU476" s="43"/>
      <c r="BV476" s="43"/>
      <c r="BW476" s="43"/>
      <c r="BX476" s="43"/>
      <c r="BY476" s="43"/>
      <c r="BZ476" s="43"/>
      <c r="CA476" s="43"/>
      <c r="CB476" s="43"/>
      <c r="CC476" s="43"/>
      <c r="CD476" s="43"/>
      <c r="CE476" s="43"/>
      <c r="CF476" s="43"/>
      <c r="CG476" s="43"/>
      <c r="CH476" s="43"/>
      <c r="CI476" s="43"/>
      <c r="CJ476" s="43"/>
      <c r="CK476" s="43"/>
      <c r="CL476" s="43"/>
      <c r="CM476" s="43"/>
      <c r="CN476" s="43"/>
      <c r="CO476" s="43"/>
      <c r="CP476" s="43"/>
      <c r="CQ476" s="43"/>
      <c r="CR476" s="43"/>
      <c r="CS476" s="43"/>
      <c r="CT476" s="43"/>
      <c r="CU476" s="43"/>
      <c r="CV476" s="43"/>
      <c r="CW476" s="43"/>
      <c r="CX476" s="43"/>
      <c r="CY476" s="43"/>
      <c r="CZ476" s="43"/>
      <c r="DA476" s="43"/>
      <c r="DB476" s="43"/>
      <c r="DC476" s="43"/>
      <c r="DD476" s="43"/>
      <c r="DE476" s="43"/>
      <c r="DF476" s="43"/>
      <c r="DG476" s="43"/>
      <c r="DH476" s="43"/>
      <c r="DI476" s="43"/>
      <c r="DJ476" s="43"/>
      <c r="DK476" s="43"/>
      <c r="DL476" s="43"/>
      <c r="DM476" s="43"/>
      <c r="DN476" s="43"/>
      <c r="DO476" s="43"/>
      <c r="DP476" s="43"/>
      <c r="DQ476" s="43"/>
      <c r="DR476" s="43"/>
      <c r="DS476" s="43"/>
      <c r="DT476" s="43"/>
      <c r="DU476" s="43"/>
      <c r="DV476" s="43"/>
      <c r="DW476" s="43"/>
      <c r="DX476" s="43"/>
      <c r="DY476" s="43"/>
      <c r="DZ476" s="43"/>
      <c r="EA476" s="43"/>
      <c r="EB476" s="43"/>
      <c r="EC476" s="43"/>
      <c r="ED476" s="43"/>
      <c r="EE476" s="43"/>
      <c r="EF476" s="43"/>
      <c r="EG476" s="43"/>
      <c r="EH476" s="43"/>
      <c r="EI476" s="43"/>
      <c r="EJ476" s="43"/>
      <c r="EK476" s="43"/>
      <c r="EL476" s="43"/>
      <c r="EM476" s="43"/>
      <c r="EN476" s="43"/>
      <c r="EO476" s="43"/>
      <c r="EP476" s="43"/>
      <c r="EQ476" s="43"/>
      <c r="ER476" s="43"/>
      <c r="ES476" s="43"/>
      <c r="ET476" s="43"/>
      <c r="EU476" s="43"/>
      <c r="EV476" s="43"/>
      <c r="EW476" s="43"/>
      <c r="EX476" s="43"/>
      <c r="EY476" s="43"/>
      <c r="EZ476" s="43"/>
      <c r="FA476" s="43"/>
      <c r="FB476" s="43"/>
      <c r="FC476" s="43"/>
      <c r="FD476" s="43"/>
      <c r="FE476" s="43"/>
      <c r="FF476" s="43"/>
      <c r="FG476" s="43"/>
      <c r="FH476" s="43"/>
      <c r="FI476" s="43"/>
      <c r="FJ476" s="43"/>
      <c r="FK476" s="43"/>
      <c r="FL476" s="43"/>
      <c r="FM476" s="43"/>
      <c r="FN476" s="43"/>
      <c r="FO476" s="43"/>
      <c r="FP476" s="43"/>
      <c r="FQ476" s="43"/>
      <c r="FR476" s="43"/>
      <c r="FS476" s="43"/>
      <c r="FT476" s="43"/>
      <c r="FU476" s="43"/>
      <c r="FV476" s="43"/>
      <c r="FW476" s="43"/>
      <c r="FX476" s="43"/>
      <c r="FY476" s="43"/>
      <c r="FZ476" s="43"/>
      <c r="GA476" s="43"/>
      <c r="GB476" s="43"/>
      <c r="GC476" s="43"/>
      <c r="GD476" s="43"/>
      <c r="GE476" s="43"/>
      <c r="GF476" s="43"/>
      <c r="GG476" s="43"/>
      <c r="GH476" s="43"/>
      <c r="GI476" s="43"/>
      <c r="GJ476" s="43"/>
      <c r="GK476" s="43"/>
      <c r="GL476" s="43"/>
      <c r="GM476" s="43"/>
      <c r="GN476" s="43"/>
      <c r="GO476" s="43"/>
      <c r="GP476" s="43"/>
      <c r="GQ476" s="43"/>
      <c r="GR476" s="43"/>
      <c r="GS476" s="43"/>
      <c r="GT476" s="43"/>
      <c r="GU476" s="43"/>
      <c r="GV476" s="43"/>
      <c r="GW476" s="43"/>
      <c r="GX476" s="43"/>
      <c r="GY476" s="43"/>
      <c r="GZ476" s="43"/>
      <c r="HA476" s="43"/>
      <c r="HB476" s="43"/>
      <c r="HC476" s="43"/>
      <c r="HD476" s="43"/>
      <c r="HE476" s="43"/>
      <c r="HF476" s="43"/>
      <c r="HG476" s="43"/>
      <c r="HH476" s="43"/>
      <c r="HI476" s="43"/>
      <c r="HJ476" s="43"/>
      <c r="HK476" s="43"/>
      <c r="HL476" s="43"/>
      <c r="HM476" s="43"/>
      <c r="HN476" s="43"/>
      <c r="HO476" s="43"/>
      <c r="HP476" s="43"/>
      <c r="HQ476" s="43"/>
      <c r="HR476" s="43"/>
      <c r="HS476" s="43"/>
      <c r="HT476" s="43"/>
      <c r="HU476" s="43"/>
      <c r="HV476" s="43"/>
      <c r="HW476" s="43"/>
      <c r="HX476" s="43"/>
      <c r="HY476" s="43"/>
      <c r="HZ476" s="43"/>
      <c r="IA476" s="43"/>
      <c r="IB476" s="43"/>
      <c r="IC476" s="43"/>
      <c r="ID476" s="43"/>
      <c r="IE476" s="43"/>
      <c r="IF476" s="43"/>
      <c r="IG476" s="43"/>
      <c r="IH476" s="43"/>
      <c r="II476" s="43"/>
      <c r="IJ476" s="43"/>
      <c r="IK476" s="43"/>
      <c r="IL476" s="43"/>
      <c r="IM476" s="43"/>
      <c r="IN476" s="43"/>
      <c r="IO476" s="43"/>
      <c r="IP476" s="43"/>
      <c r="IQ476" s="43"/>
      <c r="IR476" s="43"/>
      <c r="IS476" s="43"/>
      <c r="IT476" s="43"/>
      <c r="IU476" s="43"/>
    </row>
    <row r="477" spans="1:255" ht="16.5">
      <c r="A477" s="708"/>
      <c r="B477" s="709"/>
      <c r="C477" s="709"/>
      <c r="D477" s="709"/>
      <c r="E477" s="43"/>
      <c r="F477" s="43"/>
      <c r="G477" s="43"/>
      <c r="H477" s="43"/>
      <c r="I477" s="43"/>
      <c r="J477" s="43"/>
      <c r="K477" s="43"/>
      <c r="L477" s="43"/>
      <c r="M477" s="43"/>
      <c r="N477" s="43"/>
      <c r="O477" s="43"/>
      <c r="P477" s="43"/>
      <c r="Q477" s="43"/>
      <c r="R477" s="43"/>
      <c r="S477" s="43"/>
      <c r="T477" s="43"/>
      <c r="U477" s="43"/>
      <c r="V477" s="43"/>
      <c r="W477" s="43"/>
      <c r="X477" s="43"/>
      <c r="Y477" s="43"/>
      <c r="Z477" s="43"/>
      <c r="AA477" s="43"/>
      <c r="AB477" s="43"/>
      <c r="AC477" s="43"/>
      <c r="AD477" s="43"/>
      <c r="AE477" s="43"/>
      <c r="AF477" s="43"/>
      <c r="AG477" s="43"/>
      <c r="AH477" s="43"/>
      <c r="AI477" s="43"/>
      <c r="AJ477" s="43"/>
      <c r="AK477" s="43"/>
      <c r="AL477" s="43"/>
      <c r="AM477" s="43"/>
      <c r="AN477" s="43"/>
      <c r="AO477" s="43"/>
      <c r="AP477" s="43"/>
      <c r="AQ477" s="43"/>
      <c r="AR477" s="43"/>
      <c r="AS477" s="43"/>
      <c r="AT477" s="43"/>
      <c r="AU477" s="43"/>
      <c r="AV477" s="43"/>
      <c r="AW477" s="43"/>
      <c r="AX477" s="43"/>
      <c r="AY477" s="43"/>
      <c r="AZ477" s="43"/>
      <c r="BA477" s="43"/>
      <c r="BB477" s="43"/>
      <c r="BC477" s="43"/>
      <c r="BD477" s="43"/>
      <c r="BE477" s="43"/>
      <c r="BF477" s="43"/>
      <c r="BG477" s="43"/>
      <c r="BH477" s="43"/>
      <c r="BI477" s="43"/>
      <c r="BJ477" s="43"/>
      <c r="BK477" s="43"/>
      <c r="BL477" s="43"/>
      <c r="BM477" s="43"/>
      <c r="BN477" s="43"/>
      <c r="BO477" s="43"/>
      <c r="BP477" s="43"/>
      <c r="BQ477" s="43"/>
      <c r="BR477" s="43"/>
      <c r="BS477" s="43"/>
      <c r="BT477" s="43"/>
      <c r="BU477" s="43"/>
      <c r="BV477" s="43"/>
      <c r="BW477" s="43"/>
      <c r="BX477" s="43"/>
      <c r="BY477" s="43"/>
      <c r="BZ477" s="43"/>
      <c r="CA477" s="43"/>
      <c r="CB477" s="43"/>
      <c r="CC477" s="43"/>
      <c r="CD477" s="43"/>
      <c r="CE477" s="43"/>
      <c r="CF477" s="43"/>
      <c r="CG477" s="43"/>
      <c r="CH477" s="43"/>
      <c r="CI477" s="43"/>
      <c r="CJ477" s="43"/>
      <c r="CK477" s="43"/>
      <c r="CL477" s="43"/>
      <c r="CM477" s="43"/>
      <c r="CN477" s="43"/>
      <c r="CO477" s="43"/>
      <c r="CP477" s="43"/>
      <c r="CQ477" s="43"/>
      <c r="CR477" s="43"/>
      <c r="CS477" s="43"/>
      <c r="CT477" s="43"/>
      <c r="CU477" s="43"/>
      <c r="CV477" s="43"/>
      <c r="CW477" s="43"/>
      <c r="CX477" s="43"/>
      <c r="CY477" s="43"/>
      <c r="CZ477" s="43"/>
      <c r="DA477" s="43"/>
      <c r="DB477" s="43"/>
      <c r="DC477" s="43"/>
      <c r="DD477" s="43"/>
      <c r="DE477" s="43"/>
      <c r="DF477" s="43"/>
      <c r="DG477" s="43"/>
      <c r="DH477" s="43"/>
      <c r="DI477" s="43"/>
      <c r="DJ477" s="43"/>
      <c r="DK477" s="43"/>
      <c r="DL477" s="43"/>
      <c r="DM477" s="43"/>
      <c r="DN477" s="43"/>
      <c r="DO477" s="43"/>
      <c r="DP477" s="43"/>
      <c r="DQ477" s="43"/>
      <c r="DR477" s="43"/>
      <c r="DS477" s="43"/>
      <c r="DT477" s="43"/>
      <c r="DU477" s="43"/>
      <c r="DV477" s="43"/>
      <c r="DW477" s="43"/>
      <c r="DX477" s="43"/>
      <c r="DY477" s="43"/>
      <c r="DZ477" s="43"/>
      <c r="EA477" s="43"/>
      <c r="EB477" s="43"/>
      <c r="EC477" s="43"/>
      <c r="ED477" s="43"/>
      <c r="EE477" s="43"/>
      <c r="EF477" s="43"/>
      <c r="EG477" s="43"/>
      <c r="EH477" s="43"/>
      <c r="EI477" s="43"/>
      <c r="EJ477" s="43"/>
      <c r="EK477" s="43"/>
      <c r="EL477" s="43"/>
      <c r="EM477" s="43"/>
      <c r="EN477" s="43"/>
      <c r="EO477" s="43"/>
      <c r="EP477" s="43"/>
      <c r="EQ477" s="43"/>
      <c r="ER477" s="43"/>
      <c r="ES477" s="43"/>
      <c r="ET477" s="43"/>
      <c r="EU477" s="43"/>
      <c r="EV477" s="43"/>
      <c r="EW477" s="43"/>
      <c r="EX477" s="43"/>
      <c r="EY477" s="43"/>
      <c r="EZ477" s="43"/>
      <c r="FA477" s="43"/>
      <c r="FB477" s="43"/>
      <c r="FC477" s="43"/>
      <c r="FD477" s="43"/>
      <c r="FE477" s="43"/>
      <c r="FF477" s="43"/>
      <c r="FG477" s="43"/>
      <c r="FH477" s="43"/>
      <c r="FI477" s="43"/>
      <c r="FJ477" s="43"/>
      <c r="FK477" s="43"/>
      <c r="FL477" s="43"/>
      <c r="FM477" s="43"/>
      <c r="FN477" s="43"/>
      <c r="FO477" s="43"/>
      <c r="FP477" s="43"/>
      <c r="FQ477" s="43"/>
      <c r="FR477" s="43"/>
      <c r="FS477" s="43"/>
      <c r="FT477" s="43"/>
      <c r="FU477" s="43"/>
      <c r="FV477" s="43"/>
      <c r="FW477" s="43"/>
      <c r="FX477" s="43"/>
      <c r="FY477" s="43"/>
      <c r="FZ477" s="43"/>
      <c r="GA477" s="43"/>
      <c r="GB477" s="43"/>
      <c r="GC477" s="43"/>
      <c r="GD477" s="43"/>
      <c r="GE477" s="43"/>
      <c r="GF477" s="43"/>
      <c r="GG477" s="43"/>
      <c r="GH477" s="43"/>
      <c r="GI477" s="43"/>
      <c r="GJ477" s="43"/>
      <c r="GK477" s="43"/>
      <c r="GL477" s="43"/>
      <c r="GM477" s="43"/>
      <c r="GN477" s="43"/>
      <c r="GO477" s="43"/>
      <c r="GP477" s="43"/>
      <c r="GQ477" s="43"/>
      <c r="GR477" s="43"/>
      <c r="GS477" s="43"/>
      <c r="GT477" s="43"/>
      <c r="GU477" s="43"/>
      <c r="GV477" s="43"/>
      <c r="GW477" s="43"/>
      <c r="GX477" s="43"/>
      <c r="GY477" s="43"/>
      <c r="GZ477" s="43"/>
      <c r="HA477" s="43"/>
      <c r="HB477" s="43"/>
      <c r="HC477" s="43"/>
      <c r="HD477" s="43"/>
      <c r="HE477" s="43"/>
      <c r="HF477" s="43"/>
      <c r="HG477" s="43"/>
      <c r="HH477" s="43"/>
      <c r="HI477" s="43"/>
      <c r="HJ477" s="43"/>
      <c r="HK477" s="43"/>
      <c r="HL477" s="43"/>
      <c r="HM477" s="43"/>
      <c r="HN477" s="43"/>
      <c r="HO477" s="43"/>
      <c r="HP477" s="43"/>
      <c r="HQ477" s="43"/>
      <c r="HR477" s="43"/>
      <c r="HS477" s="43"/>
      <c r="HT477" s="43"/>
      <c r="HU477" s="43"/>
      <c r="HV477" s="43"/>
      <c r="HW477" s="43"/>
      <c r="HX477" s="43"/>
      <c r="HY477" s="43"/>
      <c r="HZ477" s="43"/>
      <c r="IA477" s="43"/>
      <c r="IB477" s="43"/>
      <c r="IC477" s="43"/>
      <c r="ID477" s="43"/>
      <c r="IE477" s="43"/>
      <c r="IF477" s="43"/>
      <c r="IG477" s="43"/>
      <c r="IH477" s="43"/>
      <c r="II477" s="43"/>
      <c r="IJ477" s="43"/>
      <c r="IK477" s="43"/>
      <c r="IL477" s="43"/>
      <c r="IM477" s="43"/>
      <c r="IN477" s="43"/>
      <c r="IO477" s="43"/>
      <c r="IP477" s="43"/>
      <c r="IQ477" s="43"/>
      <c r="IR477" s="43"/>
      <c r="IS477" s="43"/>
      <c r="IT477" s="43"/>
      <c r="IU477" s="43"/>
    </row>
    <row r="478" spans="1:255" ht="16.5">
      <c r="A478" s="708"/>
      <c r="B478" s="709"/>
      <c r="C478" s="709"/>
      <c r="D478" s="709"/>
      <c r="E478" s="43"/>
      <c r="F478" s="43"/>
      <c r="G478" s="43"/>
      <c r="H478" s="43"/>
      <c r="I478" s="43"/>
      <c r="J478" s="43"/>
      <c r="K478" s="43"/>
      <c r="L478" s="43"/>
      <c r="M478" s="43"/>
      <c r="N478" s="43"/>
      <c r="O478" s="43"/>
      <c r="P478" s="43"/>
      <c r="Q478" s="43"/>
      <c r="R478" s="43"/>
      <c r="S478" s="43"/>
      <c r="T478" s="43"/>
      <c r="U478" s="43"/>
      <c r="V478" s="43"/>
      <c r="W478" s="43"/>
      <c r="X478" s="43"/>
      <c r="Y478" s="43"/>
      <c r="Z478" s="43"/>
      <c r="AA478" s="43"/>
      <c r="AB478" s="43"/>
      <c r="AC478" s="43"/>
      <c r="AD478" s="43"/>
      <c r="AE478" s="43"/>
      <c r="AF478" s="43"/>
      <c r="AG478" s="43"/>
      <c r="AH478" s="43"/>
      <c r="AI478" s="43"/>
      <c r="AJ478" s="43"/>
      <c r="AK478" s="43"/>
      <c r="AL478" s="43"/>
      <c r="AM478" s="43"/>
      <c r="AN478" s="43"/>
      <c r="AO478" s="43"/>
      <c r="AP478" s="43"/>
      <c r="AQ478" s="43"/>
      <c r="AR478" s="43"/>
      <c r="AS478" s="43"/>
      <c r="AT478" s="43"/>
      <c r="AU478" s="43"/>
      <c r="AV478" s="43"/>
      <c r="AW478" s="43"/>
      <c r="AX478" s="43"/>
      <c r="AY478" s="43"/>
      <c r="AZ478" s="43"/>
      <c r="BA478" s="43"/>
      <c r="BB478" s="43"/>
      <c r="BC478" s="43"/>
      <c r="BD478" s="43"/>
      <c r="BE478" s="43"/>
      <c r="BF478" s="43"/>
      <c r="BG478" s="43"/>
      <c r="BH478" s="43"/>
      <c r="BI478" s="43"/>
      <c r="BJ478" s="43"/>
      <c r="BK478" s="43"/>
      <c r="BL478" s="43"/>
      <c r="BM478" s="43"/>
      <c r="BN478" s="43"/>
      <c r="BO478" s="43"/>
      <c r="BP478" s="43"/>
      <c r="BQ478" s="43"/>
      <c r="BR478" s="43"/>
      <c r="BS478" s="43"/>
      <c r="BT478" s="43"/>
      <c r="BU478" s="43"/>
      <c r="BV478" s="43"/>
      <c r="BW478" s="43"/>
      <c r="BX478" s="43"/>
      <c r="BY478" s="43"/>
      <c r="BZ478" s="43"/>
      <c r="CA478" s="43"/>
      <c r="CB478" s="43"/>
      <c r="CC478" s="43"/>
      <c r="CD478" s="43"/>
      <c r="CE478" s="43"/>
      <c r="CF478" s="43"/>
      <c r="CG478" s="43"/>
      <c r="CH478" s="43"/>
      <c r="CI478" s="43"/>
      <c r="CJ478" s="43"/>
      <c r="CK478" s="43"/>
      <c r="CL478" s="43"/>
      <c r="CM478" s="43"/>
      <c r="CN478" s="43"/>
      <c r="CO478" s="43"/>
      <c r="CP478" s="43"/>
      <c r="CQ478" s="43"/>
      <c r="CR478" s="43"/>
      <c r="CS478" s="43"/>
      <c r="CT478" s="43"/>
      <c r="CU478" s="43"/>
      <c r="CV478" s="43"/>
      <c r="CW478" s="43"/>
      <c r="CX478" s="43"/>
      <c r="CY478" s="43"/>
      <c r="CZ478" s="43"/>
      <c r="DA478" s="43"/>
      <c r="DB478" s="43"/>
      <c r="DC478" s="43"/>
      <c r="DD478" s="43"/>
      <c r="DE478" s="43"/>
      <c r="DF478" s="43"/>
      <c r="DG478" s="43"/>
      <c r="DH478" s="43"/>
      <c r="DI478" s="43"/>
      <c r="DJ478" s="43"/>
      <c r="DK478" s="43"/>
      <c r="DL478" s="43"/>
      <c r="DM478" s="43"/>
      <c r="DN478" s="43"/>
      <c r="DO478" s="43"/>
      <c r="DP478" s="43"/>
      <c r="DQ478" s="43"/>
      <c r="DR478" s="43"/>
      <c r="DS478" s="43"/>
      <c r="DT478" s="43"/>
      <c r="DU478" s="43"/>
      <c r="DV478" s="43"/>
      <c r="DW478" s="43"/>
      <c r="DX478" s="43"/>
      <c r="DY478" s="43"/>
      <c r="DZ478" s="43"/>
      <c r="EA478" s="43"/>
      <c r="EB478" s="43"/>
      <c r="EC478" s="43"/>
      <c r="ED478" s="43"/>
      <c r="EE478" s="43"/>
      <c r="EF478" s="43"/>
      <c r="EG478" s="43"/>
      <c r="EH478" s="43"/>
      <c r="EI478" s="43"/>
      <c r="EJ478" s="43"/>
      <c r="EK478" s="43"/>
      <c r="EL478" s="43"/>
      <c r="EM478" s="43"/>
      <c r="EN478" s="43"/>
      <c r="EO478" s="43"/>
      <c r="EP478" s="43"/>
      <c r="EQ478" s="43"/>
      <c r="ER478" s="43"/>
      <c r="ES478" s="43"/>
      <c r="ET478" s="43"/>
      <c r="EU478" s="43"/>
      <c r="EV478" s="43"/>
      <c r="EW478" s="43"/>
      <c r="EX478" s="43"/>
      <c r="EY478" s="43"/>
      <c r="EZ478" s="43"/>
      <c r="FA478" s="43"/>
      <c r="FB478" s="43"/>
      <c r="FC478" s="43"/>
      <c r="FD478" s="43"/>
      <c r="FE478" s="43"/>
      <c r="FF478" s="43"/>
      <c r="FG478" s="43"/>
      <c r="FH478" s="43"/>
      <c r="FI478" s="43"/>
      <c r="FJ478" s="43"/>
      <c r="FK478" s="43"/>
      <c r="FL478" s="43"/>
      <c r="FM478" s="43"/>
      <c r="FN478" s="43"/>
      <c r="FO478" s="43"/>
      <c r="FP478" s="43"/>
      <c r="FQ478" s="43"/>
      <c r="FR478" s="43"/>
      <c r="FS478" s="43"/>
      <c r="FT478" s="43"/>
      <c r="FU478" s="43"/>
      <c r="FV478" s="43"/>
      <c r="FW478" s="43"/>
      <c r="FX478" s="43"/>
      <c r="FY478" s="43"/>
      <c r="FZ478" s="43"/>
      <c r="GA478" s="43"/>
      <c r="GB478" s="43"/>
      <c r="GC478" s="43"/>
      <c r="GD478" s="43"/>
      <c r="GE478" s="43"/>
      <c r="GF478" s="43"/>
      <c r="GG478" s="43"/>
      <c r="GH478" s="43"/>
      <c r="GI478" s="43"/>
      <c r="GJ478" s="43"/>
      <c r="GK478" s="43"/>
      <c r="GL478" s="43"/>
      <c r="GM478" s="43"/>
      <c r="GN478" s="43"/>
      <c r="GO478" s="43"/>
      <c r="GP478" s="43"/>
      <c r="GQ478" s="43"/>
      <c r="GR478" s="43"/>
      <c r="GS478" s="43"/>
      <c r="GT478" s="43"/>
      <c r="GU478" s="43"/>
      <c r="GV478" s="43"/>
      <c r="GW478" s="43"/>
      <c r="GX478" s="43"/>
      <c r="GY478" s="43"/>
      <c r="GZ478" s="43"/>
      <c r="HA478" s="43"/>
      <c r="HB478" s="43"/>
      <c r="HC478" s="43"/>
      <c r="HD478" s="43"/>
      <c r="HE478" s="43"/>
      <c r="HF478" s="43"/>
      <c r="HG478" s="43"/>
      <c r="HH478" s="43"/>
      <c r="HI478" s="43"/>
      <c r="HJ478" s="43"/>
      <c r="HK478" s="43"/>
      <c r="HL478" s="43"/>
      <c r="HM478" s="43"/>
      <c r="HN478" s="43"/>
      <c r="HO478" s="43"/>
      <c r="HP478" s="43"/>
      <c r="HQ478" s="43"/>
      <c r="HR478" s="43"/>
      <c r="HS478" s="43"/>
      <c r="HT478" s="43"/>
      <c r="HU478" s="43"/>
      <c r="HV478" s="43"/>
      <c r="HW478" s="43"/>
      <c r="HX478" s="43"/>
      <c r="HY478" s="43"/>
      <c r="HZ478" s="43"/>
      <c r="IA478" s="43"/>
      <c r="IB478" s="43"/>
      <c r="IC478" s="43"/>
      <c r="ID478" s="43"/>
      <c r="IE478" s="43"/>
      <c r="IF478" s="43"/>
      <c r="IG478" s="43"/>
      <c r="IH478" s="43"/>
      <c r="II478" s="43"/>
      <c r="IJ478" s="43"/>
      <c r="IK478" s="43"/>
      <c r="IL478" s="43"/>
      <c r="IM478" s="43"/>
      <c r="IN478" s="43"/>
      <c r="IO478" s="43"/>
      <c r="IP478" s="43"/>
      <c r="IQ478" s="43"/>
      <c r="IR478" s="43"/>
      <c r="IS478" s="43"/>
      <c r="IT478" s="43"/>
      <c r="IU478" s="43"/>
    </row>
    <row r="479" spans="1:255" ht="16.5">
      <c r="A479" s="708"/>
      <c r="B479" s="709"/>
      <c r="C479" s="709"/>
      <c r="D479" s="709"/>
      <c r="E479" s="43"/>
      <c r="F479" s="43"/>
      <c r="G479" s="43"/>
      <c r="H479" s="43"/>
      <c r="I479" s="43"/>
      <c r="J479" s="43"/>
      <c r="K479" s="43"/>
      <c r="L479" s="43"/>
      <c r="M479" s="43"/>
      <c r="N479" s="43"/>
      <c r="O479" s="43"/>
      <c r="P479" s="43"/>
      <c r="Q479" s="43"/>
      <c r="R479" s="43"/>
      <c r="S479" s="43"/>
      <c r="T479" s="43"/>
      <c r="U479" s="43"/>
      <c r="V479" s="43"/>
      <c r="W479" s="43"/>
      <c r="X479" s="43"/>
      <c r="Y479" s="43"/>
      <c r="Z479" s="43"/>
      <c r="AA479" s="43"/>
      <c r="AB479" s="43"/>
      <c r="AC479" s="43"/>
      <c r="AD479" s="43"/>
      <c r="AE479" s="43"/>
      <c r="AF479" s="43"/>
      <c r="AG479" s="43"/>
      <c r="AH479" s="43"/>
      <c r="AI479" s="43"/>
      <c r="AJ479" s="43"/>
      <c r="AK479" s="43"/>
      <c r="AL479" s="43"/>
      <c r="AM479" s="43"/>
      <c r="AN479" s="43"/>
      <c r="AO479" s="43"/>
      <c r="AP479" s="43"/>
      <c r="AQ479" s="43"/>
      <c r="AR479" s="43"/>
      <c r="AS479" s="43"/>
      <c r="AT479" s="43"/>
      <c r="AU479" s="43"/>
      <c r="AV479" s="43"/>
      <c r="AW479" s="43"/>
      <c r="AX479" s="43"/>
      <c r="AY479" s="43"/>
      <c r="AZ479" s="43"/>
      <c r="BA479" s="43"/>
      <c r="BB479" s="43"/>
      <c r="BC479" s="43"/>
      <c r="BD479" s="43"/>
      <c r="BE479" s="43"/>
      <c r="BF479" s="43"/>
      <c r="BG479" s="43"/>
      <c r="BH479" s="43"/>
      <c r="BI479" s="43"/>
      <c r="BJ479" s="43"/>
      <c r="BK479" s="43"/>
      <c r="BL479" s="43"/>
      <c r="BM479" s="43"/>
      <c r="BN479" s="43"/>
      <c r="BO479" s="43"/>
      <c r="BP479" s="43"/>
      <c r="BQ479" s="43"/>
      <c r="BR479" s="43"/>
      <c r="BS479" s="43"/>
      <c r="BT479" s="43"/>
      <c r="BU479" s="43"/>
      <c r="BV479" s="43"/>
      <c r="BW479" s="43"/>
      <c r="BX479" s="43"/>
      <c r="BY479" s="43"/>
      <c r="BZ479" s="43"/>
      <c r="CA479" s="43"/>
      <c r="CB479" s="43"/>
      <c r="CC479" s="43"/>
      <c r="CD479" s="43"/>
      <c r="CE479" s="43"/>
      <c r="CF479" s="43"/>
      <c r="CG479" s="43"/>
      <c r="CH479" s="43"/>
      <c r="CI479" s="43"/>
      <c r="CJ479" s="43"/>
      <c r="CK479" s="43"/>
      <c r="CL479" s="43"/>
      <c r="CM479" s="43"/>
      <c r="CN479" s="43"/>
      <c r="CO479" s="43"/>
      <c r="CP479" s="43"/>
      <c r="CQ479" s="43"/>
      <c r="CR479" s="43"/>
      <c r="CS479" s="43"/>
      <c r="CT479" s="43"/>
      <c r="CU479" s="43"/>
      <c r="CV479" s="43"/>
      <c r="CW479" s="43"/>
      <c r="CX479" s="43"/>
      <c r="CY479" s="43"/>
      <c r="CZ479" s="43"/>
      <c r="DA479" s="43"/>
      <c r="DB479" s="43"/>
      <c r="DC479" s="43"/>
      <c r="DD479" s="43"/>
      <c r="DE479" s="43"/>
      <c r="DF479" s="43"/>
      <c r="DG479" s="43"/>
      <c r="DH479" s="43"/>
      <c r="DI479" s="43"/>
      <c r="DJ479" s="43"/>
      <c r="DK479" s="43"/>
      <c r="DL479" s="43"/>
      <c r="DM479" s="43"/>
      <c r="DN479" s="43"/>
      <c r="DO479" s="43"/>
      <c r="DP479" s="43"/>
      <c r="DQ479" s="43"/>
      <c r="DR479" s="43"/>
      <c r="DS479" s="43"/>
      <c r="DT479" s="43"/>
      <c r="DU479" s="43"/>
      <c r="DV479" s="43"/>
      <c r="DW479" s="43"/>
      <c r="DX479" s="43"/>
      <c r="DY479" s="43"/>
      <c r="DZ479" s="43"/>
      <c r="EA479" s="43"/>
      <c r="EB479" s="43"/>
      <c r="EC479" s="43"/>
      <c r="ED479" s="43"/>
      <c r="EE479" s="43"/>
      <c r="EF479" s="43"/>
      <c r="EG479" s="43"/>
      <c r="EH479" s="43"/>
      <c r="EI479" s="43"/>
      <c r="EJ479" s="43"/>
      <c r="EK479" s="43"/>
      <c r="EL479" s="43"/>
      <c r="EM479" s="43"/>
      <c r="EN479" s="43"/>
      <c r="EO479" s="43"/>
      <c r="EP479" s="43"/>
      <c r="EQ479" s="43"/>
      <c r="ER479" s="43"/>
      <c r="ES479" s="43"/>
      <c r="ET479" s="43"/>
      <c r="EU479" s="43"/>
      <c r="EV479" s="43"/>
      <c r="EW479" s="43"/>
      <c r="EX479" s="43"/>
      <c r="EY479" s="43"/>
      <c r="EZ479" s="43"/>
      <c r="FA479" s="43"/>
      <c r="FB479" s="43"/>
      <c r="FC479" s="43"/>
      <c r="FD479" s="43"/>
      <c r="FE479" s="43"/>
      <c r="FF479" s="43"/>
      <c r="FG479" s="43"/>
      <c r="FH479" s="43"/>
      <c r="FI479" s="43"/>
      <c r="FJ479" s="43"/>
      <c r="FK479" s="43"/>
      <c r="FL479" s="43"/>
      <c r="FM479" s="43"/>
      <c r="FN479" s="43"/>
      <c r="FO479" s="43"/>
      <c r="FP479" s="43"/>
      <c r="FQ479" s="43"/>
      <c r="FR479" s="43"/>
      <c r="FS479" s="43"/>
      <c r="FT479" s="43"/>
      <c r="FU479" s="43"/>
      <c r="FV479" s="43"/>
      <c r="FW479" s="43"/>
      <c r="FX479" s="43"/>
      <c r="FY479" s="43"/>
      <c r="FZ479" s="43"/>
      <c r="GA479" s="43"/>
      <c r="GB479" s="43"/>
      <c r="GC479" s="43"/>
      <c r="GD479" s="43"/>
      <c r="GE479" s="43"/>
      <c r="GF479" s="43"/>
      <c r="GG479" s="43"/>
      <c r="GH479" s="43"/>
      <c r="GI479" s="43"/>
      <c r="GJ479" s="43"/>
      <c r="GK479" s="43"/>
      <c r="GL479" s="43"/>
      <c r="GM479" s="43"/>
      <c r="GN479" s="43"/>
      <c r="GO479" s="43"/>
      <c r="GP479" s="43"/>
      <c r="GQ479" s="43"/>
      <c r="GR479" s="43"/>
      <c r="GS479" s="43"/>
      <c r="GT479" s="43"/>
      <c r="GU479" s="43"/>
      <c r="GV479" s="43"/>
      <c r="GW479" s="43"/>
      <c r="GX479" s="43"/>
      <c r="GY479" s="43"/>
      <c r="GZ479" s="43"/>
      <c r="HA479" s="43"/>
      <c r="HB479" s="43"/>
      <c r="HC479" s="43"/>
      <c r="HD479" s="43"/>
      <c r="HE479" s="43"/>
      <c r="HF479" s="43"/>
      <c r="HG479" s="43"/>
      <c r="HH479" s="43"/>
      <c r="HI479" s="43"/>
      <c r="HJ479" s="43"/>
      <c r="HK479" s="43"/>
      <c r="HL479" s="43"/>
      <c r="HM479" s="43"/>
      <c r="HN479" s="43"/>
      <c r="HO479" s="43"/>
      <c r="HP479" s="43"/>
      <c r="HQ479" s="43"/>
      <c r="HR479" s="43"/>
      <c r="HS479" s="43"/>
      <c r="HT479" s="43"/>
      <c r="HU479" s="43"/>
      <c r="HV479" s="43"/>
      <c r="HW479" s="43"/>
      <c r="HX479" s="43"/>
      <c r="HY479" s="43"/>
      <c r="HZ479" s="43"/>
      <c r="IA479" s="43"/>
      <c r="IB479" s="43"/>
      <c r="IC479" s="43"/>
      <c r="ID479" s="43"/>
      <c r="IE479" s="43"/>
      <c r="IF479" s="43"/>
      <c r="IG479" s="43"/>
      <c r="IH479" s="43"/>
      <c r="II479" s="43"/>
      <c r="IJ479" s="43"/>
      <c r="IK479" s="43"/>
      <c r="IL479" s="43"/>
      <c r="IM479" s="43"/>
      <c r="IN479" s="43"/>
      <c r="IO479" s="43"/>
      <c r="IP479" s="43"/>
      <c r="IQ479" s="43"/>
      <c r="IR479" s="43"/>
      <c r="IS479" s="43"/>
      <c r="IT479" s="43"/>
      <c r="IU479" s="43"/>
    </row>
    <row r="480" spans="1:255" ht="16.5">
      <c r="A480" s="708"/>
      <c r="B480" s="709"/>
      <c r="C480" s="709"/>
      <c r="D480" s="709"/>
      <c r="E480" s="43"/>
      <c r="F480" s="43"/>
      <c r="G480" s="43"/>
      <c r="H480" s="43"/>
      <c r="I480" s="43"/>
      <c r="J480" s="43"/>
      <c r="K480" s="43"/>
      <c r="L480" s="43"/>
      <c r="M480" s="43"/>
      <c r="N480" s="43"/>
      <c r="O480" s="43"/>
      <c r="P480" s="43"/>
      <c r="Q480" s="43"/>
      <c r="R480" s="43"/>
      <c r="S480" s="43"/>
      <c r="T480" s="43"/>
      <c r="U480" s="43"/>
      <c r="V480" s="43"/>
      <c r="W480" s="43"/>
      <c r="X480" s="43"/>
      <c r="Y480" s="43"/>
      <c r="Z480" s="43"/>
      <c r="AA480" s="43"/>
      <c r="AB480" s="43"/>
      <c r="AC480" s="43"/>
      <c r="AD480" s="43"/>
      <c r="AE480" s="43"/>
      <c r="AF480" s="43"/>
      <c r="AG480" s="43"/>
      <c r="AH480" s="43"/>
      <c r="AI480" s="43"/>
      <c r="AJ480" s="43"/>
      <c r="AK480" s="43"/>
      <c r="AL480" s="43"/>
      <c r="AM480" s="43"/>
      <c r="AN480" s="43"/>
      <c r="AO480" s="43"/>
      <c r="AP480" s="43"/>
      <c r="AQ480" s="43"/>
      <c r="AR480" s="43"/>
      <c r="AS480" s="43"/>
      <c r="AT480" s="43"/>
      <c r="AU480" s="43"/>
      <c r="AV480" s="43"/>
      <c r="AW480" s="43"/>
      <c r="AX480" s="43"/>
      <c r="AY480" s="43"/>
      <c r="AZ480" s="43"/>
      <c r="BA480" s="43"/>
      <c r="BB480" s="43"/>
      <c r="BC480" s="43"/>
      <c r="BD480" s="43"/>
      <c r="BE480" s="43"/>
      <c r="BF480" s="43"/>
      <c r="BG480" s="43"/>
      <c r="BH480" s="43"/>
      <c r="BI480" s="43"/>
      <c r="BJ480" s="43"/>
      <c r="BK480" s="43"/>
      <c r="BL480" s="43"/>
      <c r="BM480" s="43"/>
      <c r="BN480" s="43"/>
      <c r="BO480" s="43"/>
      <c r="BP480" s="43"/>
      <c r="BQ480" s="43"/>
      <c r="BR480" s="43"/>
      <c r="BS480" s="43"/>
      <c r="BT480" s="43"/>
      <c r="BU480" s="43"/>
      <c r="BV480" s="43"/>
      <c r="BW480" s="43"/>
      <c r="BX480" s="43"/>
      <c r="BY480" s="43"/>
      <c r="BZ480" s="43"/>
      <c r="CA480" s="43"/>
      <c r="CB480" s="43"/>
      <c r="CC480" s="43"/>
      <c r="CD480" s="43"/>
      <c r="CE480" s="43"/>
      <c r="CF480" s="43"/>
      <c r="CG480" s="43"/>
      <c r="CH480" s="43"/>
      <c r="CI480" s="43"/>
      <c r="CJ480" s="43"/>
      <c r="CK480" s="43"/>
      <c r="CL480" s="43"/>
      <c r="CM480" s="43"/>
      <c r="CN480" s="43"/>
      <c r="CO480" s="43"/>
      <c r="CP480" s="43"/>
      <c r="CQ480" s="43"/>
      <c r="CR480" s="43"/>
      <c r="CS480" s="43"/>
      <c r="CT480" s="43"/>
      <c r="CU480" s="43"/>
      <c r="CV480" s="43"/>
      <c r="CW480" s="43"/>
      <c r="CX480" s="43"/>
      <c r="CY480" s="43"/>
      <c r="CZ480" s="43"/>
      <c r="DA480" s="43"/>
      <c r="DB480" s="43"/>
      <c r="DC480" s="43"/>
      <c r="DD480" s="43"/>
      <c r="DE480" s="43"/>
      <c r="DF480" s="43"/>
      <c r="DG480" s="43"/>
      <c r="DH480" s="43"/>
      <c r="DI480" s="43"/>
      <c r="DJ480" s="43"/>
      <c r="DK480" s="43"/>
      <c r="DL480" s="43"/>
      <c r="DM480" s="43"/>
      <c r="DN480" s="43"/>
      <c r="DO480" s="43"/>
      <c r="DP480" s="43"/>
      <c r="DQ480" s="43"/>
      <c r="DR480" s="43"/>
      <c r="DS480" s="43"/>
      <c r="DT480" s="43"/>
      <c r="DU480" s="43"/>
      <c r="DV480" s="43"/>
      <c r="DW480" s="43"/>
      <c r="DX480" s="43"/>
      <c r="DY480" s="43"/>
      <c r="DZ480" s="43"/>
      <c r="EA480" s="43"/>
      <c r="EB480" s="43"/>
      <c r="EC480" s="43"/>
      <c r="ED480" s="43"/>
      <c r="EE480" s="43"/>
      <c r="EF480" s="43"/>
      <c r="EG480" s="43"/>
      <c r="EH480" s="43"/>
      <c r="EI480" s="43"/>
      <c r="EJ480" s="43"/>
      <c r="EK480" s="43"/>
      <c r="EL480" s="43"/>
      <c r="EM480" s="43"/>
      <c r="EN480" s="43"/>
      <c r="EO480" s="43"/>
      <c r="EP480" s="43"/>
      <c r="EQ480" s="43"/>
      <c r="ER480" s="43"/>
      <c r="ES480" s="43"/>
      <c r="ET480" s="43"/>
      <c r="EU480" s="43"/>
      <c r="EV480" s="43"/>
      <c r="EW480" s="43"/>
      <c r="EX480" s="43"/>
      <c r="EY480" s="43"/>
      <c r="EZ480" s="43"/>
      <c r="FA480" s="43"/>
      <c r="FB480" s="43"/>
      <c r="FC480" s="43"/>
      <c r="FD480" s="43"/>
      <c r="FE480" s="43"/>
      <c r="FF480" s="43"/>
      <c r="FG480" s="43"/>
      <c r="FH480" s="43"/>
      <c r="FI480" s="43"/>
      <c r="FJ480" s="43"/>
      <c r="FK480" s="43"/>
      <c r="FL480" s="43"/>
      <c r="FM480" s="43"/>
      <c r="FN480" s="43"/>
      <c r="FO480" s="43"/>
      <c r="FP480" s="43"/>
      <c r="FQ480" s="43"/>
      <c r="FR480" s="43"/>
      <c r="FS480" s="43"/>
      <c r="FT480" s="43"/>
      <c r="FU480" s="43"/>
      <c r="FV480" s="43"/>
      <c r="FW480" s="43"/>
      <c r="FX480" s="43"/>
      <c r="FY480" s="43"/>
      <c r="FZ480" s="43"/>
      <c r="GA480" s="43"/>
      <c r="GB480" s="43"/>
      <c r="GC480" s="43"/>
      <c r="GD480" s="43"/>
      <c r="GE480" s="43"/>
      <c r="GF480" s="43"/>
      <c r="GG480" s="43"/>
      <c r="GH480" s="43"/>
      <c r="GI480" s="43"/>
      <c r="GJ480" s="43"/>
      <c r="GK480" s="43"/>
      <c r="GL480" s="43"/>
      <c r="GM480" s="43"/>
      <c r="GN480" s="43"/>
      <c r="GO480" s="43"/>
      <c r="GP480" s="43"/>
      <c r="GQ480" s="43"/>
      <c r="GR480" s="43"/>
      <c r="GS480" s="43"/>
      <c r="GT480" s="43"/>
      <c r="GU480" s="43"/>
      <c r="GV480" s="43"/>
      <c r="GW480" s="43"/>
      <c r="GX480" s="43"/>
      <c r="GY480" s="43"/>
      <c r="GZ480" s="43"/>
      <c r="HA480" s="43"/>
      <c r="HB480" s="43"/>
      <c r="HC480" s="43"/>
      <c r="HD480" s="43"/>
      <c r="HE480" s="43"/>
      <c r="HF480" s="43"/>
      <c r="HG480" s="43"/>
      <c r="HH480" s="43"/>
      <c r="HI480" s="43"/>
      <c r="HJ480" s="43"/>
      <c r="HK480" s="43"/>
      <c r="HL480" s="43"/>
      <c r="HM480" s="43"/>
      <c r="HN480" s="43"/>
      <c r="HO480" s="43"/>
      <c r="HP480" s="43"/>
      <c r="HQ480" s="43"/>
      <c r="HR480" s="43"/>
      <c r="HS480" s="43"/>
      <c r="HT480" s="43"/>
      <c r="HU480" s="43"/>
      <c r="HV480" s="43"/>
      <c r="HW480" s="43"/>
      <c r="HX480" s="43"/>
      <c r="HY480" s="43"/>
      <c r="HZ480" s="43"/>
      <c r="IA480" s="43"/>
      <c r="IB480" s="43"/>
      <c r="IC480" s="43"/>
      <c r="ID480" s="43"/>
      <c r="IE480" s="43"/>
      <c r="IF480" s="43"/>
      <c r="IG480" s="43"/>
      <c r="IH480" s="43"/>
      <c r="II480" s="43"/>
      <c r="IJ480" s="43"/>
      <c r="IK480" s="43"/>
      <c r="IL480" s="43"/>
      <c r="IM480" s="43"/>
      <c r="IN480" s="43"/>
      <c r="IO480" s="43"/>
      <c r="IP480" s="43"/>
      <c r="IQ480" s="43"/>
      <c r="IR480" s="43"/>
      <c r="IS480" s="43"/>
      <c r="IT480" s="43"/>
      <c r="IU480" s="43"/>
    </row>
    <row r="481" spans="1:255" ht="16.5">
      <c r="A481" s="708"/>
      <c r="B481" s="709"/>
      <c r="C481" s="709"/>
      <c r="D481" s="709"/>
      <c r="E481" s="43"/>
      <c r="F481" s="43"/>
      <c r="G481" s="43"/>
      <c r="H481" s="43"/>
      <c r="I481" s="43"/>
      <c r="J481" s="43"/>
      <c r="K481" s="43"/>
      <c r="L481" s="43"/>
      <c r="M481" s="43"/>
      <c r="N481" s="43"/>
      <c r="O481" s="43"/>
      <c r="P481" s="43"/>
      <c r="Q481" s="43"/>
      <c r="R481" s="43"/>
      <c r="S481" s="43"/>
      <c r="T481" s="43"/>
      <c r="U481" s="43"/>
      <c r="V481" s="43"/>
      <c r="W481" s="43"/>
      <c r="X481" s="43"/>
      <c r="Y481" s="43"/>
      <c r="Z481" s="43"/>
      <c r="AA481" s="43"/>
      <c r="AB481" s="43"/>
      <c r="AC481" s="43"/>
      <c r="AD481" s="43"/>
      <c r="AE481" s="43"/>
      <c r="AF481" s="43"/>
      <c r="AG481" s="43"/>
      <c r="AH481" s="43"/>
      <c r="AI481" s="43"/>
      <c r="AJ481" s="43"/>
      <c r="AK481" s="43"/>
      <c r="AL481" s="43"/>
      <c r="AM481" s="43"/>
      <c r="AN481" s="43"/>
      <c r="AO481" s="43"/>
      <c r="AP481" s="43"/>
      <c r="AQ481" s="43"/>
      <c r="AR481" s="43"/>
      <c r="AS481" s="43"/>
      <c r="AT481" s="43"/>
      <c r="AU481" s="43"/>
      <c r="AV481" s="43"/>
      <c r="AW481" s="43"/>
      <c r="AX481" s="43"/>
      <c r="AY481" s="43"/>
      <c r="AZ481" s="43"/>
      <c r="BA481" s="43"/>
      <c r="BB481" s="43"/>
      <c r="BC481" s="43"/>
      <c r="BD481" s="43"/>
      <c r="BE481" s="43"/>
      <c r="BF481" s="43"/>
      <c r="BG481" s="43"/>
      <c r="BH481" s="43"/>
      <c r="BI481" s="43"/>
      <c r="BJ481" s="43"/>
      <c r="BK481" s="43"/>
      <c r="BL481" s="43"/>
      <c r="BM481" s="43"/>
      <c r="BN481" s="43"/>
      <c r="BO481" s="43"/>
      <c r="BP481" s="43"/>
      <c r="BQ481" s="43"/>
      <c r="BR481" s="43"/>
      <c r="BS481" s="43"/>
      <c r="BT481" s="43"/>
      <c r="BU481" s="43"/>
      <c r="BV481" s="43"/>
      <c r="BW481" s="43"/>
      <c r="BX481" s="43"/>
      <c r="BY481" s="43"/>
      <c r="BZ481" s="43"/>
      <c r="CA481" s="43"/>
      <c r="CB481" s="43"/>
      <c r="CC481" s="43"/>
      <c r="CD481" s="43"/>
      <c r="CE481" s="43"/>
      <c r="CF481" s="43"/>
      <c r="CG481" s="43"/>
      <c r="CH481" s="43"/>
      <c r="CI481" s="43"/>
      <c r="CJ481" s="43"/>
      <c r="CK481" s="43"/>
      <c r="CL481" s="43"/>
      <c r="CM481" s="43"/>
      <c r="CN481" s="43"/>
      <c r="CO481" s="43"/>
      <c r="CP481" s="43"/>
      <c r="CQ481" s="43"/>
      <c r="CR481" s="43"/>
      <c r="CS481" s="43"/>
      <c r="CT481" s="43"/>
      <c r="CU481" s="43"/>
      <c r="CV481" s="43"/>
      <c r="CW481" s="43"/>
      <c r="CX481" s="43"/>
      <c r="CY481" s="43"/>
      <c r="CZ481" s="43"/>
      <c r="DA481" s="43"/>
      <c r="DB481" s="43"/>
      <c r="DC481" s="43"/>
      <c r="DD481" s="43"/>
      <c r="DE481" s="43"/>
      <c r="DF481" s="43"/>
      <c r="DG481" s="43"/>
      <c r="DH481" s="43"/>
      <c r="DI481" s="43"/>
      <c r="DJ481" s="43"/>
      <c r="DK481" s="43"/>
      <c r="DL481" s="43"/>
      <c r="DM481" s="43"/>
      <c r="DN481" s="43"/>
      <c r="DO481" s="43"/>
      <c r="DP481" s="43"/>
      <c r="DQ481" s="43"/>
      <c r="DR481" s="43"/>
      <c r="DS481" s="43"/>
      <c r="DT481" s="43"/>
      <c r="DU481" s="43"/>
      <c r="DV481" s="43"/>
      <c r="DW481" s="43"/>
      <c r="DX481" s="43"/>
      <c r="DY481" s="43"/>
      <c r="DZ481" s="43"/>
      <c r="EA481" s="43"/>
      <c r="EB481" s="43"/>
      <c r="EC481" s="43"/>
      <c r="ED481" s="43"/>
      <c r="EE481" s="43"/>
      <c r="EF481" s="43"/>
      <c r="EG481" s="43"/>
      <c r="EH481" s="43"/>
      <c r="EI481" s="43"/>
      <c r="EJ481" s="43"/>
      <c r="EK481" s="43"/>
      <c r="EL481" s="43"/>
      <c r="EM481" s="43"/>
      <c r="EN481" s="43"/>
      <c r="EO481" s="43"/>
      <c r="EP481" s="43"/>
      <c r="EQ481" s="43"/>
      <c r="ER481" s="43"/>
      <c r="ES481" s="43"/>
      <c r="ET481" s="43"/>
      <c r="EU481" s="43"/>
      <c r="EV481" s="43"/>
      <c r="EW481" s="43"/>
      <c r="EX481" s="43"/>
      <c r="EY481" s="43"/>
      <c r="EZ481" s="43"/>
      <c r="FA481" s="43"/>
      <c r="FB481" s="43"/>
      <c r="FC481" s="43"/>
      <c r="FD481" s="43"/>
      <c r="FE481" s="43"/>
      <c r="FF481" s="43"/>
      <c r="FG481" s="43"/>
      <c r="FH481" s="43"/>
      <c r="FI481" s="43"/>
      <c r="FJ481" s="43"/>
      <c r="FK481" s="43"/>
      <c r="FL481" s="43"/>
      <c r="FM481" s="43"/>
      <c r="FN481" s="43"/>
      <c r="FO481" s="43"/>
      <c r="FP481" s="43"/>
      <c r="FQ481" s="43"/>
      <c r="FR481" s="43"/>
      <c r="FS481" s="43"/>
      <c r="FT481" s="43"/>
      <c r="FU481" s="43"/>
      <c r="FV481" s="43"/>
      <c r="FW481" s="43"/>
      <c r="FX481" s="43"/>
      <c r="FY481" s="43"/>
      <c r="FZ481" s="43"/>
      <c r="GA481" s="43"/>
      <c r="GB481" s="43"/>
      <c r="GC481" s="43"/>
      <c r="GD481" s="43"/>
      <c r="GE481" s="43"/>
      <c r="GF481" s="43"/>
      <c r="GG481" s="43"/>
      <c r="GH481" s="43"/>
      <c r="GI481" s="43"/>
      <c r="GJ481" s="43"/>
      <c r="GK481" s="43"/>
      <c r="GL481" s="43"/>
      <c r="GM481" s="43"/>
      <c r="GN481" s="43"/>
      <c r="GO481" s="43"/>
      <c r="GP481" s="43"/>
      <c r="GQ481" s="43"/>
      <c r="GR481" s="43"/>
      <c r="GS481" s="43"/>
      <c r="GT481" s="43"/>
      <c r="GU481" s="43"/>
      <c r="GV481" s="43"/>
      <c r="GW481" s="43"/>
      <c r="GX481" s="43"/>
      <c r="GY481" s="43"/>
      <c r="GZ481" s="43"/>
      <c r="HA481" s="43"/>
      <c r="HB481" s="43"/>
      <c r="HC481" s="43"/>
      <c r="HD481" s="43"/>
      <c r="HE481" s="43"/>
      <c r="HF481" s="43"/>
      <c r="HG481" s="43"/>
      <c r="HH481" s="43"/>
      <c r="HI481" s="43"/>
      <c r="HJ481" s="43"/>
      <c r="HK481" s="43"/>
      <c r="HL481" s="43"/>
      <c r="HM481" s="43"/>
      <c r="HN481" s="43"/>
      <c r="HO481" s="43"/>
      <c r="HP481" s="43"/>
      <c r="HQ481" s="43"/>
      <c r="HR481" s="43"/>
      <c r="HS481" s="43"/>
      <c r="HT481" s="43"/>
      <c r="HU481" s="43"/>
      <c r="HV481" s="43"/>
      <c r="HW481" s="43"/>
      <c r="HX481" s="43"/>
      <c r="HY481" s="43"/>
      <c r="HZ481" s="43"/>
      <c r="IA481" s="43"/>
      <c r="IB481" s="43"/>
      <c r="IC481" s="43"/>
      <c r="ID481" s="43"/>
      <c r="IE481" s="43"/>
      <c r="IF481" s="43"/>
      <c r="IG481" s="43"/>
      <c r="IH481" s="43"/>
      <c r="II481" s="43"/>
      <c r="IJ481" s="43"/>
      <c r="IK481" s="43"/>
      <c r="IL481" s="43"/>
      <c r="IM481" s="43"/>
      <c r="IN481" s="43"/>
      <c r="IO481" s="43"/>
      <c r="IP481" s="43"/>
      <c r="IQ481" s="43"/>
      <c r="IR481" s="43"/>
      <c r="IS481" s="43"/>
      <c r="IT481" s="43"/>
      <c r="IU481" s="43"/>
    </row>
    <row r="482" spans="1:255" ht="16.5">
      <c r="A482" s="708"/>
      <c r="B482" s="709"/>
      <c r="C482" s="709"/>
      <c r="D482" s="709"/>
      <c r="E482" s="43"/>
      <c r="F482" s="43"/>
      <c r="G482" s="43"/>
      <c r="H482" s="43"/>
      <c r="I482" s="43"/>
      <c r="J482" s="43"/>
      <c r="K482" s="43"/>
      <c r="L482" s="43"/>
      <c r="M482" s="43"/>
      <c r="N482" s="43"/>
      <c r="O482" s="43"/>
      <c r="P482" s="43"/>
      <c r="Q482" s="43"/>
      <c r="R482" s="43"/>
      <c r="S482" s="43"/>
      <c r="T482" s="43"/>
      <c r="U482" s="43"/>
      <c r="V482" s="43"/>
      <c r="W482" s="43"/>
      <c r="X482" s="43"/>
      <c r="Y482" s="43"/>
      <c r="Z482" s="43"/>
      <c r="AA482" s="43"/>
      <c r="AB482" s="43"/>
      <c r="AC482" s="43"/>
      <c r="AD482" s="43"/>
      <c r="AE482" s="43"/>
      <c r="AF482" s="43"/>
      <c r="AG482" s="43"/>
      <c r="AH482" s="43"/>
      <c r="AI482" s="43"/>
      <c r="AJ482" s="43"/>
      <c r="AK482" s="43"/>
      <c r="AL482" s="43"/>
      <c r="AM482" s="43"/>
      <c r="AN482" s="43"/>
      <c r="AO482" s="43"/>
      <c r="AP482" s="43"/>
      <c r="AQ482" s="43"/>
      <c r="AR482" s="43"/>
      <c r="AS482" s="43"/>
      <c r="AT482" s="43"/>
      <c r="AU482" s="43"/>
      <c r="AV482" s="43"/>
      <c r="AW482" s="43"/>
      <c r="AX482" s="43"/>
      <c r="AY482" s="43"/>
      <c r="AZ482" s="43"/>
      <c r="BA482" s="43"/>
      <c r="BB482" s="43"/>
      <c r="BC482" s="43"/>
      <c r="BD482" s="43"/>
      <c r="BE482" s="43"/>
      <c r="BF482" s="43"/>
      <c r="BG482" s="43"/>
      <c r="BH482" s="43"/>
      <c r="BI482" s="43"/>
      <c r="BJ482" s="43"/>
      <c r="BK482" s="43"/>
      <c r="BL482" s="43"/>
      <c r="BM482" s="43"/>
      <c r="BN482" s="43"/>
      <c r="BO482" s="43"/>
      <c r="BP482" s="43"/>
      <c r="BQ482" s="43"/>
      <c r="BR482" s="43"/>
      <c r="BS482" s="43"/>
      <c r="BT482" s="43"/>
      <c r="BU482" s="43"/>
      <c r="BV482" s="43"/>
      <c r="BW482" s="43"/>
      <c r="BX482" s="43"/>
      <c r="BY482" s="43"/>
      <c r="BZ482" s="43"/>
      <c r="CA482" s="43"/>
      <c r="CB482" s="43"/>
      <c r="CC482" s="43"/>
      <c r="CD482" s="43"/>
      <c r="CE482" s="43"/>
      <c r="CF482" s="43"/>
      <c r="CG482" s="43"/>
      <c r="CH482" s="43"/>
      <c r="CI482" s="43"/>
      <c r="CJ482" s="43"/>
      <c r="CK482" s="43"/>
      <c r="CL482" s="43"/>
      <c r="CM482" s="43"/>
      <c r="CN482" s="43"/>
      <c r="CO482" s="43"/>
      <c r="CP482" s="43"/>
      <c r="CQ482" s="43"/>
      <c r="CR482" s="43"/>
      <c r="CS482" s="43"/>
      <c r="CT482" s="43"/>
      <c r="CU482" s="43"/>
      <c r="CV482" s="43"/>
      <c r="CW482" s="43"/>
      <c r="CX482" s="43"/>
      <c r="CY482" s="43"/>
      <c r="CZ482" s="43"/>
      <c r="DA482" s="43"/>
      <c r="DB482" s="43"/>
      <c r="DC482" s="43"/>
      <c r="DD482" s="43"/>
      <c r="DE482" s="43"/>
      <c r="DF482" s="43"/>
      <c r="DG482" s="43"/>
      <c r="DH482" s="43"/>
      <c r="DI482" s="43"/>
      <c r="DJ482" s="43"/>
      <c r="DK482" s="43"/>
      <c r="DL482" s="43"/>
      <c r="DM482" s="43"/>
      <c r="DN482" s="43"/>
      <c r="DO482" s="43"/>
      <c r="DP482" s="43"/>
      <c r="DQ482" s="43"/>
      <c r="DR482" s="43"/>
      <c r="DS482" s="43"/>
      <c r="DT482" s="43"/>
      <c r="DU482" s="43"/>
      <c r="DV482" s="43"/>
      <c r="DW482" s="43"/>
      <c r="DX482" s="43"/>
      <c r="DY482" s="43"/>
      <c r="DZ482" s="43"/>
      <c r="EA482" s="43"/>
      <c r="EB482" s="43"/>
      <c r="EC482" s="43"/>
      <c r="ED482" s="43"/>
      <c r="EE482" s="43"/>
      <c r="EF482" s="43"/>
      <c r="EG482" s="43"/>
      <c r="EH482" s="43"/>
      <c r="EI482" s="43"/>
      <c r="EJ482" s="43"/>
      <c r="EK482" s="43"/>
      <c r="EL482" s="43"/>
      <c r="EM482" s="43"/>
      <c r="EN482" s="43"/>
      <c r="EO482" s="43"/>
      <c r="EP482" s="43"/>
      <c r="EQ482" s="43"/>
      <c r="ER482" s="43"/>
      <c r="ES482" s="43"/>
      <c r="ET482" s="43"/>
      <c r="EU482" s="43"/>
      <c r="EV482" s="43"/>
      <c r="EW482" s="43"/>
      <c r="EX482" s="43"/>
      <c r="EY482" s="43"/>
      <c r="EZ482" s="43"/>
      <c r="FA482" s="43"/>
      <c r="FB482" s="43"/>
      <c r="FC482" s="43"/>
      <c r="FD482" s="43"/>
      <c r="FE482" s="43"/>
      <c r="FF482" s="43"/>
      <c r="FG482" s="43"/>
      <c r="FH482" s="43"/>
      <c r="FI482" s="43"/>
      <c r="FJ482" s="43"/>
      <c r="FK482" s="43"/>
      <c r="FL482" s="43"/>
      <c r="FM482" s="43"/>
      <c r="FN482" s="43"/>
      <c r="FO482" s="43"/>
      <c r="FP482" s="43"/>
      <c r="FQ482" s="43"/>
      <c r="FR482" s="43"/>
      <c r="FS482" s="43"/>
      <c r="FT482" s="43"/>
      <c r="FU482" s="43"/>
      <c r="FV482" s="43"/>
      <c r="FW482" s="43"/>
      <c r="FX482" s="43"/>
      <c r="FY482" s="43"/>
      <c r="FZ482" s="43"/>
      <c r="GA482" s="43"/>
      <c r="GB482" s="43"/>
      <c r="GC482" s="43"/>
      <c r="GD482" s="43"/>
      <c r="GE482" s="43"/>
      <c r="GF482" s="43"/>
      <c r="GG482" s="43"/>
      <c r="GH482" s="43"/>
      <c r="GI482" s="43"/>
      <c r="GJ482" s="43"/>
      <c r="GK482" s="43"/>
      <c r="GL482" s="43"/>
      <c r="GM482" s="43"/>
      <c r="GN482" s="43"/>
      <c r="GO482" s="43"/>
      <c r="GP482" s="43"/>
      <c r="GQ482" s="43"/>
      <c r="GR482" s="43"/>
      <c r="GS482" s="43"/>
      <c r="GT482" s="43"/>
      <c r="GU482" s="43"/>
      <c r="GV482" s="43"/>
      <c r="GW482" s="43"/>
      <c r="GX482" s="43"/>
      <c r="GY482" s="43"/>
      <c r="GZ482" s="43"/>
      <c r="HA482" s="43"/>
      <c r="HB482" s="43"/>
      <c r="HC482" s="43"/>
      <c r="HD482" s="43"/>
      <c r="HE482" s="43"/>
      <c r="HF482" s="43"/>
      <c r="HG482" s="43"/>
      <c r="HH482" s="43"/>
      <c r="HI482" s="43"/>
      <c r="HJ482" s="43"/>
      <c r="HK482" s="43"/>
      <c r="HL482" s="43"/>
      <c r="HM482" s="43"/>
      <c r="HN482" s="43"/>
      <c r="HO482" s="43"/>
      <c r="HP482" s="43"/>
      <c r="HQ482" s="43"/>
      <c r="HR482" s="43"/>
      <c r="HS482" s="43"/>
      <c r="HT482" s="43"/>
      <c r="HU482" s="43"/>
      <c r="HV482" s="43"/>
      <c r="HW482" s="43"/>
      <c r="HX482" s="43"/>
      <c r="HY482" s="43"/>
      <c r="HZ482" s="43"/>
      <c r="IA482" s="43"/>
      <c r="IB482" s="43"/>
      <c r="IC482" s="43"/>
      <c r="ID482" s="43"/>
      <c r="IE482" s="43"/>
      <c r="IF482" s="43"/>
      <c r="IG482" s="43"/>
      <c r="IH482" s="43"/>
      <c r="II482" s="43"/>
      <c r="IJ482" s="43"/>
      <c r="IK482" s="43"/>
      <c r="IL482" s="43"/>
      <c r="IM482" s="43"/>
      <c r="IN482" s="43"/>
      <c r="IO482" s="43"/>
      <c r="IP482" s="43"/>
      <c r="IQ482" s="43"/>
      <c r="IR482" s="43"/>
      <c r="IS482" s="43"/>
      <c r="IT482" s="43"/>
      <c r="IU482" s="43"/>
    </row>
    <row r="483" spans="1:255" ht="16.5">
      <c r="A483" s="708"/>
      <c r="B483" s="709"/>
      <c r="C483" s="709"/>
      <c r="D483" s="709"/>
      <c r="E483" s="43"/>
      <c r="F483" s="43"/>
      <c r="G483" s="43"/>
      <c r="H483" s="43"/>
      <c r="I483" s="43"/>
      <c r="J483" s="43"/>
      <c r="K483" s="43"/>
      <c r="L483" s="43"/>
      <c r="M483" s="43"/>
      <c r="N483" s="43"/>
      <c r="O483" s="43"/>
      <c r="P483" s="43"/>
      <c r="Q483" s="43"/>
      <c r="R483" s="43"/>
      <c r="S483" s="43"/>
      <c r="T483" s="43"/>
      <c r="U483" s="43"/>
      <c r="V483" s="43"/>
      <c r="W483" s="43"/>
      <c r="X483" s="43"/>
      <c r="Y483" s="43"/>
      <c r="Z483" s="43"/>
      <c r="AA483" s="43"/>
      <c r="AB483" s="43"/>
      <c r="AC483" s="43"/>
      <c r="AD483" s="43"/>
      <c r="AE483" s="43"/>
      <c r="AF483" s="43"/>
      <c r="AG483" s="43"/>
      <c r="AH483" s="43"/>
      <c r="AI483" s="43"/>
      <c r="AJ483" s="43"/>
      <c r="AK483" s="43"/>
      <c r="AL483" s="43"/>
      <c r="AM483" s="43"/>
      <c r="AN483" s="43"/>
      <c r="AO483" s="43"/>
      <c r="AP483" s="43"/>
      <c r="AQ483" s="43"/>
      <c r="AR483" s="43"/>
      <c r="AS483" s="43"/>
      <c r="AT483" s="43"/>
      <c r="AU483" s="43"/>
      <c r="AV483" s="43"/>
      <c r="AW483" s="43"/>
      <c r="AX483" s="43"/>
      <c r="AY483" s="43"/>
      <c r="AZ483" s="43"/>
      <c r="BA483" s="43"/>
      <c r="BB483" s="43"/>
      <c r="BC483" s="43"/>
      <c r="BD483" s="43"/>
      <c r="BE483" s="43"/>
      <c r="BF483" s="43"/>
      <c r="BG483" s="43"/>
      <c r="BH483" s="43"/>
      <c r="BI483" s="43"/>
      <c r="BJ483" s="43"/>
      <c r="BK483" s="43"/>
      <c r="BL483" s="43"/>
      <c r="BM483" s="43"/>
      <c r="BN483" s="43"/>
      <c r="BO483" s="43"/>
      <c r="BP483" s="43"/>
      <c r="BQ483" s="43"/>
      <c r="BR483" s="43"/>
      <c r="BS483" s="43"/>
      <c r="BT483" s="43"/>
      <c r="BU483" s="43"/>
      <c r="BV483" s="43"/>
      <c r="BW483" s="43"/>
      <c r="BX483" s="43"/>
      <c r="BY483" s="43"/>
      <c r="BZ483" s="43"/>
      <c r="CA483" s="43"/>
      <c r="CB483" s="43"/>
      <c r="CC483" s="43"/>
      <c r="CD483" s="43"/>
      <c r="CE483" s="43"/>
      <c r="CF483" s="43"/>
      <c r="CG483" s="43"/>
      <c r="CH483" s="43"/>
      <c r="CI483" s="43"/>
      <c r="CJ483" s="43"/>
      <c r="CK483" s="43"/>
      <c r="CL483" s="43"/>
      <c r="CM483" s="43"/>
      <c r="CN483" s="43"/>
      <c r="CO483" s="43"/>
      <c r="CP483" s="43"/>
      <c r="CQ483" s="43"/>
      <c r="CR483" s="43"/>
      <c r="CS483" s="43"/>
      <c r="CT483" s="43"/>
      <c r="CU483" s="43"/>
      <c r="CV483" s="43"/>
      <c r="CW483" s="43"/>
      <c r="CX483" s="43"/>
      <c r="CY483" s="43"/>
      <c r="CZ483" s="43"/>
      <c r="DA483" s="43"/>
      <c r="DB483" s="43"/>
      <c r="DC483" s="43"/>
      <c r="DD483" s="43"/>
      <c r="DE483" s="43"/>
      <c r="DF483" s="43"/>
      <c r="DG483" s="43"/>
      <c r="DH483" s="43"/>
      <c r="DI483" s="43"/>
      <c r="DJ483" s="43"/>
      <c r="DK483" s="43"/>
      <c r="DL483" s="43"/>
      <c r="DM483" s="43"/>
      <c r="DN483" s="43"/>
      <c r="DO483" s="43"/>
      <c r="DP483" s="43"/>
      <c r="DQ483" s="43"/>
      <c r="DR483" s="43"/>
      <c r="DS483" s="43"/>
      <c r="DT483" s="43"/>
      <c r="DU483" s="43"/>
      <c r="DV483" s="43"/>
      <c r="DW483" s="43"/>
      <c r="DX483" s="43"/>
      <c r="DY483" s="43"/>
      <c r="DZ483" s="43"/>
      <c r="EA483" s="43"/>
      <c r="EB483" s="43"/>
      <c r="EC483" s="43"/>
      <c r="ED483" s="43"/>
      <c r="EE483" s="43"/>
      <c r="EF483" s="43"/>
      <c r="EG483" s="43"/>
      <c r="EH483" s="43"/>
      <c r="EI483" s="43"/>
      <c r="EJ483" s="43"/>
      <c r="EK483" s="43"/>
      <c r="EL483" s="43"/>
      <c r="EM483" s="43"/>
      <c r="EN483" s="43"/>
      <c r="EO483" s="43"/>
      <c r="EP483" s="43"/>
      <c r="EQ483" s="43"/>
      <c r="ER483" s="43"/>
      <c r="ES483" s="43"/>
      <c r="ET483" s="43"/>
      <c r="EU483" s="43"/>
      <c r="EV483" s="43"/>
      <c r="EW483" s="43"/>
      <c r="EX483" s="43"/>
      <c r="EY483" s="43"/>
      <c r="EZ483" s="43"/>
      <c r="FA483" s="43"/>
      <c r="FB483" s="43"/>
      <c r="FC483" s="43"/>
      <c r="FD483" s="43"/>
      <c r="FE483" s="43"/>
      <c r="FF483" s="43"/>
      <c r="FG483" s="43"/>
      <c r="FH483" s="43"/>
      <c r="FI483" s="43"/>
      <c r="FJ483" s="43"/>
      <c r="FK483" s="43"/>
      <c r="FL483" s="43"/>
      <c r="FM483" s="43"/>
      <c r="FN483" s="43"/>
      <c r="FO483" s="43"/>
      <c r="FP483" s="43"/>
      <c r="FQ483" s="43"/>
      <c r="FR483" s="43"/>
      <c r="FS483" s="43"/>
      <c r="FT483" s="43"/>
      <c r="FU483" s="43"/>
      <c r="FV483" s="43"/>
      <c r="FW483" s="43"/>
      <c r="FX483" s="43"/>
      <c r="FY483" s="43"/>
      <c r="FZ483" s="43"/>
      <c r="GA483" s="43"/>
      <c r="GB483" s="43"/>
      <c r="GC483" s="43"/>
      <c r="GD483" s="43"/>
      <c r="GE483" s="43"/>
      <c r="GF483" s="43"/>
      <c r="GG483" s="43"/>
      <c r="GH483" s="43"/>
      <c r="GI483" s="43"/>
      <c r="GJ483" s="43"/>
      <c r="GK483" s="43"/>
      <c r="GL483" s="43"/>
      <c r="GM483" s="43"/>
      <c r="GN483" s="43"/>
      <c r="GO483" s="43"/>
      <c r="GP483" s="43"/>
      <c r="GQ483" s="43"/>
      <c r="GR483" s="43"/>
      <c r="GS483" s="43"/>
      <c r="GT483" s="43"/>
      <c r="GU483" s="43"/>
      <c r="GV483" s="43"/>
      <c r="GW483" s="43"/>
      <c r="GX483" s="43"/>
      <c r="GY483" s="43"/>
      <c r="GZ483" s="43"/>
      <c r="HA483" s="43"/>
      <c r="HB483" s="43"/>
      <c r="HC483" s="43"/>
      <c r="HD483" s="43"/>
      <c r="HE483" s="43"/>
      <c r="HF483" s="43"/>
      <c r="HG483" s="43"/>
      <c r="HH483" s="43"/>
      <c r="HI483" s="43"/>
      <c r="HJ483" s="43"/>
      <c r="HK483" s="43"/>
      <c r="HL483" s="43"/>
      <c r="HM483" s="43"/>
      <c r="HN483" s="43"/>
      <c r="HO483" s="43"/>
      <c r="HP483" s="43"/>
      <c r="HQ483" s="43"/>
      <c r="HR483" s="43"/>
      <c r="HS483" s="43"/>
      <c r="HT483" s="43"/>
      <c r="HU483" s="43"/>
      <c r="HV483" s="43"/>
      <c r="HW483" s="43"/>
      <c r="HX483" s="43"/>
      <c r="HY483" s="43"/>
      <c r="HZ483" s="43"/>
      <c r="IA483" s="43"/>
      <c r="IB483" s="43"/>
      <c r="IC483" s="43"/>
      <c r="ID483" s="43"/>
      <c r="IE483" s="43"/>
      <c r="IF483" s="43"/>
      <c r="IG483" s="43"/>
      <c r="IH483" s="43"/>
      <c r="II483" s="43"/>
      <c r="IJ483" s="43"/>
      <c r="IK483" s="43"/>
      <c r="IL483" s="43"/>
      <c r="IM483" s="43"/>
      <c r="IN483" s="43"/>
      <c r="IO483" s="43"/>
      <c r="IP483" s="43"/>
      <c r="IQ483" s="43"/>
      <c r="IR483" s="43"/>
      <c r="IS483" s="43"/>
      <c r="IT483" s="43"/>
      <c r="IU483" s="43"/>
    </row>
    <row r="484" spans="1:255" ht="16.5">
      <c r="A484" s="708"/>
      <c r="B484" s="709"/>
      <c r="C484" s="709"/>
      <c r="D484" s="709"/>
      <c r="E484" s="43"/>
      <c r="F484" s="43"/>
      <c r="G484" s="43"/>
      <c r="H484" s="43"/>
      <c r="I484" s="43"/>
      <c r="J484" s="43"/>
      <c r="K484" s="43"/>
      <c r="L484" s="43"/>
      <c r="M484" s="43"/>
      <c r="N484" s="43"/>
      <c r="O484" s="43"/>
      <c r="P484" s="43"/>
      <c r="Q484" s="43"/>
      <c r="R484" s="43"/>
      <c r="S484" s="43"/>
      <c r="T484" s="43"/>
      <c r="U484" s="43"/>
      <c r="V484" s="43"/>
      <c r="W484" s="43"/>
      <c r="X484" s="43"/>
      <c r="Y484" s="43"/>
      <c r="Z484" s="43"/>
      <c r="AA484" s="43"/>
      <c r="AB484" s="43"/>
      <c r="AC484" s="43"/>
      <c r="AD484" s="43"/>
      <c r="AE484" s="43"/>
      <c r="AF484" s="43"/>
      <c r="AG484" s="43"/>
      <c r="AH484" s="43"/>
      <c r="AI484" s="43"/>
      <c r="AJ484" s="43"/>
      <c r="AK484" s="43"/>
      <c r="AL484" s="43"/>
      <c r="AM484" s="43"/>
      <c r="AN484" s="43"/>
      <c r="AO484" s="43"/>
      <c r="AP484" s="43"/>
      <c r="AQ484" s="43"/>
      <c r="AR484" s="43"/>
      <c r="AS484" s="43"/>
      <c r="AT484" s="43"/>
      <c r="AU484" s="43"/>
      <c r="AV484" s="43"/>
      <c r="AW484" s="43"/>
      <c r="AX484" s="43"/>
      <c r="AY484" s="43"/>
      <c r="AZ484" s="43"/>
      <c r="BA484" s="43"/>
      <c r="BB484" s="43"/>
      <c r="BC484" s="43"/>
      <c r="BD484" s="43"/>
      <c r="BE484" s="43"/>
      <c r="BF484" s="43"/>
      <c r="BG484" s="43"/>
      <c r="BH484" s="43"/>
      <c r="BI484" s="43"/>
      <c r="BJ484" s="43"/>
      <c r="BK484" s="43"/>
      <c r="BL484" s="43"/>
      <c r="BM484" s="43"/>
      <c r="BN484" s="43"/>
      <c r="BO484" s="43"/>
      <c r="BP484" s="43"/>
      <c r="BQ484" s="43"/>
      <c r="BR484" s="43"/>
      <c r="BS484" s="43"/>
      <c r="BT484" s="43"/>
      <c r="BU484" s="43"/>
      <c r="BV484" s="43"/>
      <c r="BW484" s="43"/>
      <c r="BX484" s="43"/>
      <c r="BY484" s="43"/>
      <c r="BZ484" s="43"/>
      <c r="CA484" s="43"/>
      <c r="CB484" s="43"/>
      <c r="CC484" s="43"/>
      <c r="CD484" s="43"/>
      <c r="CE484" s="43"/>
      <c r="CF484" s="43"/>
      <c r="CG484" s="43"/>
      <c r="CH484" s="43"/>
      <c r="CI484" s="43"/>
      <c r="CJ484" s="43"/>
      <c r="CK484" s="43"/>
      <c r="CL484" s="43"/>
      <c r="CM484" s="43"/>
      <c r="CN484" s="43"/>
      <c r="CO484" s="43"/>
      <c r="CP484" s="43"/>
      <c r="CQ484" s="43"/>
      <c r="CR484" s="43"/>
      <c r="CS484" s="43"/>
      <c r="CT484" s="43"/>
      <c r="CU484" s="43"/>
      <c r="CV484" s="43"/>
      <c r="CW484" s="43"/>
      <c r="CX484" s="43"/>
      <c r="CY484" s="43"/>
      <c r="CZ484" s="43"/>
      <c r="DA484" s="43"/>
      <c r="DB484" s="43"/>
      <c r="DC484" s="43"/>
      <c r="DD484" s="43"/>
      <c r="DE484" s="43"/>
      <c r="DF484" s="43"/>
      <c r="DG484" s="43"/>
      <c r="DH484" s="43"/>
      <c r="DI484" s="43"/>
      <c r="DJ484" s="43"/>
      <c r="DK484" s="43"/>
      <c r="DL484" s="43"/>
      <c r="DM484" s="43"/>
      <c r="DN484" s="43"/>
      <c r="DO484" s="43"/>
      <c r="DP484" s="43"/>
      <c r="DQ484" s="43"/>
      <c r="DR484" s="43"/>
      <c r="DS484" s="43"/>
      <c r="DT484" s="43"/>
      <c r="DU484" s="43"/>
      <c r="DV484" s="43"/>
      <c r="DW484" s="43"/>
      <c r="DX484" s="43"/>
      <c r="DY484" s="43"/>
      <c r="DZ484" s="43"/>
      <c r="EA484" s="43"/>
      <c r="EB484" s="43"/>
      <c r="EC484" s="43"/>
      <c r="ED484" s="43"/>
      <c r="EE484" s="43"/>
      <c r="EF484" s="43"/>
      <c r="EG484" s="43"/>
      <c r="EH484" s="43"/>
      <c r="EI484" s="43"/>
      <c r="EJ484" s="43"/>
      <c r="EK484" s="43"/>
      <c r="EL484" s="43"/>
      <c r="EM484" s="43"/>
      <c r="EN484" s="43"/>
      <c r="EO484" s="43"/>
      <c r="EP484" s="43"/>
      <c r="EQ484" s="43"/>
      <c r="ER484" s="43"/>
      <c r="ES484" s="43"/>
      <c r="ET484" s="43"/>
      <c r="EU484" s="43"/>
      <c r="EV484" s="43"/>
      <c r="EW484" s="43"/>
      <c r="EX484" s="43"/>
      <c r="EY484" s="43"/>
      <c r="EZ484" s="43"/>
      <c r="FA484" s="43"/>
      <c r="FB484" s="43"/>
      <c r="FC484" s="43"/>
      <c r="FD484" s="43"/>
      <c r="FE484" s="43"/>
      <c r="FF484" s="43"/>
      <c r="FG484" s="43"/>
      <c r="FH484" s="43"/>
      <c r="FI484" s="43"/>
      <c r="FJ484" s="43"/>
      <c r="FK484" s="43"/>
      <c r="FL484" s="43"/>
      <c r="FM484" s="43"/>
      <c r="FN484" s="43"/>
      <c r="FO484" s="43"/>
      <c r="FP484" s="43"/>
      <c r="FQ484" s="43"/>
      <c r="FR484" s="43"/>
      <c r="FS484" s="43"/>
      <c r="FT484" s="43"/>
      <c r="FU484" s="43"/>
      <c r="FV484" s="43"/>
      <c r="FW484" s="43"/>
      <c r="FX484" s="43"/>
      <c r="FY484" s="43"/>
      <c r="FZ484" s="43"/>
      <c r="GA484" s="43"/>
      <c r="GB484" s="43"/>
      <c r="GC484" s="43"/>
      <c r="GD484" s="43"/>
      <c r="GE484" s="43"/>
      <c r="GF484" s="43"/>
      <c r="GG484" s="43"/>
      <c r="GH484" s="43"/>
      <c r="GI484" s="43"/>
      <c r="GJ484" s="43"/>
      <c r="GK484" s="43"/>
      <c r="GL484" s="43"/>
      <c r="GM484" s="43"/>
      <c r="GN484" s="43"/>
      <c r="GO484" s="43"/>
      <c r="GP484" s="43"/>
      <c r="GQ484" s="43"/>
      <c r="GR484" s="43"/>
      <c r="GS484" s="43"/>
      <c r="GT484" s="43"/>
      <c r="GU484" s="43"/>
      <c r="GV484" s="43"/>
      <c r="GW484" s="43"/>
      <c r="GX484" s="43"/>
      <c r="GY484" s="43"/>
      <c r="GZ484" s="43"/>
      <c r="HA484" s="43"/>
      <c r="HB484" s="43"/>
      <c r="HC484" s="43"/>
      <c r="HD484" s="43"/>
      <c r="HE484" s="43"/>
      <c r="HF484" s="43"/>
      <c r="HG484" s="43"/>
      <c r="HH484" s="43"/>
      <c r="HI484" s="43"/>
      <c r="HJ484" s="43"/>
      <c r="HK484" s="43"/>
      <c r="HL484" s="43"/>
      <c r="HM484" s="43"/>
      <c r="HN484" s="43"/>
      <c r="HO484" s="43"/>
      <c r="HP484" s="43"/>
      <c r="HQ484" s="43"/>
      <c r="HR484" s="43"/>
      <c r="HS484" s="43"/>
      <c r="HT484" s="43"/>
      <c r="HU484" s="43"/>
      <c r="HV484" s="43"/>
      <c r="HW484" s="43"/>
      <c r="HX484" s="43"/>
      <c r="HY484" s="43"/>
      <c r="HZ484" s="43"/>
      <c r="IA484" s="43"/>
      <c r="IB484" s="43"/>
      <c r="IC484" s="43"/>
      <c r="ID484" s="43"/>
      <c r="IE484" s="43"/>
      <c r="IF484" s="43"/>
      <c r="IG484" s="43"/>
      <c r="IH484" s="43"/>
      <c r="II484" s="43"/>
      <c r="IJ484" s="43"/>
      <c r="IK484" s="43"/>
      <c r="IL484" s="43"/>
      <c r="IM484" s="43"/>
      <c r="IN484" s="43"/>
      <c r="IO484" s="43"/>
      <c r="IP484" s="43"/>
      <c r="IQ484" s="43"/>
      <c r="IR484" s="43"/>
      <c r="IS484" s="43"/>
      <c r="IT484" s="43"/>
      <c r="IU484" s="43"/>
    </row>
    <row r="485" spans="1:255" ht="16.5">
      <c r="A485" s="708"/>
      <c r="B485" s="709"/>
      <c r="C485" s="709"/>
      <c r="D485" s="709"/>
      <c r="E485" s="43"/>
      <c r="F485" s="43"/>
      <c r="G485" s="43"/>
      <c r="H485" s="43"/>
      <c r="I485" s="43"/>
      <c r="J485" s="43"/>
      <c r="K485" s="43"/>
      <c r="L485" s="43"/>
      <c r="M485" s="43"/>
      <c r="N485" s="43"/>
      <c r="O485" s="43"/>
      <c r="P485" s="43"/>
      <c r="Q485" s="43"/>
      <c r="R485" s="43"/>
      <c r="S485" s="43"/>
      <c r="T485" s="43"/>
      <c r="U485" s="43"/>
      <c r="V485" s="43"/>
      <c r="W485" s="43"/>
      <c r="X485" s="43"/>
      <c r="Y485" s="43"/>
      <c r="Z485" s="43"/>
      <c r="AA485" s="43"/>
      <c r="AB485" s="43"/>
      <c r="AC485" s="43"/>
      <c r="AD485" s="43"/>
      <c r="AE485" s="43"/>
      <c r="AF485" s="43"/>
      <c r="AG485" s="43"/>
      <c r="AH485" s="43"/>
      <c r="AI485" s="43"/>
      <c r="AJ485" s="43"/>
      <c r="AK485" s="43"/>
      <c r="AL485" s="43"/>
      <c r="AM485" s="43"/>
      <c r="AN485" s="43"/>
      <c r="AO485" s="43"/>
      <c r="AP485" s="43"/>
      <c r="AQ485" s="43"/>
      <c r="AR485" s="43"/>
      <c r="AS485" s="43"/>
      <c r="AT485" s="43"/>
      <c r="AU485" s="43"/>
      <c r="AV485" s="43"/>
      <c r="AW485" s="43"/>
      <c r="AX485" s="43"/>
      <c r="AY485" s="43"/>
      <c r="AZ485" s="43"/>
      <c r="BA485" s="43"/>
      <c r="BB485" s="43"/>
      <c r="BC485" s="43"/>
      <c r="BD485" s="43"/>
      <c r="BE485" s="43"/>
      <c r="BF485" s="43"/>
      <c r="BG485" s="43"/>
      <c r="BH485" s="43"/>
      <c r="BI485" s="43"/>
      <c r="BJ485" s="43"/>
      <c r="BK485" s="43"/>
      <c r="BL485" s="43"/>
      <c r="BM485" s="43"/>
      <c r="BN485" s="43"/>
      <c r="BO485" s="43"/>
      <c r="BP485" s="43"/>
      <c r="BQ485" s="43"/>
      <c r="BR485" s="43"/>
      <c r="BS485" s="43"/>
      <c r="BT485" s="43"/>
      <c r="BU485" s="43"/>
      <c r="BV485" s="43"/>
      <c r="BW485" s="43"/>
      <c r="BX485" s="43"/>
      <c r="BY485" s="43"/>
      <c r="BZ485" s="43"/>
      <c r="CA485" s="43"/>
      <c r="CB485" s="43"/>
      <c r="CC485" s="43"/>
      <c r="CD485" s="43"/>
      <c r="CE485" s="43"/>
      <c r="CF485" s="43"/>
      <c r="CG485" s="43"/>
      <c r="CH485" s="43"/>
      <c r="CI485" s="43"/>
      <c r="CJ485" s="43"/>
      <c r="CK485" s="43"/>
      <c r="CL485" s="43"/>
      <c r="CM485" s="43"/>
      <c r="CN485" s="43"/>
      <c r="CO485" s="43"/>
      <c r="CP485" s="43"/>
      <c r="CQ485" s="43"/>
      <c r="CR485" s="43"/>
      <c r="CS485" s="43"/>
      <c r="CT485" s="43"/>
      <c r="CU485" s="43"/>
      <c r="CV485" s="43"/>
      <c r="CW485" s="43"/>
      <c r="CX485" s="43"/>
      <c r="CY485" s="43"/>
      <c r="CZ485" s="43"/>
      <c r="DA485" s="43"/>
      <c r="DB485" s="43"/>
      <c r="DC485" s="43"/>
      <c r="DD485" s="43"/>
      <c r="DE485" s="43"/>
      <c r="DF485" s="43"/>
      <c r="DG485" s="43"/>
      <c r="DH485" s="43"/>
      <c r="DI485" s="43"/>
      <c r="DJ485" s="43"/>
      <c r="DK485" s="43"/>
      <c r="DL485" s="43"/>
      <c r="DM485" s="43"/>
      <c r="DN485" s="43"/>
      <c r="DO485" s="43"/>
      <c r="DP485" s="43"/>
      <c r="DQ485" s="43"/>
      <c r="DR485" s="43"/>
      <c r="DS485" s="43"/>
      <c r="DT485" s="43"/>
      <c r="DU485" s="43"/>
      <c r="DV485" s="43"/>
      <c r="DW485" s="43"/>
      <c r="DX485" s="43"/>
      <c r="DY485" s="43"/>
      <c r="DZ485" s="43"/>
      <c r="EA485" s="43"/>
      <c r="EB485" s="43"/>
      <c r="EC485" s="43"/>
      <c r="ED485" s="43"/>
      <c r="EE485" s="43"/>
      <c r="EF485" s="43"/>
      <c r="EG485" s="43"/>
      <c r="EH485" s="43"/>
      <c r="EI485" s="43"/>
      <c r="EJ485" s="43"/>
      <c r="EK485" s="43"/>
      <c r="EL485" s="43"/>
      <c r="EM485" s="43"/>
      <c r="EN485" s="43"/>
      <c r="EO485" s="43"/>
      <c r="EP485" s="43"/>
      <c r="EQ485" s="43"/>
      <c r="ER485" s="43"/>
      <c r="ES485" s="43"/>
      <c r="ET485" s="43"/>
      <c r="EU485" s="43"/>
      <c r="EV485" s="43"/>
      <c r="EW485" s="43"/>
      <c r="EX485" s="43"/>
      <c r="EY485" s="43"/>
      <c r="EZ485" s="43"/>
      <c r="FA485" s="43"/>
      <c r="FB485" s="43"/>
      <c r="FC485" s="43"/>
      <c r="FD485" s="43"/>
      <c r="FE485" s="43"/>
      <c r="FF485" s="43"/>
      <c r="FG485" s="43"/>
      <c r="FH485" s="43"/>
      <c r="FI485" s="43"/>
      <c r="FJ485" s="43"/>
      <c r="FK485" s="43"/>
      <c r="FL485" s="43"/>
      <c r="FM485" s="43"/>
      <c r="FN485" s="43"/>
      <c r="FO485" s="43"/>
      <c r="FP485" s="43"/>
      <c r="FQ485" s="43"/>
      <c r="FR485" s="43"/>
      <c r="FS485" s="43"/>
      <c r="FT485" s="43"/>
      <c r="FU485" s="43"/>
      <c r="FV485" s="43"/>
      <c r="FW485" s="43"/>
      <c r="FX485" s="43"/>
      <c r="FY485" s="43"/>
      <c r="FZ485" s="43"/>
      <c r="GA485" s="43"/>
      <c r="GB485" s="43"/>
      <c r="GC485" s="43"/>
      <c r="GD485" s="43"/>
      <c r="GE485" s="43"/>
      <c r="GF485" s="43"/>
      <c r="GG485" s="43"/>
      <c r="GH485" s="43"/>
      <c r="GI485" s="43"/>
      <c r="GJ485" s="43"/>
      <c r="GK485" s="43"/>
      <c r="GL485" s="43"/>
      <c r="GM485" s="43"/>
      <c r="GN485" s="43"/>
      <c r="GO485" s="43"/>
      <c r="GP485" s="43"/>
      <c r="GQ485" s="43"/>
      <c r="GR485" s="43"/>
      <c r="GS485" s="43"/>
      <c r="GT485" s="43"/>
      <c r="GU485" s="43"/>
      <c r="GV485" s="43"/>
      <c r="GW485" s="43"/>
      <c r="GX485" s="43"/>
      <c r="GY485" s="43"/>
      <c r="GZ485" s="43"/>
      <c r="HA485" s="43"/>
      <c r="HB485" s="43"/>
      <c r="HC485" s="43"/>
      <c r="HD485" s="43"/>
      <c r="HE485" s="43"/>
      <c r="HF485" s="43"/>
      <c r="HG485" s="43"/>
      <c r="HH485" s="43"/>
      <c r="HI485" s="43"/>
      <c r="HJ485" s="43"/>
      <c r="HK485" s="43"/>
      <c r="HL485" s="43"/>
      <c r="HM485" s="43"/>
      <c r="HN485" s="43"/>
      <c r="HO485" s="43"/>
      <c r="HP485" s="43"/>
      <c r="HQ485" s="43"/>
      <c r="HR485" s="43"/>
      <c r="HS485" s="43"/>
      <c r="HT485" s="43"/>
      <c r="HU485" s="43"/>
      <c r="HV485" s="43"/>
      <c r="HW485" s="43"/>
      <c r="HX485" s="43"/>
      <c r="HY485" s="43"/>
      <c r="HZ485" s="43"/>
      <c r="IA485" s="43"/>
      <c r="IB485" s="43"/>
      <c r="IC485" s="43"/>
      <c r="ID485" s="43"/>
      <c r="IE485" s="43"/>
      <c r="IF485" s="43"/>
      <c r="IG485" s="43"/>
      <c r="IH485" s="43"/>
      <c r="II485" s="43"/>
      <c r="IJ485" s="43"/>
      <c r="IK485" s="43"/>
      <c r="IL485" s="43"/>
      <c r="IM485" s="43"/>
      <c r="IN485" s="43"/>
      <c r="IO485" s="43"/>
      <c r="IP485" s="43"/>
      <c r="IQ485" s="43"/>
      <c r="IR485" s="43"/>
      <c r="IS485" s="43"/>
      <c r="IT485" s="43"/>
      <c r="IU485" s="43"/>
    </row>
    <row r="486" spans="1:255" ht="16.5">
      <c r="A486" s="708"/>
      <c r="B486" s="709"/>
      <c r="C486" s="709"/>
      <c r="D486" s="709"/>
      <c r="E486" s="43"/>
      <c r="F486" s="43"/>
      <c r="G486" s="43"/>
      <c r="H486" s="43"/>
      <c r="I486" s="43"/>
      <c r="J486" s="43"/>
      <c r="K486" s="43"/>
      <c r="L486" s="43"/>
      <c r="M486" s="43"/>
      <c r="N486" s="43"/>
      <c r="O486" s="43"/>
      <c r="P486" s="43"/>
      <c r="Q486" s="43"/>
      <c r="R486" s="43"/>
      <c r="S486" s="43"/>
      <c r="T486" s="43"/>
      <c r="U486" s="43"/>
      <c r="V486" s="43"/>
      <c r="W486" s="43"/>
      <c r="X486" s="43"/>
      <c r="Y486" s="43"/>
      <c r="Z486" s="43"/>
      <c r="AA486" s="43"/>
      <c r="AB486" s="43"/>
      <c r="AC486" s="43"/>
      <c r="AD486" s="43"/>
      <c r="AE486" s="43"/>
      <c r="AF486" s="43"/>
      <c r="AG486" s="43"/>
      <c r="AH486" s="43"/>
      <c r="AI486" s="43"/>
      <c r="AJ486" s="43"/>
      <c r="AK486" s="43"/>
      <c r="AL486" s="43"/>
      <c r="AM486" s="43"/>
      <c r="AN486" s="43"/>
      <c r="AO486" s="43"/>
      <c r="AP486" s="43"/>
      <c r="AQ486" s="43"/>
      <c r="AR486" s="43"/>
      <c r="AS486" s="43"/>
      <c r="AT486" s="43"/>
      <c r="AU486" s="43"/>
      <c r="AV486" s="43"/>
      <c r="AW486" s="43"/>
      <c r="AX486" s="43"/>
      <c r="AY486" s="43"/>
      <c r="AZ486" s="43"/>
      <c r="BA486" s="43"/>
      <c r="BB486" s="43"/>
      <c r="BC486" s="43"/>
      <c r="BD486" s="43"/>
      <c r="BE486" s="43"/>
      <c r="BF486" s="43"/>
      <c r="BG486" s="43"/>
      <c r="BH486" s="43"/>
      <c r="BI486" s="43"/>
      <c r="BJ486" s="43"/>
      <c r="BK486" s="43"/>
      <c r="BL486" s="43"/>
      <c r="BM486" s="43"/>
      <c r="BN486" s="43"/>
      <c r="BO486" s="43"/>
      <c r="BP486" s="43"/>
      <c r="BQ486" s="43"/>
      <c r="BR486" s="43"/>
      <c r="BS486" s="43"/>
      <c r="BT486" s="43"/>
      <c r="BU486" s="43"/>
      <c r="BV486" s="43"/>
      <c r="BW486" s="43"/>
      <c r="BX486" s="43"/>
      <c r="BY486" s="43"/>
      <c r="BZ486" s="43"/>
      <c r="CA486" s="43"/>
      <c r="CB486" s="43"/>
      <c r="CC486" s="43"/>
      <c r="CD486" s="43"/>
      <c r="CE486" s="43"/>
      <c r="CF486" s="43"/>
      <c r="CG486" s="43"/>
      <c r="CH486" s="43"/>
      <c r="CI486" s="43"/>
      <c r="CJ486" s="43"/>
      <c r="CK486" s="43"/>
      <c r="CL486" s="43"/>
      <c r="CM486" s="43"/>
      <c r="CN486" s="43"/>
      <c r="CO486" s="43"/>
      <c r="CP486" s="43"/>
      <c r="CQ486" s="43"/>
      <c r="CR486" s="43"/>
      <c r="CS486" s="43"/>
      <c r="CT486" s="43"/>
      <c r="CU486" s="43"/>
      <c r="CV486" s="43"/>
      <c r="CW486" s="43"/>
      <c r="CX486" s="43"/>
      <c r="CY486" s="43"/>
      <c r="CZ486" s="43"/>
      <c r="DA486" s="43"/>
      <c r="DB486" s="43"/>
      <c r="DC486" s="43"/>
      <c r="DD486" s="43"/>
      <c r="DE486" s="43"/>
      <c r="DF486" s="43"/>
      <c r="DG486" s="43"/>
      <c r="DH486" s="43"/>
      <c r="DI486" s="43"/>
      <c r="DJ486" s="43"/>
      <c r="DK486" s="43"/>
      <c r="DL486" s="43"/>
      <c r="DM486" s="43"/>
      <c r="DN486" s="43"/>
      <c r="DO486" s="43"/>
      <c r="DP486" s="43"/>
      <c r="DQ486" s="43"/>
      <c r="DR486" s="43"/>
      <c r="DS486" s="43"/>
      <c r="DT486" s="43"/>
      <c r="DU486" s="43"/>
      <c r="DV486" s="43"/>
      <c r="DW486" s="43"/>
      <c r="DX486" s="43"/>
      <c r="DY486" s="43"/>
      <c r="DZ486" s="43"/>
      <c r="EA486" s="43"/>
      <c r="EB486" s="43"/>
      <c r="EC486" s="43"/>
      <c r="ED486" s="43"/>
      <c r="EE486" s="43"/>
      <c r="EF486" s="43"/>
      <c r="EG486" s="43"/>
      <c r="EH486" s="43"/>
      <c r="EI486" s="43"/>
      <c r="EJ486" s="43"/>
      <c r="EK486" s="43"/>
      <c r="EL486" s="43"/>
      <c r="EM486" s="43"/>
      <c r="EN486" s="43"/>
      <c r="EO486" s="43"/>
      <c r="EP486" s="43"/>
      <c r="EQ486" s="43"/>
      <c r="ER486" s="43"/>
      <c r="ES486" s="43"/>
      <c r="ET486" s="43"/>
      <c r="EU486" s="43"/>
      <c r="EV486" s="43"/>
      <c r="EW486" s="43"/>
      <c r="EX486" s="43"/>
      <c r="EY486" s="43"/>
      <c r="EZ486" s="43"/>
      <c r="FA486" s="43"/>
      <c r="FB486" s="43"/>
      <c r="FC486" s="43"/>
      <c r="FD486" s="43"/>
      <c r="FE486" s="43"/>
      <c r="FF486" s="43"/>
      <c r="FG486" s="43"/>
      <c r="FH486" s="43"/>
      <c r="FI486" s="43"/>
      <c r="FJ486" s="43"/>
      <c r="FK486" s="43"/>
      <c r="FL486" s="43"/>
      <c r="FM486" s="43"/>
      <c r="FN486" s="43"/>
      <c r="FO486" s="43"/>
      <c r="FP486" s="43"/>
      <c r="FQ486" s="43"/>
      <c r="FR486" s="43"/>
      <c r="FS486" s="43"/>
      <c r="FT486" s="43"/>
      <c r="FU486" s="43"/>
      <c r="FV486" s="43"/>
      <c r="FW486" s="43"/>
      <c r="FX486" s="43"/>
      <c r="FY486" s="43"/>
      <c r="FZ486" s="43"/>
      <c r="GA486" s="43"/>
      <c r="GB486" s="43"/>
      <c r="GC486" s="43"/>
      <c r="GD486" s="43"/>
      <c r="GE486" s="43"/>
      <c r="GF486" s="43"/>
      <c r="GG486" s="43"/>
      <c r="GH486" s="43"/>
      <c r="GI486" s="43"/>
      <c r="GJ486" s="43"/>
      <c r="GK486" s="43"/>
      <c r="GL486" s="43"/>
      <c r="GM486" s="43"/>
      <c r="GN486" s="43"/>
      <c r="GO486" s="43"/>
      <c r="GP486" s="43"/>
      <c r="GQ486" s="43"/>
      <c r="GR486" s="43"/>
      <c r="GS486" s="43"/>
      <c r="GT486" s="43"/>
      <c r="GU486" s="43"/>
      <c r="GV486" s="43"/>
      <c r="GW486" s="43"/>
      <c r="GX486" s="43"/>
      <c r="GY486" s="43"/>
      <c r="GZ486" s="43"/>
      <c r="HA486" s="43"/>
      <c r="HB486" s="43"/>
      <c r="HC486" s="43"/>
      <c r="HD486" s="43"/>
      <c r="HE486" s="43"/>
      <c r="HF486" s="43"/>
      <c r="HG486" s="43"/>
      <c r="HH486" s="43"/>
      <c r="HI486" s="43"/>
      <c r="HJ486" s="43"/>
      <c r="HK486" s="43"/>
      <c r="HL486" s="43"/>
      <c r="HM486" s="43"/>
      <c r="HN486" s="43"/>
      <c r="HO486" s="43"/>
      <c r="HP486" s="43"/>
      <c r="HQ486" s="43"/>
      <c r="HR486" s="43"/>
      <c r="HS486" s="43"/>
      <c r="HT486" s="43"/>
      <c r="HU486" s="43"/>
      <c r="HV486" s="43"/>
      <c r="HW486" s="43"/>
      <c r="HX486" s="43"/>
      <c r="HY486" s="43"/>
      <c r="HZ486" s="43"/>
      <c r="IA486" s="43"/>
      <c r="IB486" s="43"/>
      <c r="IC486" s="43"/>
      <c r="ID486" s="43"/>
      <c r="IE486" s="43"/>
      <c r="IF486" s="43"/>
      <c r="IG486" s="43"/>
      <c r="IH486" s="43"/>
      <c r="II486" s="43"/>
      <c r="IJ486" s="43"/>
      <c r="IK486" s="43"/>
      <c r="IL486" s="43"/>
      <c r="IM486" s="43"/>
      <c r="IN486" s="43"/>
      <c r="IO486" s="43"/>
      <c r="IP486" s="43"/>
      <c r="IQ486" s="43"/>
      <c r="IR486" s="43"/>
      <c r="IS486" s="43"/>
      <c r="IT486" s="43"/>
      <c r="IU486" s="43"/>
    </row>
    <row r="487" spans="1:255" ht="16.5">
      <c r="A487" s="708"/>
      <c r="B487" s="709"/>
      <c r="C487" s="709"/>
      <c r="D487" s="709"/>
      <c r="E487" s="43"/>
      <c r="F487" s="43"/>
      <c r="G487" s="43"/>
      <c r="H487" s="43"/>
      <c r="I487" s="43"/>
      <c r="J487" s="43"/>
      <c r="K487" s="43"/>
      <c r="L487" s="43"/>
      <c r="M487" s="43"/>
      <c r="N487" s="43"/>
      <c r="O487" s="43"/>
      <c r="P487" s="43"/>
      <c r="Q487" s="43"/>
      <c r="R487" s="43"/>
      <c r="S487" s="43"/>
      <c r="T487" s="43"/>
      <c r="U487" s="43"/>
      <c r="V487" s="43"/>
      <c r="W487" s="43"/>
      <c r="X487" s="43"/>
      <c r="Y487" s="43"/>
      <c r="Z487" s="43"/>
      <c r="AA487" s="43"/>
      <c r="AB487" s="43"/>
      <c r="AC487" s="43"/>
      <c r="AD487" s="43"/>
      <c r="AE487" s="43"/>
      <c r="AF487" s="43"/>
      <c r="AG487" s="43"/>
      <c r="AH487" s="43"/>
      <c r="AI487" s="43"/>
      <c r="AJ487" s="43"/>
      <c r="AK487" s="43"/>
      <c r="AL487" s="43"/>
      <c r="AM487" s="43"/>
      <c r="AN487" s="43"/>
      <c r="AO487" s="43"/>
      <c r="AP487" s="43"/>
      <c r="AQ487" s="43"/>
      <c r="AR487" s="43"/>
      <c r="AS487" s="43"/>
      <c r="AT487" s="43"/>
      <c r="AU487" s="43"/>
      <c r="AV487" s="43"/>
      <c r="AW487" s="43"/>
      <c r="AX487" s="43"/>
      <c r="AY487" s="43"/>
      <c r="AZ487" s="43"/>
      <c r="BA487" s="43"/>
      <c r="BB487" s="43"/>
      <c r="BC487" s="43"/>
      <c r="BD487" s="43"/>
      <c r="BE487" s="43"/>
      <c r="BF487" s="43"/>
      <c r="BG487" s="43"/>
      <c r="BH487" s="43"/>
      <c r="BI487" s="43"/>
      <c r="BJ487" s="43"/>
      <c r="BK487" s="43"/>
      <c r="BL487" s="43"/>
      <c r="BM487" s="43"/>
      <c r="BN487" s="43"/>
      <c r="BO487" s="43"/>
      <c r="BP487" s="43"/>
      <c r="BQ487" s="43"/>
      <c r="BR487" s="43"/>
      <c r="BS487" s="43"/>
      <c r="BT487" s="43"/>
      <c r="BU487" s="43"/>
      <c r="BV487" s="43"/>
      <c r="BW487" s="43"/>
      <c r="BX487" s="43"/>
      <c r="BY487" s="43"/>
      <c r="BZ487" s="43"/>
      <c r="CA487" s="43"/>
      <c r="CB487" s="43"/>
      <c r="CC487" s="43"/>
      <c r="CD487" s="43"/>
      <c r="CE487" s="43"/>
      <c r="CF487" s="43"/>
      <c r="CG487" s="43"/>
      <c r="CH487" s="43"/>
      <c r="CI487" s="43"/>
      <c r="CJ487" s="43"/>
      <c r="CK487" s="43"/>
      <c r="CL487" s="43"/>
      <c r="CM487" s="43"/>
      <c r="CN487" s="43"/>
      <c r="CO487" s="43"/>
      <c r="CP487" s="43"/>
      <c r="CQ487" s="43"/>
      <c r="CR487" s="43"/>
      <c r="CS487" s="43"/>
      <c r="CT487" s="43"/>
      <c r="CU487" s="43"/>
      <c r="CV487" s="43"/>
      <c r="CW487" s="43"/>
      <c r="CX487" s="43"/>
      <c r="CY487" s="43"/>
      <c r="CZ487" s="43"/>
      <c r="DA487" s="43"/>
      <c r="DB487" s="43"/>
      <c r="DC487" s="43"/>
      <c r="DD487" s="43"/>
      <c r="DE487" s="43"/>
      <c r="DF487" s="43"/>
      <c r="DG487" s="43"/>
      <c r="DH487" s="43"/>
      <c r="DI487" s="43"/>
      <c r="DJ487" s="43"/>
      <c r="DK487" s="43"/>
      <c r="DL487" s="43"/>
      <c r="DM487" s="43"/>
      <c r="DN487" s="43"/>
      <c r="DO487" s="43"/>
      <c r="DP487" s="43"/>
      <c r="DQ487" s="43"/>
      <c r="DR487" s="43"/>
      <c r="DS487" s="43"/>
      <c r="DT487" s="43"/>
      <c r="DU487" s="43"/>
      <c r="DV487" s="43"/>
      <c r="DW487" s="43"/>
      <c r="DX487" s="43"/>
      <c r="DY487" s="43"/>
      <c r="DZ487" s="43"/>
      <c r="EA487" s="43"/>
      <c r="EB487" s="43"/>
      <c r="EC487" s="43"/>
      <c r="ED487" s="43"/>
      <c r="EE487" s="43"/>
      <c r="EF487" s="43"/>
      <c r="EG487" s="43"/>
      <c r="EH487" s="43"/>
      <c r="EI487" s="43"/>
      <c r="EJ487" s="43"/>
      <c r="EK487" s="43"/>
      <c r="EL487" s="43"/>
      <c r="EM487" s="43"/>
      <c r="EN487" s="43"/>
      <c r="EO487" s="43"/>
      <c r="EP487" s="43"/>
      <c r="EQ487" s="43"/>
      <c r="ER487" s="43"/>
      <c r="ES487" s="43"/>
      <c r="ET487" s="43"/>
      <c r="EU487" s="43"/>
      <c r="EV487" s="43"/>
      <c r="EW487" s="43"/>
      <c r="EX487" s="43"/>
      <c r="EY487" s="43"/>
      <c r="EZ487" s="43"/>
      <c r="FA487" s="43"/>
      <c r="FB487" s="43"/>
      <c r="FC487" s="43"/>
      <c r="FD487" s="43"/>
      <c r="FE487" s="43"/>
      <c r="FF487" s="43"/>
      <c r="FG487" s="43"/>
      <c r="FH487" s="43"/>
      <c r="FI487" s="43"/>
      <c r="FJ487" s="43"/>
      <c r="FK487" s="43"/>
      <c r="FL487" s="43"/>
      <c r="FM487" s="43"/>
      <c r="FN487" s="43"/>
      <c r="FO487" s="43"/>
      <c r="FP487" s="43"/>
      <c r="FQ487" s="43"/>
      <c r="FR487" s="43"/>
      <c r="FS487" s="43"/>
      <c r="FT487" s="43"/>
      <c r="FU487" s="43"/>
      <c r="FV487" s="43"/>
      <c r="FW487" s="43"/>
      <c r="FX487" s="43"/>
      <c r="FY487" s="43"/>
      <c r="FZ487" s="43"/>
      <c r="GA487" s="43"/>
      <c r="GB487" s="43"/>
      <c r="GC487" s="43"/>
      <c r="GD487" s="43"/>
      <c r="GE487" s="43"/>
      <c r="GF487" s="43"/>
      <c r="GG487" s="43"/>
      <c r="GH487" s="43"/>
      <c r="GI487" s="43"/>
      <c r="GJ487" s="43"/>
      <c r="GK487" s="43"/>
      <c r="GL487" s="43"/>
      <c r="GM487" s="43"/>
      <c r="GN487" s="43"/>
      <c r="GO487" s="43"/>
      <c r="GP487" s="43"/>
      <c r="GQ487" s="43"/>
      <c r="GR487" s="43"/>
      <c r="GS487" s="43"/>
      <c r="GT487" s="43"/>
      <c r="GU487" s="43"/>
      <c r="GV487" s="43"/>
      <c r="GW487" s="43"/>
      <c r="GX487" s="43"/>
      <c r="GY487" s="43"/>
      <c r="GZ487" s="43"/>
      <c r="HA487" s="43"/>
      <c r="HB487" s="43"/>
      <c r="HC487" s="43"/>
      <c r="HD487" s="43"/>
      <c r="HE487" s="43"/>
      <c r="HF487" s="43"/>
      <c r="HG487" s="43"/>
      <c r="HH487" s="43"/>
      <c r="HI487" s="43"/>
      <c r="HJ487" s="43"/>
      <c r="HK487" s="43"/>
      <c r="HL487" s="43"/>
      <c r="HM487" s="43"/>
      <c r="HN487" s="43"/>
      <c r="HO487" s="43"/>
      <c r="HP487" s="43"/>
      <c r="HQ487" s="43"/>
      <c r="HR487" s="43"/>
      <c r="HS487" s="43"/>
      <c r="HT487" s="43"/>
      <c r="HU487" s="43"/>
      <c r="HV487" s="43"/>
      <c r="HW487" s="43"/>
      <c r="HX487" s="43"/>
      <c r="HY487" s="43"/>
      <c r="HZ487" s="43"/>
      <c r="IA487" s="43"/>
      <c r="IB487" s="43"/>
      <c r="IC487" s="43"/>
      <c r="ID487" s="43"/>
      <c r="IE487" s="43"/>
      <c r="IF487" s="43"/>
      <c r="IG487" s="43"/>
      <c r="IH487" s="43"/>
      <c r="II487" s="43"/>
      <c r="IJ487" s="43"/>
      <c r="IK487" s="43"/>
      <c r="IL487" s="43"/>
      <c r="IM487" s="43"/>
      <c r="IN487" s="43"/>
      <c r="IO487" s="43"/>
      <c r="IP487" s="43"/>
      <c r="IQ487" s="43"/>
      <c r="IR487" s="43"/>
      <c r="IS487" s="43"/>
      <c r="IT487" s="43"/>
      <c r="IU487" s="43"/>
    </row>
    <row r="488" spans="1:255" ht="16.5">
      <c r="A488" s="708"/>
      <c r="B488" s="709"/>
      <c r="C488" s="709"/>
      <c r="D488" s="709"/>
      <c r="E488" s="43"/>
      <c r="F488" s="43"/>
      <c r="G488" s="43"/>
      <c r="H488" s="43"/>
      <c r="I488" s="43"/>
      <c r="J488" s="43"/>
      <c r="K488" s="43"/>
      <c r="L488" s="43"/>
      <c r="M488" s="43"/>
      <c r="N488" s="43"/>
      <c r="O488" s="43"/>
      <c r="P488" s="43"/>
      <c r="Q488" s="43"/>
      <c r="R488" s="43"/>
      <c r="S488" s="43"/>
      <c r="T488" s="43"/>
      <c r="U488" s="43"/>
      <c r="V488" s="43"/>
      <c r="W488" s="43"/>
      <c r="X488" s="43"/>
      <c r="Y488" s="43"/>
      <c r="Z488" s="43"/>
      <c r="AA488" s="43"/>
      <c r="AB488" s="43"/>
      <c r="AC488" s="43"/>
      <c r="AD488" s="43"/>
      <c r="AE488" s="43"/>
      <c r="AF488" s="43"/>
      <c r="AG488" s="43"/>
      <c r="AH488" s="43"/>
      <c r="AI488" s="43"/>
      <c r="AJ488" s="43"/>
      <c r="AK488" s="43"/>
      <c r="AL488" s="43"/>
      <c r="AM488" s="43"/>
      <c r="AN488" s="43"/>
      <c r="AO488" s="43"/>
      <c r="AP488" s="43"/>
      <c r="AQ488" s="43"/>
      <c r="AR488" s="43"/>
      <c r="AS488" s="43"/>
      <c r="AT488" s="43"/>
      <c r="AU488" s="43"/>
      <c r="AV488" s="43"/>
      <c r="AW488" s="43"/>
      <c r="AX488" s="43"/>
      <c r="AY488" s="43"/>
      <c r="AZ488" s="43"/>
      <c r="BA488" s="43"/>
      <c r="BB488" s="43"/>
      <c r="BC488" s="43"/>
      <c r="BD488" s="43"/>
      <c r="BE488" s="43"/>
      <c r="BF488" s="43"/>
      <c r="BG488" s="43"/>
      <c r="BH488" s="43"/>
      <c r="BI488" s="43"/>
      <c r="BJ488" s="43"/>
      <c r="BK488" s="43"/>
      <c r="BL488" s="43"/>
      <c r="BM488" s="43"/>
      <c r="BN488" s="43"/>
      <c r="BO488" s="43"/>
      <c r="BP488" s="43"/>
      <c r="BQ488" s="43"/>
      <c r="BR488" s="43"/>
      <c r="BS488" s="43"/>
      <c r="BT488" s="43"/>
      <c r="BU488" s="43"/>
      <c r="BV488" s="43"/>
      <c r="BW488" s="43"/>
      <c r="BX488" s="43"/>
      <c r="BY488" s="43"/>
      <c r="BZ488" s="43"/>
      <c r="CA488" s="43"/>
      <c r="CB488" s="43"/>
      <c r="CC488" s="43"/>
      <c r="CD488" s="43"/>
      <c r="CE488" s="43"/>
      <c r="CF488" s="43"/>
      <c r="CG488" s="43"/>
      <c r="CH488" s="43"/>
      <c r="CI488" s="43"/>
      <c r="CJ488" s="43"/>
      <c r="CK488" s="43"/>
      <c r="CL488" s="43"/>
      <c r="CM488" s="43"/>
      <c r="CN488" s="43"/>
      <c r="CO488" s="43"/>
      <c r="CP488" s="43"/>
      <c r="CQ488" s="43"/>
      <c r="CR488" s="43"/>
      <c r="CS488" s="43"/>
      <c r="CT488" s="43"/>
      <c r="CU488" s="43"/>
      <c r="CV488" s="43"/>
      <c r="CW488" s="43"/>
      <c r="CX488" s="43"/>
      <c r="CY488" s="43"/>
      <c r="CZ488" s="43"/>
      <c r="DA488" s="43"/>
      <c r="DB488" s="43"/>
      <c r="DC488" s="43"/>
      <c r="DD488" s="43"/>
      <c r="DE488" s="43"/>
      <c r="DF488" s="43"/>
      <c r="DG488" s="43"/>
      <c r="DH488" s="43"/>
      <c r="DI488" s="43"/>
      <c r="DJ488" s="43"/>
      <c r="DK488" s="43"/>
      <c r="DL488" s="43"/>
      <c r="DM488" s="43"/>
      <c r="DN488" s="43"/>
      <c r="DO488" s="43"/>
      <c r="DP488" s="43"/>
      <c r="DQ488" s="43"/>
      <c r="DR488" s="43"/>
      <c r="DS488" s="43"/>
      <c r="DT488" s="43"/>
      <c r="DU488" s="43"/>
      <c r="DV488" s="43"/>
      <c r="DW488" s="43"/>
      <c r="DX488" s="43"/>
      <c r="DY488" s="43"/>
      <c r="DZ488" s="43"/>
      <c r="EA488" s="43"/>
      <c r="EB488" s="43"/>
      <c r="EC488" s="43"/>
      <c r="ED488" s="43"/>
      <c r="EE488" s="43"/>
      <c r="EF488" s="43"/>
      <c r="EG488" s="43"/>
      <c r="EH488" s="43"/>
      <c r="EI488" s="43"/>
      <c r="EJ488" s="43"/>
      <c r="EK488" s="43"/>
      <c r="EL488" s="43"/>
      <c r="EM488" s="43"/>
      <c r="EN488" s="43"/>
      <c r="EO488" s="43"/>
      <c r="EP488" s="43"/>
      <c r="EQ488" s="43"/>
      <c r="ER488" s="43"/>
      <c r="ES488" s="43"/>
      <c r="ET488" s="43"/>
      <c r="EU488" s="43"/>
      <c r="EV488" s="43"/>
      <c r="EW488" s="43"/>
      <c r="EX488" s="43"/>
      <c r="EY488" s="43"/>
      <c r="EZ488" s="43"/>
      <c r="FA488" s="43"/>
      <c r="FB488" s="43"/>
      <c r="FC488" s="43"/>
      <c r="FD488" s="43"/>
      <c r="FE488" s="43"/>
      <c r="FF488" s="43"/>
      <c r="FG488" s="43"/>
      <c r="FH488" s="43"/>
      <c r="FI488" s="43"/>
      <c r="FJ488" s="43"/>
      <c r="FK488" s="43"/>
      <c r="FL488" s="43"/>
      <c r="FM488" s="43"/>
      <c r="FN488" s="43"/>
      <c r="FO488" s="43"/>
      <c r="FP488" s="43"/>
      <c r="FQ488" s="43"/>
      <c r="FR488" s="43"/>
      <c r="FS488" s="43"/>
      <c r="FT488" s="43"/>
      <c r="FU488" s="43"/>
      <c r="FV488" s="43"/>
      <c r="FW488" s="43"/>
      <c r="FX488" s="43"/>
      <c r="FY488" s="43"/>
      <c r="FZ488" s="43"/>
      <c r="GA488" s="43"/>
      <c r="GB488" s="43"/>
      <c r="GC488" s="43"/>
      <c r="GD488" s="43"/>
      <c r="GE488" s="43"/>
      <c r="GF488" s="43"/>
      <c r="GG488" s="43"/>
      <c r="GH488" s="43"/>
      <c r="GI488" s="43"/>
      <c r="GJ488" s="43"/>
      <c r="GK488" s="43"/>
      <c r="GL488" s="43"/>
      <c r="GM488" s="43"/>
      <c r="GN488" s="43"/>
      <c r="GO488" s="43"/>
      <c r="GP488" s="43"/>
      <c r="GQ488" s="43"/>
      <c r="GR488" s="43"/>
      <c r="GS488" s="43"/>
      <c r="GT488" s="43"/>
      <c r="GU488" s="43"/>
      <c r="GV488" s="43"/>
      <c r="GW488" s="43"/>
      <c r="GX488" s="43"/>
      <c r="GY488" s="43"/>
      <c r="GZ488" s="43"/>
      <c r="HA488" s="43"/>
      <c r="HB488" s="43"/>
      <c r="HC488" s="43"/>
      <c r="HD488" s="43"/>
      <c r="HE488" s="43"/>
      <c r="HF488" s="43"/>
      <c r="HG488" s="43"/>
      <c r="HH488" s="43"/>
      <c r="HI488" s="43"/>
      <c r="HJ488" s="43"/>
      <c r="HK488" s="43"/>
      <c r="HL488" s="43"/>
      <c r="HM488" s="43"/>
      <c r="HN488" s="43"/>
      <c r="HO488" s="43"/>
      <c r="HP488" s="43"/>
      <c r="HQ488" s="43"/>
      <c r="HR488" s="43"/>
      <c r="HS488" s="43"/>
      <c r="HT488" s="43"/>
      <c r="HU488" s="43"/>
      <c r="HV488" s="43"/>
      <c r="HW488" s="43"/>
      <c r="HX488" s="43"/>
      <c r="HY488" s="43"/>
      <c r="HZ488" s="43"/>
      <c r="IA488" s="43"/>
      <c r="IB488" s="43"/>
      <c r="IC488" s="43"/>
      <c r="ID488" s="43"/>
      <c r="IE488" s="43"/>
      <c r="IF488" s="43"/>
      <c r="IG488" s="43"/>
      <c r="IH488" s="43"/>
      <c r="II488" s="43"/>
      <c r="IJ488" s="43"/>
      <c r="IK488" s="43"/>
      <c r="IL488" s="43"/>
      <c r="IM488" s="43"/>
      <c r="IN488" s="43"/>
      <c r="IO488" s="43"/>
      <c r="IP488" s="43"/>
      <c r="IQ488" s="43"/>
      <c r="IR488" s="43"/>
      <c r="IS488" s="43"/>
      <c r="IT488" s="43"/>
      <c r="IU488" s="43"/>
    </row>
    <row r="489" spans="1:255" ht="16.5">
      <c r="A489" s="708"/>
      <c r="B489" s="709"/>
      <c r="C489" s="709"/>
      <c r="D489" s="709"/>
      <c r="E489" s="43"/>
      <c r="F489" s="43"/>
      <c r="G489" s="43"/>
      <c r="H489" s="43"/>
      <c r="I489" s="43"/>
      <c r="J489" s="43"/>
      <c r="K489" s="43"/>
      <c r="L489" s="43"/>
      <c r="M489" s="43"/>
      <c r="N489" s="43"/>
      <c r="O489" s="43"/>
      <c r="P489" s="43"/>
      <c r="Q489" s="43"/>
      <c r="R489" s="43"/>
      <c r="S489" s="43"/>
      <c r="T489" s="43"/>
      <c r="U489" s="43"/>
      <c r="V489" s="43"/>
      <c r="W489" s="43"/>
      <c r="X489" s="43"/>
      <c r="Y489" s="43"/>
      <c r="Z489" s="43"/>
      <c r="AA489" s="43"/>
      <c r="AB489" s="43"/>
      <c r="AC489" s="43"/>
      <c r="AD489" s="43"/>
      <c r="AE489" s="43"/>
      <c r="AF489" s="43"/>
      <c r="AG489" s="43"/>
      <c r="AH489" s="43"/>
      <c r="AI489" s="43"/>
      <c r="AJ489" s="43"/>
      <c r="AK489" s="43"/>
      <c r="AL489" s="43"/>
      <c r="AM489" s="43"/>
      <c r="AN489" s="43"/>
      <c r="AO489" s="43"/>
      <c r="AP489" s="43"/>
      <c r="AQ489" s="43"/>
      <c r="AR489" s="43"/>
      <c r="AS489" s="43"/>
      <c r="AT489" s="43"/>
      <c r="AU489" s="43"/>
      <c r="AV489" s="43"/>
      <c r="AW489" s="43"/>
      <c r="AX489" s="43"/>
      <c r="AY489" s="43"/>
      <c r="AZ489" s="43"/>
      <c r="BA489" s="43"/>
      <c r="BB489" s="43"/>
      <c r="BC489" s="43"/>
      <c r="BD489" s="43"/>
      <c r="BE489" s="43"/>
      <c r="BF489" s="43"/>
      <c r="BG489" s="43"/>
      <c r="BH489" s="43"/>
      <c r="BI489" s="43"/>
      <c r="BJ489" s="43"/>
      <c r="BK489" s="43"/>
      <c r="BL489" s="43"/>
      <c r="BM489" s="43"/>
      <c r="BN489" s="43"/>
      <c r="BO489" s="43"/>
      <c r="BP489" s="43"/>
      <c r="BQ489" s="43"/>
      <c r="BR489" s="43"/>
      <c r="BS489" s="43"/>
      <c r="BT489" s="43"/>
      <c r="BU489" s="43"/>
      <c r="BV489" s="43"/>
      <c r="BW489" s="43"/>
      <c r="BX489" s="43"/>
      <c r="BY489" s="43"/>
      <c r="BZ489" s="43"/>
      <c r="CA489" s="43"/>
      <c r="CB489" s="43"/>
      <c r="CC489" s="43"/>
      <c r="CD489" s="43"/>
      <c r="CE489" s="43"/>
      <c r="CF489" s="43"/>
      <c r="CG489" s="43"/>
      <c r="CH489" s="43"/>
      <c r="CI489" s="43"/>
      <c r="CJ489" s="43"/>
      <c r="CK489" s="43"/>
      <c r="CL489" s="43"/>
      <c r="CM489" s="43"/>
      <c r="CN489" s="43"/>
      <c r="CO489" s="43"/>
      <c r="CP489" s="43"/>
      <c r="CQ489" s="43"/>
      <c r="CR489" s="43"/>
      <c r="CS489" s="43"/>
      <c r="CT489" s="43"/>
      <c r="CU489" s="43"/>
      <c r="CV489" s="43"/>
      <c r="CW489" s="43"/>
      <c r="CX489" s="43"/>
      <c r="CY489" s="43"/>
      <c r="CZ489" s="43"/>
      <c r="DA489" s="43"/>
      <c r="DB489" s="43"/>
      <c r="DC489" s="43"/>
      <c r="DD489" s="43"/>
      <c r="DE489" s="43"/>
      <c r="DF489" s="43"/>
      <c r="DG489" s="43"/>
      <c r="DH489" s="43"/>
      <c r="DI489" s="43"/>
      <c r="DJ489" s="43"/>
      <c r="DK489" s="43"/>
      <c r="DL489" s="43"/>
      <c r="DM489" s="43"/>
      <c r="DN489" s="43"/>
      <c r="DO489" s="43"/>
      <c r="DP489" s="43"/>
      <c r="DQ489" s="43"/>
      <c r="DR489" s="43"/>
      <c r="DS489" s="43"/>
      <c r="DT489" s="43"/>
      <c r="DU489" s="43"/>
      <c r="DV489" s="43"/>
      <c r="DW489" s="43"/>
      <c r="DX489" s="43"/>
      <c r="DY489" s="43"/>
      <c r="DZ489" s="43"/>
      <c r="EA489" s="43"/>
      <c r="EB489" s="43"/>
      <c r="EC489" s="43"/>
      <c r="ED489" s="43"/>
      <c r="EE489" s="43"/>
      <c r="EF489" s="43"/>
      <c r="EG489" s="43"/>
      <c r="EH489" s="43"/>
      <c r="EI489" s="43"/>
      <c r="EJ489" s="43"/>
      <c r="EK489" s="43"/>
      <c r="EL489" s="43"/>
      <c r="EM489" s="43"/>
      <c r="EN489" s="43"/>
      <c r="EO489" s="43"/>
      <c r="EP489" s="43"/>
      <c r="EQ489" s="43"/>
      <c r="ER489" s="43"/>
      <c r="ES489" s="43"/>
      <c r="ET489" s="43"/>
      <c r="EU489" s="43"/>
      <c r="EV489" s="43"/>
      <c r="EW489" s="43"/>
      <c r="EX489" s="43"/>
      <c r="EY489" s="43"/>
      <c r="EZ489" s="43"/>
      <c r="FA489" s="43"/>
      <c r="FB489" s="43"/>
      <c r="FC489" s="43"/>
      <c r="FD489" s="43"/>
      <c r="FE489" s="43"/>
      <c r="FF489" s="43"/>
      <c r="FG489" s="43"/>
      <c r="FH489" s="43"/>
      <c r="FI489" s="43"/>
      <c r="FJ489" s="43"/>
      <c r="FK489" s="43"/>
      <c r="FL489" s="43"/>
      <c r="FM489" s="43"/>
      <c r="FN489" s="43"/>
      <c r="FO489" s="43"/>
      <c r="FP489" s="43"/>
      <c r="FQ489" s="43"/>
      <c r="FR489" s="43"/>
      <c r="FS489" s="43"/>
      <c r="FT489" s="43"/>
      <c r="FU489" s="43"/>
      <c r="FV489" s="43"/>
      <c r="FW489" s="43"/>
      <c r="FX489" s="43"/>
      <c r="FY489" s="43"/>
      <c r="FZ489" s="43"/>
      <c r="GA489" s="43"/>
      <c r="GB489" s="43"/>
      <c r="GC489" s="43"/>
      <c r="GD489" s="43"/>
      <c r="GE489" s="43"/>
      <c r="GF489" s="43"/>
      <c r="GG489" s="43"/>
      <c r="GH489" s="43"/>
      <c r="GI489" s="43"/>
      <c r="GJ489" s="43"/>
      <c r="GK489" s="43"/>
      <c r="GL489" s="43"/>
      <c r="GM489" s="43"/>
      <c r="GN489" s="43"/>
      <c r="GO489" s="43"/>
      <c r="GP489" s="43"/>
      <c r="GQ489" s="43"/>
      <c r="GR489" s="43"/>
      <c r="GS489" s="43"/>
      <c r="GT489" s="43"/>
      <c r="GU489" s="43"/>
      <c r="GV489" s="43"/>
      <c r="GW489" s="43"/>
      <c r="GX489" s="43"/>
      <c r="GY489" s="43"/>
      <c r="GZ489" s="43"/>
      <c r="HA489" s="43"/>
      <c r="HB489" s="43"/>
      <c r="HC489" s="43"/>
      <c r="HD489" s="43"/>
      <c r="HE489" s="43"/>
      <c r="HF489" s="43"/>
      <c r="HG489" s="43"/>
      <c r="HH489" s="43"/>
      <c r="HI489" s="43"/>
      <c r="HJ489" s="43"/>
      <c r="HK489" s="43"/>
      <c r="HL489" s="43"/>
      <c r="HM489" s="43"/>
      <c r="HN489" s="43"/>
      <c r="HO489" s="43"/>
      <c r="HP489" s="43"/>
      <c r="HQ489" s="43"/>
      <c r="HR489" s="43"/>
      <c r="HS489" s="43"/>
      <c r="HT489" s="43"/>
      <c r="HU489" s="43"/>
      <c r="HV489" s="43"/>
      <c r="HW489" s="43"/>
      <c r="HX489" s="43"/>
      <c r="HY489" s="43"/>
      <c r="HZ489" s="43"/>
      <c r="IA489" s="43"/>
      <c r="IB489" s="43"/>
      <c r="IC489" s="43"/>
      <c r="ID489" s="43"/>
      <c r="IE489" s="43"/>
      <c r="IF489" s="43"/>
      <c r="IG489" s="43"/>
      <c r="IH489" s="43"/>
      <c r="II489" s="43"/>
      <c r="IJ489" s="43"/>
      <c r="IK489" s="43"/>
      <c r="IL489" s="43"/>
      <c r="IM489" s="43"/>
      <c r="IN489" s="43"/>
      <c r="IO489" s="43"/>
      <c r="IP489" s="43"/>
      <c r="IQ489" s="43"/>
      <c r="IR489" s="43"/>
      <c r="IS489" s="43"/>
      <c r="IT489" s="43"/>
      <c r="IU489" s="43"/>
    </row>
    <row r="490" spans="1:255" ht="16.5">
      <c r="A490" s="708"/>
      <c r="B490" s="709"/>
      <c r="C490" s="709"/>
      <c r="D490" s="709"/>
      <c r="E490" s="43"/>
      <c r="F490" s="43"/>
      <c r="G490" s="43"/>
      <c r="H490" s="43"/>
      <c r="I490" s="43"/>
      <c r="J490" s="43"/>
      <c r="K490" s="43"/>
      <c r="L490" s="43"/>
      <c r="M490" s="43"/>
      <c r="N490" s="43"/>
      <c r="O490" s="43"/>
      <c r="P490" s="43"/>
      <c r="Q490" s="43"/>
      <c r="R490" s="43"/>
      <c r="S490" s="43"/>
      <c r="T490" s="43"/>
      <c r="U490" s="43"/>
      <c r="V490" s="43"/>
      <c r="W490" s="43"/>
      <c r="X490" s="43"/>
      <c r="Y490" s="43"/>
      <c r="Z490" s="43"/>
      <c r="AA490" s="43"/>
      <c r="AB490" s="43"/>
      <c r="AC490" s="43"/>
      <c r="AD490" s="43"/>
      <c r="AE490" s="43"/>
      <c r="AF490" s="43"/>
      <c r="AG490" s="43"/>
      <c r="AH490" s="43"/>
      <c r="AI490" s="43"/>
      <c r="AJ490" s="43"/>
      <c r="AK490" s="43"/>
      <c r="AL490" s="43"/>
      <c r="AM490" s="43"/>
      <c r="AN490" s="43"/>
      <c r="AO490" s="43"/>
      <c r="AP490" s="43"/>
      <c r="AQ490" s="43"/>
      <c r="AR490" s="43"/>
      <c r="AS490" s="43"/>
      <c r="AT490" s="43"/>
      <c r="AU490" s="43"/>
      <c r="AV490" s="43"/>
      <c r="AW490" s="43"/>
      <c r="AX490" s="43"/>
      <c r="AY490" s="43"/>
      <c r="AZ490" s="43"/>
      <c r="BA490" s="43"/>
      <c r="BB490" s="43"/>
      <c r="BC490" s="43"/>
      <c r="BD490" s="43"/>
      <c r="BE490" s="43"/>
      <c r="BF490" s="43"/>
      <c r="BG490" s="43"/>
      <c r="BH490" s="43"/>
      <c r="BI490" s="43"/>
      <c r="BJ490" s="43"/>
      <c r="BK490" s="43"/>
      <c r="BL490" s="43"/>
      <c r="BM490" s="43"/>
      <c r="BN490" s="43"/>
      <c r="BO490" s="43"/>
      <c r="BP490" s="43"/>
      <c r="BQ490" s="43"/>
      <c r="BR490" s="43"/>
      <c r="BS490" s="43"/>
      <c r="BT490" s="43"/>
      <c r="BU490" s="43"/>
      <c r="BV490" s="43"/>
      <c r="BW490" s="43"/>
      <c r="BX490" s="43"/>
      <c r="BY490" s="43"/>
      <c r="BZ490" s="43"/>
      <c r="CA490" s="43"/>
      <c r="CB490" s="43"/>
      <c r="CC490" s="43"/>
      <c r="CD490" s="43"/>
      <c r="CE490" s="43"/>
      <c r="CF490" s="43"/>
      <c r="CG490" s="43"/>
      <c r="CH490" s="43"/>
      <c r="CI490" s="43"/>
      <c r="CJ490" s="43"/>
      <c r="CK490" s="43"/>
      <c r="CL490" s="43"/>
      <c r="CM490" s="43"/>
      <c r="CN490" s="43"/>
      <c r="CO490" s="43"/>
      <c r="CP490" s="43"/>
      <c r="CQ490" s="43"/>
      <c r="CR490" s="43"/>
      <c r="CS490" s="43"/>
      <c r="CT490" s="43"/>
      <c r="CU490" s="43"/>
      <c r="CV490" s="43"/>
      <c r="CW490" s="43"/>
      <c r="CX490" s="43"/>
      <c r="CY490" s="43"/>
      <c r="CZ490" s="43"/>
      <c r="DA490" s="43"/>
      <c r="DB490" s="43"/>
      <c r="DC490" s="43"/>
      <c r="DD490" s="43"/>
      <c r="DE490" s="43"/>
      <c r="DF490" s="43"/>
      <c r="DG490" s="43"/>
      <c r="DH490" s="43"/>
      <c r="DI490" s="43"/>
      <c r="DJ490" s="43"/>
      <c r="DK490" s="43"/>
      <c r="DL490" s="43"/>
      <c r="DM490" s="43"/>
      <c r="DN490" s="43"/>
      <c r="DO490" s="43"/>
      <c r="DP490" s="43"/>
      <c r="DQ490" s="43"/>
      <c r="DR490" s="43"/>
      <c r="DS490" s="43"/>
      <c r="DT490" s="43"/>
      <c r="DU490" s="43"/>
      <c r="DV490" s="43"/>
      <c r="DW490" s="43"/>
      <c r="DX490" s="43"/>
      <c r="DY490" s="43"/>
      <c r="DZ490" s="43"/>
      <c r="EA490" s="43"/>
      <c r="EB490" s="43"/>
      <c r="EC490" s="43"/>
      <c r="ED490" s="43"/>
      <c r="EE490" s="43"/>
      <c r="EF490" s="43"/>
      <c r="EG490" s="43"/>
      <c r="EH490" s="43"/>
      <c r="EI490" s="43"/>
      <c r="EJ490" s="43"/>
      <c r="EK490" s="43"/>
      <c r="EL490" s="43"/>
      <c r="EM490" s="43"/>
      <c r="EN490" s="43"/>
      <c r="EO490" s="43"/>
      <c r="EP490" s="43"/>
      <c r="EQ490" s="43"/>
      <c r="ER490" s="43"/>
      <c r="ES490" s="43"/>
      <c r="ET490" s="43"/>
      <c r="EU490" s="43"/>
      <c r="EV490" s="43"/>
      <c r="EW490" s="43"/>
      <c r="EX490" s="43"/>
      <c r="EY490" s="43"/>
      <c r="EZ490" s="43"/>
      <c r="FA490" s="43"/>
      <c r="FB490" s="43"/>
      <c r="FC490" s="43"/>
      <c r="FD490" s="43"/>
      <c r="FE490" s="43"/>
      <c r="FF490" s="43"/>
      <c r="FG490" s="43"/>
      <c r="FH490" s="43"/>
      <c r="FI490" s="43"/>
      <c r="FJ490" s="43"/>
      <c r="FK490" s="43"/>
      <c r="FL490" s="43"/>
      <c r="FM490" s="43"/>
      <c r="FN490" s="43"/>
      <c r="FO490" s="43"/>
      <c r="FP490" s="43"/>
      <c r="FQ490" s="43"/>
      <c r="FR490" s="43"/>
      <c r="FS490" s="43"/>
      <c r="FT490" s="43"/>
      <c r="FU490" s="43"/>
      <c r="FV490" s="43"/>
      <c r="FW490" s="43"/>
      <c r="FX490" s="43"/>
      <c r="FY490" s="43"/>
      <c r="FZ490" s="43"/>
      <c r="GA490" s="43"/>
      <c r="GB490" s="43"/>
      <c r="GC490" s="43"/>
      <c r="GD490" s="43"/>
      <c r="GE490" s="43"/>
      <c r="GF490" s="43"/>
      <c r="GG490" s="43"/>
      <c r="GH490" s="43"/>
      <c r="GI490" s="43"/>
      <c r="GJ490" s="43"/>
      <c r="GK490" s="43"/>
      <c r="GL490" s="43"/>
      <c r="GM490" s="43"/>
      <c r="GN490" s="43"/>
      <c r="GO490" s="43"/>
      <c r="GP490" s="43"/>
      <c r="GQ490" s="43"/>
      <c r="GR490" s="43"/>
      <c r="GS490" s="43"/>
      <c r="GT490" s="43"/>
      <c r="GU490" s="43"/>
      <c r="GV490" s="43"/>
      <c r="GW490" s="43"/>
      <c r="GX490" s="43"/>
      <c r="GY490" s="43"/>
      <c r="GZ490" s="43"/>
      <c r="HA490" s="43"/>
      <c r="HB490" s="43"/>
      <c r="HC490" s="43"/>
      <c r="HD490" s="43"/>
      <c r="HE490" s="43"/>
      <c r="HF490" s="43"/>
      <c r="HG490" s="43"/>
      <c r="HH490" s="43"/>
      <c r="HI490" s="43"/>
      <c r="HJ490" s="43"/>
      <c r="HK490" s="43"/>
      <c r="HL490" s="43"/>
      <c r="HM490" s="43"/>
      <c r="HN490" s="43"/>
      <c r="HO490" s="43"/>
      <c r="HP490" s="43"/>
      <c r="HQ490" s="43"/>
      <c r="HR490" s="43"/>
      <c r="HS490" s="43"/>
      <c r="HT490" s="43"/>
      <c r="HU490" s="43"/>
      <c r="HV490" s="43"/>
      <c r="HW490" s="43"/>
      <c r="HX490" s="43"/>
      <c r="HY490" s="43"/>
      <c r="HZ490" s="43"/>
      <c r="IA490" s="43"/>
      <c r="IB490" s="43"/>
      <c r="IC490" s="43"/>
      <c r="ID490" s="43"/>
      <c r="IE490" s="43"/>
      <c r="IF490" s="43"/>
      <c r="IG490" s="43"/>
      <c r="IH490" s="43"/>
      <c r="II490" s="43"/>
      <c r="IJ490" s="43"/>
      <c r="IK490" s="43"/>
      <c r="IL490" s="43"/>
      <c r="IM490" s="43"/>
      <c r="IN490" s="43"/>
      <c r="IO490" s="43"/>
      <c r="IP490" s="43"/>
      <c r="IQ490" s="43"/>
      <c r="IR490" s="43"/>
      <c r="IS490" s="43"/>
      <c r="IT490" s="43"/>
      <c r="IU490" s="43"/>
    </row>
    <row r="491" spans="1:255" ht="16.5">
      <c r="A491" s="708"/>
      <c r="B491" s="709"/>
      <c r="C491" s="709"/>
      <c r="D491" s="709"/>
      <c r="E491" s="43"/>
      <c r="F491" s="43"/>
      <c r="G491" s="43"/>
      <c r="H491" s="43"/>
      <c r="I491" s="43"/>
      <c r="J491" s="43"/>
      <c r="K491" s="43"/>
      <c r="L491" s="43"/>
      <c r="M491" s="43"/>
      <c r="N491" s="43"/>
      <c r="O491" s="43"/>
      <c r="P491" s="43"/>
      <c r="Q491" s="43"/>
      <c r="R491" s="43"/>
      <c r="S491" s="43"/>
      <c r="T491" s="43"/>
      <c r="U491" s="43"/>
      <c r="V491" s="43"/>
      <c r="W491" s="43"/>
      <c r="X491" s="43"/>
      <c r="Y491" s="43"/>
      <c r="Z491" s="43"/>
      <c r="AA491" s="43"/>
      <c r="AB491" s="43"/>
      <c r="AC491" s="43"/>
      <c r="AD491" s="43"/>
      <c r="AE491" s="43"/>
      <c r="AF491" s="43"/>
      <c r="AG491" s="43"/>
      <c r="AH491" s="43"/>
      <c r="AI491" s="43"/>
      <c r="AJ491" s="43"/>
      <c r="AK491" s="43"/>
      <c r="AL491" s="43"/>
      <c r="AM491" s="43"/>
      <c r="AN491" s="43"/>
      <c r="AO491" s="43"/>
      <c r="AP491" s="43"/>
      <c r="AQ491" s="43"/>
      <c r="AR491" s="43"/>
      <c r="AS491" s="43"/>
      <c r="AT491" s="43"/>
      <c r="AU491" s="43"/>
      <c r="AV491" s="43"/>
      <c r="AW491" s="43"/>
      <c r="AX491" s="43"/>
      <c r="AY491" s="43"/>
      <c r="AZ491" s="43"/>
      <c r="BA491" s="43"/>
      <c r="BB491" s="43"/>
      <c r="BC491" s="43"/>
      <c r="BD491" s="43"/>
      <c r="BE491" s="43"/>
      <c r="BF491" s="43"/>
      <c r="BG491" s="43"/>
      <c r="BH491" s="43"/>
      <c r="BI491" s="43"/>
      <c r="BJ491" s="43"/>
      <c r="BK491" s="43"/>
      <c r="BL491" s="43"/>
      <c r="BM491" s="43"/>
      <c r="BN491" s="43"/>
      <c r="BO491" s="43"/>
      <c r="BP491" s="43"/>
      <c r="BQ491" s="43"/>
      <c r="BR491" s="43"/>
      <c r="BS491" s="43"/>
      <c r="BT491" s="43"/>
      <c r="BU491" s="43"/>
      <c r="BV491" s="43"/>
      <c r="BW491" s="43"/>
      <c r="BX491" s="43"/>
      <c r="BY491" s="43"/>
      <c r="BZ491" s="43"/>
      <c r="CA491" s="43"/>
      <c r="CB491" s="43"/>
      <c r="CC491" s="43"/>
      <c r="CD491" s="43"/>
      <c r="CE491" s="43"/>
      <c r="CF491" s="43"/>
      <c r="CG491" s="43"/>
      <c r="CH491" s="43"/>
      <c r="CI491" s="43"/>
      <c r="CJ491" s="43"/>
      <c r="CK491" s="43"/>
      <c r="CL491" s="43"/>
      <c r="CM491" s="43"/>
      <c r="CN491" s="43"/>
      <c r="CO491" s="43"/>
      <c r="CP491" s="43"/>
      <c r="CQ491" s="43"/>
      <c r="CR491" s="43"/>
      <c r="CS491" s="43"/>
      <c r="CT491" s="43"/>
      <c r="CU491" s="43"/>
      <c r="CV491" s="43"/>
      <c r="CW491" s="43"/>
      <c r="CX491" s="43"/>
      <c r="CY491" s="43"/>
      <c r="CZ491" s="43"/>
      <c r="DA491" s="43"/>
      <c r="DB491" s="43"/>
      <c r="DC491" s="43"/>
      <c r="DD491" s="43"/>
      <c r="DE491" s="43"/>
      <c r="DF491" s="43"/>
      <c r="DG491" s="43"/>
      <c r="DH491" s="43"/>
      <c r="DI491" s="43"/>
      <c r="DJ491" s="43"/>
      <c r="DK491" s="43"/>
      <c r="DL491" s="43"/>
      <c r="DM491" s="43"/>
      <c r="DN491" s="43"/>
      <c r="DO491" s="43"/>
      <c r="DP491" s="43"/>
      <c r="DQ491" s="43"/>
      <c r="DR491" s="43"/>
      <c r="DS491" s="43"/>
      <c r="DT491" s="43"/>
      <c r="DU491" s="43"/>
      <c r="DV491" s="43"/>
      <c r="DW491" s="43"/>
      <c r="DX491" s="43"/>
      <c r="DY491" s="43"/>
      <c r="DZ491" s="43"/>
      <c r="EA491" s="43"/>
      <c r="EB491" s="43"/>
      <c r="EC491" s="43"/>
      <c r="ED491" s="43"/>
      <c r="EE491" s="43"/>
      <c r="EF491" s="43"/>
      <c r="EG491" s="43"/>
      <c r="EH491" s="43"/>
      <c r="EI491" s="43"/>
      <c r="EJ491" s="43"/>
      <c r="EK491" s="43"/>
      <c r="EL491" s="43"/>
      <c r="EM491" s="43"/>
      <c r="EN491" s="43"/>
      <c r="EO491" s="43"/>
      <c r="EP491" s="43"/>
      <c r="EQ491" s="43"/>
      <c r="ER491" s="43"/>
      <c r="ES491" s="43"/>
      <c r="ET491" s="43"/>
      <c r="EU491" s="43"/>
      <c r="EV491" s="43"/>
      <c r="EW491" s="43"/>
      <c r="EX491" s="43"/>
      <c r="EY491" s="43"/>
      <c r="EZ491" s="43"/>
      <c r="FA491" s="43"/>
      <c r="FB491" s="43"/>
      <c r="FC491" s="43"/>
      <c r="FD491" s="43"/>
      <c r="FE491" s="43"/>
      <c r="FF491" s="43"/>
      <c r="FG491" s="43"/>
      <c r="FH491" s="43"/>
      <c r="FI491" s="43"/>
      <c r="FJ491" s="43"/>
      <c r="FK491" s="43"/>
      <c r="FL491" s="43"/>
      <c r="FM491" s="43"/>
      <c r="FN491" s="43"/>
      <c r="FO491" s="43"/>
      <c r="FP491" s="43"/>
      <c r="FQ491" s="43"/>
      <c r="FR491" s="43"/>
      <c r="FS491" s="43"/>
      <c r="FT491" s="43"/>
      <c r="FU491" s="43"/>
      <c r="FV491" s="43"/>
      <c r="FW491" s="43"/>
      <c r="FX491" s="43"/>
      <c r="FY491" s="43"/>
      <c r="FZ491" s="43"/>
      <c r="GA491" s="43"/>
      <c r="GB491" s="43"/>
      <c r="GC491" s="43"/>
      <c r="GD491" s="43"/>
      <c r="GE491" s="43"/>
      <c r="GF491" s="43"/>
      <c r="GG491" s="43"/>
      <c r="GH491" s="43"/>
      <c r="GI491" s="43"/>
      <c r="GJ491" s="43"/>
      <c r="GK491" s="43"/>
      <c r="GL491" s="43"/>
      <c r="GM491" s="43"/>
      <c r="GN491" s="43"/>
      <c r="GO491" s="43"/>
      <c r="GP491" s="43"/>
      <c r="GQ491" s="43"/>
      <c r="GR491" s="43"/>
      <c r="GS491" s="43"/>
      <c r="GT491" s="43"/>
      <c r="GU491" s="43"/>
      <c r="GV491" s="43"/>
      <c r="GW491" s="43"/>
      <c r="GX491" s="43"/>
      <c r="GY491" s="43"/>
      <c r="GZ491" s="43"/>
      <c r="HA491" s="43"/>
      <c r="HB491" s="43"/>
      <c r="HC491" s="43"/>
      <c r="HD491" s="43"/>
      <c r="HE491" s="43"/>
      <c r="HF491" s="43"/>
      <c r="HG491" s="43"/>
      <c r="HH491" s="43"/>
      <c r="HI491" s="43"/>
      <c r="HJ491" s="43"/>
      <c r="HK491" s="43"/>
      <c r="HL491" s="43"/>
      <c r="HM491" s="43"/>
      <c r="HN491" s="43"/>
      <c r="HO491" s="43"/>
      <c r="HP491" s="43"/>
      <c r="HQ491" s="43"/>
      <c r="HR491" s="43"/>
      <c r="HS491" s="43"/>
      <c r="HT491" s="43"/>
      <c r="HU491" s="43"/>
      <c r="HV491" s="43"/>
      <c r="HW491" s="43"/>
      <c r="HX491" s="43"/>
      <c r="HY491" s="43"/>
      <c r="HZ491" s="43"/>
      <c r="IA491" s="43"/>
      <c r="IB491" s="43"/>
      <c r="IC491" s="43"/>
      <c r="ID491" s="43"/>
      <c r="IE491" s="43"/>
      <c r="IF491" s="43"/>
      <c r="IG491" s="43"/>
      <c r="IH491" s="43"/>
      <c r="II491" s="43"/>
      <c r="IJ491" s="43"/>
      <c r="IK491" s="43"/>
      <c r="IL491" s="43"/>
      <c r="IM491" s="43"/>
      <c r="IN491" s="43"/>
      <c r="IO491" s="43"/>
      <c r="IP491" s="43"/>
      <c r="IQ491" s="43"/>
      <c r="IR491" s="43"/>
      <c r="IS491" s="43"/>
      <c r="IT491" s="43"/>
      <c r="IU491" s="43"/>
    </row>
    <row r="492" spans="1:255" ht="16.5">
      <c r="A492" s="708"/>
      <c r="B492" s="709"/>
      <c r="C492" s="709"/>
      <c r="D492" s="709"/>
      <c r="E492" s="43"/>
      <c r="F492" s="43"/>
      <c r="G492" s="43"/>
      <c r="H492" s="43"/>
      <c r="I492" s="43"/>
      <c r="J492" s="43"/>
      <c r="K492" s="43"/>
      <c r="L492" s="43"/>
      <c r="M492" s="43"/>
      <c r="N492" s="43"/>
      <c r="O492" s="43"/>
      <c r="P492" s="43"/>
      <c r="Q492" s="43"/>
      <c r="R492" s="43"/>
      <c r="S492" s="43"/>
      <c r="T492" s="43"/>
      <c r="U492" s="43"/>
      <c r="V492" s="43"/>
      <c r="W492" s="43"/>
      <c r="X492" s="43"/>
      <c r="Y492" s="43"/>
      <c r="Z492" s="43"/>
      <c r="AA492" s="43"/>
      <c r="AB492" s="43"/>
      <c r="AC492" s="43"/>
      <c r="AD492" s="43"/>
      <c r="AE492" s="43"/>
      <c r="AF492" s="43"/>
      <c r="AG492" s="43"/>
      <c r="AH492" s="43"/>
      <c r="AI492" s="43"/>
      <c r="AJ492" s="43"/>
      <c r="AK492" s="43"/>
      <c r="AL492" s="43"/>
      <c r="AM492" s="43"/>
      <c r="AN492" s="43"/>
      <c r="AO492" s="43"/>
      <c r="AP492" s="43"/>
      <c r="AQ492" s="43"/>
      <c r="AR492" s="43"/>
      <c r="AS492" s="43"/>
      <c r="AT492" s="43"/>
      <c r="AU492" s="43"/>
      <c r="AV492" s="43"/>
      <c r="AW492" s="43"/>
      <c r="AX492" s="43"/>
      <c r="AY492" s="43"/>
      <c r="AZ492" s="43"/>
      <c r="BA492" s="43"/>
      <c r="BB492" s="43"/>
      <c r="BC492" s="43"/>
      <c r="BD492" s="43"/>
      <c r="BE492" s="43"/>
      <c r="BF492" s="43"/>
      <c r="BG492" s="43"/>
      <c r="BH492" s="43"/>
      <c r="BI492" s="43"/>
      <c r="BJ492" s="43"/>
      <c r="BK492" s="43"/>
      <c r="BL492" s="43"/>
      <c r="BM492" s="43"/>
      <c r="BN492" s="43"/>
      <c r="BO492" s="43"/>
      <c r="BP492" s="43"/>
      <c r="BQ492" s="43"/>
      <c r="BR492" s="43"/>
      <c r="BS492" s="43"/>
      <c r="BT492" s="43"/>
      <c r="BU492" s="43"/>
      <c r="BV492" s="43"/>
      <c r="BW492" s="43"/>
      <c r="BX492" s="43"/>
      <c r="BY492" s="43"/>
      <c r="BZ492" s="43"/>
      <c r="CA492" s="43"/>
      <c r="CB492" s="43"/>
      <c r="CC492" s="43"/>
      <c r="CD492" s="43"/>
      <c r="CE492" s="43"/>
      <c r="CF492" s="43"/>
      <c r="CG492" s="43"/>
      <c r="CH492" s="43"/>
      <c r="CI492" s="43"/>
      <c r="CJ492" s="43"/>
      <c r="CK492" s="43"/>
      <c r="CL492" s="43"/>
      <c r="CM492" s="43"/>
      <c r="CN492" s="43"/>
      <c r="CO492" s="43"/>
      <c r="CP492" s="43"/>
      <c r="CQ492" s="43"/>
      <c r="CR492" s="43"/>
      <c r="CS492" s="43"/>
      <c r="CT492" s="43"/>
      <c r="CU492" s="43"/>
      <c r="CV492" s="43"/>
      <c r="CW492" s="43"/>
      <c r="CX492" s="43"/>
      <c r="CY492" s="43"/>
      <c r="CZ492" s="43"/>
      <c r="DA492" s="43"/>
      <c r="DB492" s="43"/>
      <c r="DC492" s="43"/>
      <c r="DD492" s="43"/>
      <c r="DE492" s="43"/>
      <c r="DF492" s="43"/>
      <c r="DG492" s="43"/>
      <c r="DH492" s="43"/>
      <c r="DI492" s="43"/>
      <c r="DJ492" s="43"/>
      <c r="DK492" s="43"/>
      <c r="DL492" s="43"/>
      <c r="DM492" s="43"/>
      <c r="DN492" s="43"/>
      <c r="DO492" s="43"/>
      <c r="DP492" s="43"/>
      <c r="DQ492" s="43"/>
      <c r="DR492" s="43"/>
      <c r="DS492" s="43"/>
      <c r="DT492" s="43"/>
      <c r="DU492" s="43"/>
      <c r="DV492" s="43"/>
      <c r="DW492" s="43"/>
      <c r="DX492" s="43"/>
      <c r="DY492" s="43"/>
      <c r="DZ492" s="43"/>
      <c r="EA492" s="43"/>
      <c r="EB492" s="43"/>
      <c r="EC492" s="43"/>
      <c r="ED492" s="43"/>
      <c r="EE492" s="43"/>
      <c r="EF492" s="43"/>
      <c r="EG492" s="43"/>
      <c r="EH492" s="43"/>
      <c r="EI492" s="43"/>
      <c r="EJ492" s="43"/>
      <c r="EK492" s="43"/>
      <c r="EL492" s="43"/>
      <c r="EM492" s="43"/>
      <c r="EN492" s="43"/>
      <c r="EO492" s="43"/>
      <c r="EP492" s="43"/>
      <c r="EQ492" s="43"/>
      <c r="ER492" s="43"/>
      <c r="ES492" s="43"/>
      <c r="ET492" s="43"/>
      <c r="EU492" s="43"/>
      <c r="EV492" s="43"/>
      <c r="EW492" s="43"/>
      <c r="EX492" s="43"/>
      <c r="EY492" s="43"/>
      <c r="EZ492" s="43"/>
      <c r="FA492" s="43"/>
      <c r="FB492" s="43"/>
      <c r="FC492" s="43"/>
      <c r="FD492" s="43"/>
      <c r="FE492" s="43"/>
      <c r="FF492" s="43"/>
      <c r="FG492" s="43"/>
      <c r="FH492" s="43"/>
      <c r="FI492" s="43"/>
      <c r="FJ492" s="43"/>
      <c r="FK492" s="43"/>
      <c r="FL492" s="43"/>
      <c r="FM492" s="43"/>
      <c r="FN492" s="43"/>
      <c r="FO492" s="43"/>
      <c r="FP492" s="43"/>
      <c r="FQ492" s="43"/>
      <c r="FR492" s="43"/>
      <c r="FS492" s="43"/>
      <c r="FT492" s="43"/>
      <c r="FU492" s="43"/>
      <c r="FV492" s="43"/>
      <c r="FW492" s="43"/>
      <c r="FX492" s="43"/>
      <c r="FY492" s="43"/>
      <c r="FZ492" s="43"/>
      <c r="GA492" s="43"/>
      <c r="GB492" s="43"/>
      <c r="GC492" s="43"/>
      <c r="GD492" s="43"/>
      <c r="GE492" s="43"/>
      <c r="GF492" s="43"/>
      <c r="GG492" s="43"/>
      <c r="GH492" s="43"/>
      <c r="GI492" s="43"/>
      <c r="GJ492" s="43"/>
      <c r="GK492" s="43"/>
      <c r="GL492" s="43"/>
      <c r="GM492" s="43"/>
      <c r="GN492" s="43"/>
      <c r="GO492" s="43"/>
      <c r="GP492" s="43"/>
      <c r="GQ492" s="43"/>
      <c r="GR492" s="43"/>
      <c r="GS492" s="43"/>
      <c r="GT492" s="43"/>
      <c r="GU492" s="43"/>
      <c r="GV492" s="43"/>
      <c r="GW492" s="43"/>
      <c r="GX492" s="43"/>
      <c r="GY492" s="43"/>
      <c r="GZ492" s="43"/>
      <c r="HA492" s="43"/>
      <c r="HB492" s="43"/>
      <c r="HC492" s="43"/>
      <c r="HD492" s="43"/>
      <c r="HE492" s="43"/>
      <c r="HF492" s="43"/>
      <c r="HG492" s="43"/>
      <c r="HH492" s="43"/>
      <c r="HI492" s="43"/>
      <c r="HJ492" s="43"/>
      <c r="HK492" s="43"/>
      <c r="HL492" s="43"/>
      <c r="HM492" s="43"/>
      <c r="HN492" s="43"/>
      <c r="HO492" s="43"/>
      <c r="HP492" s="43"/>
      <c r="HQ492" s="43"/>
      <c r="HR492" s="43"/>
      <c r="HS492" s="43"/>
      <c r="HT492" s="43"/>
      <c r="HU492" s="43"/>
      <c r="HV492" s="43"/>
      <c r="HW492" s="43"/>
      <c r="HX492" s="43"/>
      <c r="HY492" s="43"/>
      <c r="HZ492" s="43"/>
      <c r="IA492" s="43"/>
      <c r="IB492" s="43"/>
      <c r="IC492" s="43"/>
      <c r="ID492" s="43"/>
      <c r="IE492" s="43"/>
      <c r="IF492" s="43"/>
      <c r="IG492" s="43"/>
      <c r="IH492" s="43"/>
      <c r="II492" s="43"/>
      <c r="IJ492" s="43"/>
      <c r="IK492" s="43"/>
      <c r="IL492" s="43"/>
      <c r="IM492" s="43"/>
      <c r="IN492" s="43"/>
      <c r="IO492" s="43"/>
      <c r="IP492" s="43"/>
      <c r="IQ492" s="43"/>
      <c r="IR492" s="43"/>
      <c r="IS492" s="43"/>
      <c r="IT492" s="43"/>
      <c r="IU492" s="43"/>
    </row>
    <row r="493" spans="1:255" ht="16.5">
      <c r="A493" s="708"/>
      <c r="B493" s="709"/>
      <c r="C493" s="709"/>
      <c r="D493" s="709"/>
      <c r="E493" s="43"/>
      <c r="F493" s="43"/>
      <c r="G493" s="43"/>
      <c r="H493" s="43"/>
      <c r="I493" s="43"/>
      <c r="J493" s="43"/>
      <c r="K493" s="43"/>
      <c r="L493" s="43"/>
      <c r="M493" s="43"/>
      <c r="N493" s="43"/>
      <c r="O493" s="43"/>
      <c r="P493" s="43"/>
      <c r="Q493" s="43"/>
      <c r="R493" s="43"/>
      <c r="S493" s="43"/>
      <c r="T493" s="43"/>
      <c r="U493" s="43"/>
      <c r="V493" s="43"/>
      <c r="W493" s="43"/>
      <c r="X493" s="43"/>
      <c r="Y493" s="43"/>
      <c r="Z493" s="43"/>
      <c r="AA493" s="43"/>
      <c r="AB493" s="43"/>
      <c r="AC493" s="43"/>
      <c r="AD493" s="43"/>
      <c r="AE493" s="43"/>
      <c r="AF493" s="43"/>
      <c r="AG493" s="43"/>
      <c r="AH493" s="43"/>
      <c r="AI493" s="43"/>
      <c r="AJ493" s="43"/>
      <c r="AK493" s="43"/>
      <c r="AL493" s="43"/>
      <c r="AM493" s="43"/>
      <c r="AN493" s="43"/>
      <c r="AO493" s="43"/>
      <c r="AP493" s="43"/>
      <c r="AQ493" s="43"/>
      <c r="AR493" s="43"/>
      <c r="AS493" s="43"/>
      <c r="AT493" s="43"/>
      <c r="AU493" s="43"/>
      <c r="AV493" s="43"/>
      <c r="AW493" s="43"/>
      <c r="AX493" s="43"/>
      <c r="AY493" s="43"/>
      <c r="AZ493" s="43"/>
      <c r="BA493" s="43"/>
      <c r="BB493" s="43"/>
      <c r="BC493" s="43"/>
      <c r="BD493" s="43"/>
      <c r="BE493" s="43"/>
      <c r="BF493" s="43"/>
      <c r="BG493" s="43"/>
      <c r="BH493" s="43"/>
      <c r="BI493" s="43"/>
      <c r="BJ493" s="43"/>
      <c r="BK493" s="43"/>
      <c r="BL493" s="43"/>
      <c r="BM493" s="43"/>
      <c r="BN493" s="43"/>
      <c r="BO493" s="43"/>
      <c r="BP493" s="43"/>
      <c r="BQ493" s="43"/>
      <c r="BR493" s="43"/>
      <c r="BS493" s="43"/>
      <c r="BT493" s="43"/>
      <c r="BU493" s="43"/>
      <c r="BV493" s="43"/>
      <c r="BW493" s="43"/>
      <c r="BX493" s="43"/>
      <c r="BY493" s="43"/>
      <c r="BZ493" s="43"/>
      <c r="CA493" s="43"/>
      <c r="CB493" s="43"/>
      <c r="CC493" s="43"/>
      <c r="CD493" s="43"/>
      <c r="CE493" s="43"/>
      <c r="CF493" s="43"/>
      <c r="CG493" s="43"/>
      <c r="CH493" s="43"/>
      <c r="CI493" s="43"/>
      <c r="CJ493" s="43"/>
      <c r="CK493" s="43"/>
      <c r="CL493" s="43"/>
      <c r="CM493" s="43"/>
      <c r="CN493" s="43"/>
      <c r="CO493" s="43"/>
      <c r="CP493" s="43"/>
      <c r="CQ493" s="43"/>
      <c r="CR493" s="43"/>
      <c r="CS493" s="43"/>
      <c r="CT493" s="43"/>
      <c r="CU493" s="43"/>
      <c r="CV493" s="43"/>
      <c r="CW493" s="43"/>
      <c r="CX493" s="43"/>
      <c r="CY493" s="43"/>
      <c r="CZ493" s="43"/>
      <c r="DA493" s="43"/>
      <c r="DB493" s="43"/>
      <c r="DC493" s="43"/>
      <c r="DD493" s="43"/>
      <c r="DE493" s="43"/>
      <c r="DF493" s="43"/>
      <c r="DG493" s="43"/>
      <c r="DH493" s="43"/>
      <c r="DI493" s="43"/>
      <c r="DJ493" s="43"/>
      <c r="DK493" s="43"/>
      <c r="DL493" s="43"/>
      <c r="DM493" s="43"/>
      <c r="DN493" s="43"/>
      <c r="DO493" s="43"/>
      <c r="DP493" s="43"/>
      <c r="DQ493" s="43"/>
      <c r="DR493" s="43"/>
      <c r="DS493" s="43"/>
      <c r="DT493" s="43"/>
      <c r="DU493" s="43"/>
      <c r="DV493" s="43"/>
      <c r="DW493" s="43"/>
      <c r="DX493" s="43"/>
      <c r="DY493" s="43"/>
      <c r="DZ493" s="43"/>
      <c r="EA493" s="43"/>
      <c r="EB493" s="43"/>
      <c r="EC493" s="43"/>
      <c r="ED493" s="43"/>
      <c r="EE493" s="43"/>
      <c r="EF493" s="43"/>
      <c r="EG493" s="43"/>
      <c r="EH493" s="43"/>
      <c r="EI493" s="43"/>
      <c r="EJ493" s="43"/>
      <c r="EK493" s="43"/>
      <c r="EL493" s="43"/>
      <c r="EM493" s="43"/>
      <c r="EN493" s="43"/>
      <c r="EO493" s="43"/>
      <c r="EP493" s="43"/>
      <c r="EQ493" s="43"/>
      <c r="ER493" s="43"/>
      <c r="ES493" s="43"/>
      <c r="ET493" s="43"/>
      <c r="EU493" s="43"/>
      <c r="EV493" s="43"/>
      <c r="EW493" s="43"/>
      <c r="EX493" s="43"/>
      <c r="EY493" s="43"/>
      <c r="EZ493" s="43"/>
      <c r="FA493" s="43"/>
      <c r="FB493" s="43"/>
      <c r="FC493" s="43"/>
      <c r="FD493" s="43"/>
      <c r="FE493" s="43"/>
      <c r="FF493" s="43"/>
      <c r="FG493" s="43"/>
      <c r="FH493" s="43"/>
      <c r="FI493" s="43"/>
      <c r="FJ493" s="43"/>
      <c r="FK493" s="43"/>
      <c r="FL493" s="43"/>
      <c r="FM493" s="43"/>
      <c r="FN493" s="43"/>
      <c r="FO493" s="43"/>
      <c r="FP493" s="43"/>
      <c r="FQ493" s="43"/>
      <c r="FR493" s="43"/>
      <c r="FS493" s="43"/>
      <c r="FT493" s="43"/>
      <c r="FU493" s="43"/>
      <c r="FV493" s="43"/>
      <c r="FW493" s="43"/>
      <c r="FX493" s="43"/>
      <c r="FY493" s="43"/>
      <c r="FZ493" s="43"/>
      <c r="GA493" s="43"/>
      <c r="GB493" s="43"/>
      <c r="GC493" s="43"/>
      <c r="GD493" s="43"/>
      <c r="GE493" s="43"/>
      <c r="GF493" s="43"/>
      <c r="GG493" s="43"/>
      <c r="GH493" s="43"/>
      <c r="GI493" s="43"/>
      <c r="GJ493" s="43"/>
      <c r="GK493" s="43"/>
      <c r="GL493" s="43"/>
      <c r="GM493" s="43"/>
      <c r="GN493" s="43"/>
      <c r="GO493" s="43"/>
      <c r="GP493" s="43"/>
      <c r="GQ493" s="43"/>
      <c r="GR493" s="43"/>
      <c r="GS493" s="43"/>
      <c r="GT493" s="43"/>
      <c r="GU493" s="43"/>
      <c r="GV493" s="43"/>
      <c r="GW493" s="43"/>
      <c r="GX493" s="43"/>
      <c r="GY493" s="43"/>
      <c r="GZ493" s="43"/>
      <c r="HA493" s="43"/>
      <c r="HB493" s="43"/>
      <c r="HC493" s="43"/>
      <c r="HD493" s="43"/>
      <c r="HE493" s="43"/>
      <c r="HF493" s="43"/>
      <c r="HG493" s="43"/>
      <c r="HH493" s="43"/>
      <c r="HI493" s="43"/>
      <c r="HJ493" s="43"/>
      <c r="HK493" s="43"/>
      <c r="HL493" s="43"/>
      <c r="HM493" s="43"/>
      <c r="HN493" s="43"/>
      <c r="HO493" s="43"/>
      <c r="HP493" s="43"/>
      <c r="HQ493" s="43"/>
      <c r="HR493" s="43"/>
      <c r="HS493" s="43"/>
      <c r="HT493" s="43"/>
      <c r="HU493" s="43"/>
      <c r="HV493" s="43"/>
      <c r="HW493" s="43"/>
      <c r="HX493" s="43"/>
      <c r="HY493" s="43"/>
      <c r="HZ493" s="43"/>
      <c r="IA493" s="43"/>
      <c r="IB493" s="43"/>
      <c r="IC493" s="43"/>
      <c r="ID493" s="43"/>
      <c r="IE493" s="43"/>
      <c r="IF493" s="43"/>
      <c r="IG493" s="43"/>
      <c r="IH493" s="43"/>
      <c r="II493" s="43"/>
      <c r="IJ493" s="43"/>
      <c r="IK493" s="43"/>
      <c r="IL493" s="43"/>
      <c r="IM493" s="43"/>
      <c r="IN493" s="43"/>
      <c r="IO493" s="43"/>
      <c r="IP493" s="43"/>
      <c r="IQ493" s="43"/>
      <c r="IR493" s="43"/>
      <c r="IS493" s="43"/>
      <c r="IT493" s="43"/>
      <c r="IU493" s="43"/>
    </row>
    <row r="494" spans="1:255" ht="16.5">
      <c r="A494" s="708"/>
      <c r="B494" s="709"/>
      <c r="C494" s="709"/>
      <c r="D494" s="709"/>
      <c r="E494" s="43"/>
      <c r="F494" s="43"/>
      <c r="G494" s="43"/>
      <c r="H494" s="43"/>
      <c r="I494" s="43"/>
      <c r="J494" s="43"/>
      <c r="K494" s="43"/>
      <c r="L494" s="43"/>
      <c r="M494" s="43"/>
      <c r="N494" s="43"/>
      <c r="O494" s="43"/>
      <c r="P494" s="43"/>
      <c r="Q494" s="43"/>
      <c r="R494" s="43"/>
      <c r="S494" s="43"/>
      <c r="T494" s="43"/>
      <c r="U494" s="43"/>
      <c r="V494" s="43"/>
      <c r="W494" s="43"/>
      <c r="X494" s="43"/>
      <c r="Y494" s="43"/>
      <c r="Z494" s="43"/>
      <c r="AA494" s="43"/>
      <c r="AB494" s="43"/>
      <c r="AC494" s="43"/>
      <c r="AD494" s="43"/>
      <c r="AE494" s="43"/>
      <c r="AF494" s="43"/>
      <c r="AG494" s="43"/>
      <c r="AH494" s="43"/>
      <c r="AI494" s="43"/>
      <c r="AJ494" s="43"/>
      <c r="AK494" s="43"/>
      <c r="AL494" s="43"/>
      <c r="AM494" s="43"/>
      <c r="AN494" s="43"/>
      <c r="AO494" s="43"/>
      <c r="AP494" s="43"/>
      <c r="AQ494" s="43"/>
      <c r="AR494" s="43"/>
      <c r="AS494" s="43"/>
      <c r="AT494" s="43"/>
      <c r="AU494" s="43"/>
      <c r="AV494" s="43"/>
      <c r="AW494" s="43"/>
      <c r="AX494" s="43"/>
      <c r="AY494" s="43"/>
      <c r="AZ494" s="43"/>
      <c r="BA494" s="43"/>
      <c r="BB494" s="43"/>
      <c r="BC494" s="43"/>
      <c r="BD494" s="43"/>
      <c r="BE494" s="43"/>
      <c r="BF494" s="43"/>
      <c r="BG494" s="43"/>
      <c r="BH494" s="43"/>
      <c r="BI494" s="43"/>
      <c r="BJ494" s="43"/>
      <c r="BK494" s="43"/>
      <c r="BL494" s="43"/>
      <c r="BM494" s="43"/>
      <c r="BN494" s="43"/>
      <c r="BO494" s="43"/>
      <c r="BP494" s="43"/>
      <c r="BQ494" s="43"/>
      <c r="BR494" s="43"/>
      <c r="BS494" s="43"/>
      <c r="BT494" s="43"/>
      <c r="BU494" s="43"/>
      <c r="BV494" s="43"/>
      <c r="BW494" s="43"/>
      <c r="BX494" s="43"/>
      <c r="BY494" s="43"/>
      <c r="BZ494" s="43"/>
      <c r="CA494" s="43"/>
      <c r="CB494" s="43"/>
      <c r="CC494" s="43"/>
      <c r="CD494" s="43"/>
      <c r="CE494" s="43"/>
      <c r="CF494" s="43"/>
      <c r="CG494" s="43"/>
      <c r="CH494" s="43"/>
      <c r="CI494" s="43"/>
      <c r="CJ494" s="43"/>
      <c r="CK494" s="43"/>
      <c r="CL494" s="43"/>
      <c r="CM494" s="43"/>
      <c r="CN494" s="43"/>
      <c r="CO494" s="43"/>
      <c r="CP494" s="43"/>
      <c r="CQ494" s="43"/>
      <c r="CR494" s="43"/>
      <c r="CS494" s="43"/>
      <c r="CT494" s="43"/>
      <c r="CU494" s="43"/>
      <c r="CV494" s="43"/>
      <c r="CW494" s="43"/>
      <c r="CX494" s="43"/>
      <c r="CY494" s="43"/>
      <c r="CZ494" s="43"/>
      <c r="DA494" s="43"/>
      <c r="DB494" s="43"/>
      <c r="DC494" s="43"/>
      <c r="DD494" s="43"/>
      <c r="DE494" s="43"/>
      <c r="DF494" s="43"/>
      <c r="DG494" s="43"/>
      <c r="DH494" s="43"/>
      <c r="DI494" s="43"/>
      <c r="DJ494" s="43"/>
      <c r="DK494" s="43"/>
      <c r="DL494" s="43"/>
      <c r="DM494" s="43"/>
      <c r="DN494" s="43"/>
      <c r="DO494" s="43"/>
      <c r="DP494" s="43"/>
      <c r="DQ494" s="43"/>
      <c r="DR494" s="43"/>
      <c r="DS494" s="43"/>
      <c r="DT494" s="43"/>
      <c r="DU494" s="43"/>
      <c r="DV494" s="43"/>
      <c r="DW494" s="43"/>
      <c r="DX494" s="43"/>
      <c r="DY494" s="43"/>
      <c r="DZ494" s="43"/>
      <c r="EA494" s="43"/>
      <c r="EB494" s="43"/>
      <c r="EC494" s="43"/>
      <c r="ED494" s="43"/>
      <c r="EE494" s="43"/>
      <c r="EF494" s="43"/>
      <c r="EG494" s="43"/>
      <c r="EH494" s="43"/>
      <c r="EI494" s="43"/>
      <c r="EJ494" s="43"/>
      <c r="EK494" s="43"/>
      <c r="EL494" s="43"/>
      <c r="EM494" s="43"/>
      <c r="EN494" s="43"/>
      <c r="EO494" s="43"/>
      <c r="EP494" s="43"/>
      <c r="EQ494" s="43"/>
      <c r="ER494" s="43"/>
      <c r="ES494" s="43"/>
      <c r="ET494" s="43"/>
      <c r="EU494" s="43"/>
      <c r="EV494" s="43"/>
      <c r="EW494" s="43"/>
      <c r="EX494" s="43"/>
      <c r="EY494" s="43"/>
      <c r="EZ494" s="43"/>
      <c r="FA494" s="43"/>
      <c r="FB494" s="43"/>
      <c r="FC494" s="43"/>
      <c r="FD494" s="43"/>
      <c r="FE494" s="43"/>
      <c r="FF494" s="43"/>
      <c r="FG494" s="43"/>
      <c r="FH494" s="43"/>
      <c r="FI494" s="43"/>
      <c r="FJ494" s="43"/>
      <c r="FK494" s="43"/>
      <c r="FL494" s="43"/>
      <c r="FM494" s="43"/>
      <c r="FN494" s="43"/>
      <c r="FO494" s="43"/>
      <c r="FP494" s="43"/>
      <c r="FQ494" s="43"/>
      <c r="FR494" s="43"/>
      <c r="FS494" s="43"/>
      <c r="FT494" s="43"/>
      <c r="FU494" s="43"/>
      <c r="FV494" s="43"/>
      <c r="FW494" s="43"/>
      <c r="FX494" s="43"/>
      <c r="FY494" s="43"/>
      <c r="FZ494" s="43"/>
      <c r="GA494" s="43"/>
      <c r="GB494" s="43"/>
      <c r="GC494" s="43"/>
      <c r="GD494" s="43"/>
      <c r="GE494" s="43"/>
      <c r="GF494" s="43"/>
      <c r="GG494" s="43"/>
      <c r="GH494" s="43"/>
      <c r="GI494" s="43"/>
      <c r="GJ494" s="43"/>
      <c r="GK494" s="43"/>
      <c r="GL494" s="43"/>
      <c r="GM494" s="43"/>
      <c r="GN494" s="43"/>
      <c r="GO494" s="43"/>
      <c r="GP494" s="43"/>
      <c r="GQ494" s="43"/>
      <c r="GR494" s="43"/>
      <c r="GS494" s="43"/>
      <c r="GT494" s="43"/>
      <c r="GU494" s="43"/>
      <c r="GV494" s="43"/>
      <c r="GW494" s="43"/>
      <c r="GX494" s="43"/>
      <c r="GY494" s="43"/>
      <c r="GZ494" s="43"/>
      <c r="HA494" s="43"/>
      <c r="HB494" s="43"/>
      <c r="HC494" s="43"/>
      <c r="HD494" s="43"/>
      <c r="HE494" s="43"/>
      <c r="HF494" s="43"/>
      <c r="HG494" s="43"/>
      <c r="HH494" s="43"/>
      <c r="HI494" s="43"/>
      <c r="HJ494" s="43"/>
      <c r="HK494" s="43"/>
      <c r="HL494" s="43"/>
      <c r="HM494" s="43"/>
      <c r="HN494" s="43"/>
      <c r="HO494" s="43"/>
      <c r="HP494" s="43"/>
      <c r="HQ494" s="43"/>
      <c r="HR494" s="43"/>
      <c r="HS494" s="43"/>
      <c r="HT494" s="43"/>
      <c r="HU494" s="43"/>
      <c r="HV494" s="43"/>
      <c r="HW494" s="43"/>
      <c r="HX494" s="43"/>
      <c r="HY494" s="43"/>
      <c r="HZ494" s="43"/>
      <c r="IA494" s="43"/>
      <c r="IB494" s="43"/>
      <c r="IC494" s="43"/>
      <c r="ID494" s="43"/>
      <c r="IE494" s="43"/>
      <c r="IF494" s="43"/>
      <c r="IG494" s="43"/>
      <c r="IH494" s="43"/>
      <c r="II494" s="43"/>
      <c r="IJ494" s="43"/>
      <c r="IK494" s="43"/>
      <c r="IL494" s="43"/>
      <c r="IM494" s="43"/>
      <c r="IN494" s="43"/>
      <c r="IO494" s="43"/>
      <c r="IP494" s="43"/>
      <c r="IQ494" s="43"/>
      <c r="IR494" s="43"/>
      <c r="IS494" s="43"/>
      <c r="IT494" s="43"/>
      <c r="IU494" s="43"/>
    </row>
    <row r="495" spans="1:255" ht="16.5">
      <c r="A495" s="708"/>
      <c r="B495" s="709"/>
      <c r="C495" s="709"/>
      <c r="D495" s="709"/>
      <c r="E495" s="43"/>
      <c r="F495" s="43"/>
      <c r="G495" s="43"/>
      <c r="H495" s="43"/>
      <c r="I495" s="43"/>
      <c r="J495" s="43"/>
      <c r="K495" s="43"/>
      <c r="L495" s="43"/>
      <c r="M495" s="43"/>
      <c r="N495" s="43"/>
      <c r="O495" s="43"/>
      <c r="P495" s="43"/>
      <c r="Q495" s="43"/>
      <c r="R495" s="43"/>
      <c r="S495" s="43"/>
      <c r="T495" s="43"/>
      <c r="U495" s="43"/>
      <c r="V495" s="43"/>
      <c r="W495" s="43"/>
      <c r="X495" s="43"/>
      <c r="Y495" s="43"/>
      <c r="Z495" s="43"/>
      <c r="AA495" s="43"/>
      <c r="AB495" s="43"/>
      <c r="AC495" s="43"/>
      <c r="AD495" s="43"/>
      <c r="AE495" s="43"/>
      <c r="AF495" s="43"/>
      <c r="AG495" s="43"/>
      <c r="AH495" s="43"/>
      <c r="AI495" s="43"/>
      <c r="AJ495" s="43"/>
      <c r="AK495" s="43"/>
      <c r="AL495" s="43"/>
      <c r="AM495" s="43"/>
      <c r="AN495" s="43"/>
      <c r="AO495" s="43"/>
      <c r="AP495" s="43"/>
      <c r="AQ495" s="43"/>
      <c r="AR495" s="43"/>
      <c r="AS495" s="43"/>
      <c r="AT495" s="43"/>
      <c r="AU495" s="43"/>
      <c r="AV495" s="43"/>
      <c r="AW495" s="43"/>
      <c r="AX495" s="43"/>
      <c r="AY495" s="43"/>
      <c r="AZ495" s="43"/>
      <c r="BA495" s="43"/>
      <c r="BB495" s="43"/>
      <c r="BC495" s="43"/>
      <c r="BD495" s="43"/>
      <c r="BE495" s="43"/>
      <c r="BF495" s="43"/>
      <c r="BG495" s="43"/>
      <c r="BH495" s="43"/>
      <c r="BI495" s="43"/>
      <c r="BJ495" s="43"/>
      <c r="BK495" s="43"/>
      <c r="BL495" s="43"/>
      <c r="BM495" s="43"/>
      <c r="BN495" s="43"/>
      <c r="BO495" s="43"/>
      <c r="BP495" s="43"/>
      <c r="BQ495" s="43"/>
      <c r="BR495" s="43"/>
      <c r="BS495" s="43"/>
      <c r="BT495" s="43"/>
      <c r="BU495" s="43"/>
      <c r="BV495" s="43"/>
      <c r="BW495" s="43"/>
      <c r="BX495" s="43"/>
      <c r="BY495" s="43"/>
      <c r="BZ495" s="43"/>
      <c r="CA495" s="43"/>
      <c r="CB495" s="43"/>
      <c r="CC495" s="43"/>
      <c r="CD495" s="43"/>
      <c r="CE495" s="43"/>
      <c r="CF495" s="43"/>
      <c r="CG495" s="43"/>
      <c r="CH495" s="43"/>
      <c r="CI495" s="43"/>
      <c r="CJ495" s="43"/>
      <c r="CK495" s="43"/>
      <c r="CL495" s="43"/>
      <c r="CM495" s="43"/>
      <c r="CN495" s="43"/>
      <c r="CO495" s="43"/>
      <c r="CP495" s="43"/>
      <c r="CQ495" s="43"/>
      <c r="CR495" s="43"/>
      <c r="CS495" s="43"/>
      <c r="CT495" s="43"/>
      <c r="CU495" s="43"/>
      <c r="CV495" s="43"/>
      <c r="CW495" s="43"/>
      <c r="CX495" s="43"/>
      <c r="CY495" s="43"/>
      <c r="CZ495" s="43"/>
      <c r="DA495" s="43"/>
      <c r="DB495" s="43"/>
      <c r="DC495" s="43"/>
      <c r="DD495" s="43"/>
      <c r="DE495" s="43"/>
      <c r="DF495" s="43"/>
      <c r="DG495" s="43"/>
      <c r="DH495" s="43"/>
      <c r="DI495" s="43"/>
      <c r="DJ495" s="43"/>
      <c r="DK495" s="43"/>
      <c r="DL495" s="43"/>
      <c r="DM495" s="43"/>
      <c r="DN495" s="43"/>
      <c r="DO495" s="43"/>
      <c r="DP495" s="43"/>
      <c r="DQ495" s="43"/>
      <c r="DR495" s="43"/>
      <c r="DS495" s="43"/>
      <c r="DT495" s="43"/>
      <c r="DU495" s="43"/>
      <c r="DV495" s="43"/>
      <c r="DW495" s="43"/>
      <c r="DX495" s="43"/>
      <c r="DY495" s="43"/>
      <c r="DZ495" s="43"/>
      <c r="EA495" s="43"/>
      <c r="EB495" s="43"/>
      <c r="EC495" s="43"/>
      <c r="ED495" s="43"/>
      <c r="EE495" s="43"/>
      <c r="EF495" s="43"/>
      <c r="EG495" s="43"/>
      <c r="EH495" s="43"/>
      <c r="EI495" s="43"/>
      <c r="EJ495" s="43"/>
      <c r="EK495" s="43"/>
      <c r="EL495" s="43"/>
      <c r="EM495" s="43"/>
      <c r="EN495" s="43"/>
      <c r="EO495" s="43"/>
      <c r="EP495" s="43"/>
      <c r="EQ495" s="43"/>
      <c r="ER495" s="43"/>
      <c r="ES495" s="43"/>
      <c r="ET495" s="43"/>
      <c r="EU495" s="43"/>
      <c r="EV495" s="43"/>
      <c r="EW495" s="43"/>
      <c r="EX495" s="43"/>
      <c r="EY495" s="43"/>
      <c r="EZ495" s="43"/>
      <c r="FA495" s="43"/>
      <c r="FB495" s="43"/>
      <c r="FC495" s="43"/>
      <c r="FD495" s="43"/>
      <c r="FE495" s="43"/>
      <c r="FF495" s="43"/>
      <c r="FG495" s="43"/>
      <c r="FH495" s="43"/>
      <c r="FI495" s="43"/>
      <c r="FJ495" s="43"/>
      <c r="FK495" s="43"/>
      <c r="FL495" s="43"/>
      <c r="FM495" s="43"/>
      <c r="FN495" s="43"/>
      <c r="FO495" s="43"/>
      <c r="FP495" s="43"/>
      <c r="FQ495" s="43"/>
      <c r="FR495" s="43"/>
      <c r="FS495" s="43"/>
      <c r="FT495" s="43"/>
      <c r="FU495" s="43"/>
      <c r="FV495" s="43"/>
      <c r="FW495" s="43"/>
      <c r="FX495" s="43"/>
      <c r="FY495" s="43"/>
      <c r="FZ495" s="43"/>
      <c r="GA495" s="43"/>
      <c r="GB495" s="43"/>
      <c r="GC495" s="43"/>
      <c r="GD495" s="43"/>
      <c r="GE495" s="43"/>
      <c r="GF495" s="43"/>
      <c r="GG495" s="43"/>
      <c r="GH495" s="43"/>
      <c r="GI495" s="43"/>
      <c r="GJ495" s="43"/>
      <c r="GK495" s="43"/>
      <c r="GL495" s="43"/>
      <c r="GM495" s="43"/>
      <c r="GN495" s="43"/>
      <c r="GO495" s="43"/>
      <c r="GP495" s="43"/>
      <c r="GQ495" s="43"/>
      <c r="GR495" s="43"/>
      <c r="GS495" s="43"/>
      <c r="GT495" s="43"/>
      <c r="GU495" s="43"/>
      <c r="GV495" s="43"/>
      <c r="GW495" s="43"/>
      <c r="GX495" s="43"/>
      <c r="GY495" s="43"/>
      <c r="GZ495" s="43"/>
      <c r="HA495" s="43"/>
      <c r="HB495" s="43"/>
      <c r="HC495" s="43"/>
      <c r="HD495" s="43"/>
      <c r="HE495" s="43"/>
      <c r="HF495" s="43"/>
      <c r="HG495" s="43"/>
      <c r="HH495" s="43"/>
      <c r="HI495" s="43"/>
      <c r="HJ495" s="43"/>
      <c r="HK495" s="43"/>
      <c r="HL495" s="43"/>
      <c r="HM495" s="43"/>
      <c r="HN495" s="43"/>
      <c r="HO495" s="43"/>
      <c r="HP495" s="43"/>
      <c r="HQ495" s="43"/>
      <c r="HR495" s="43"/>
      <c r="HS495" s="43"/>
      <c r="HT495" s="43"/>
      <c r="HU495" s="43"/>
      <c r="HV495" s="43"/>
      <c r="HW495" s="43"/>
      <c r="HX495" s="43"/>
      <c r="HY495" s="43"/>
      <c r="HZ495" s="43"/>
      <c r="IA495" s="43"/>
      <c r="IB495" s="43"/>
      <c r="IC495" s="43"/>
      <c r="ID495" s="43"/>
      <c r="IE495" s="43"/>
      <c r="IF495" s="43"/>
      <c r="IG495" s="43"/>
      <c r="IH495" s="43"/>
      <c r="II495" s="43"/>
      <c r="IJ495" s="43"/>
      <c r="IK495" s="43"/>
      <c r="IL495" s="43"/>
      <c r="IM495" s="43"/>
      <c r="IN495" s="43"/>
      <c r="IO495" s="43"/>
      <c r="IP495" s="43"/>
      <c r="IQ495" s="43"/>
      <c r="IR495" s="43"/>
      <c r="IS495" s="43"/>
      <c r="IT495" s="43"/>
      <c r="IU495" s="43"/>
    </row>
    <row r="496" spans="1:255" ht="16.5">
      <c r="A496" s="708"/>
      <c r="B496" s="709"/>
      <c r="C496" s="709"/>
      <c r="D496" s="709"/>
      <c r="E496" s="43"/>
      <c r="F496" s="43"/>
      <c r="G496" s="43"/>
      <c r="H496" s="43"/>
      <c r="I496" s="43"/>
      <c r="J496" s="43"/>
      <c r="K496" s="43"/>
      <c r="L496" s="43"/>
      <c r="M496" s="43"/>
      <c r="N496" s="43"/>
      <c r="O496" s="43"/>
      <c r="P496" s="43"/>
      <c r="Q496" s="43"/>
      <c r="R496" s="43"/>
      <c r="S496" s="43"/>
      <c r="T496" s="43"/>
      <c r="U496" s="43"/>
      <c r="V496" s="43"/>
      <c r="W496" s="43"/>
      <c r="X496" s="43"/>
      <c r="Y496" s="43"/>
      <c r="Z496" s="43"/>
      <c r="AA496" s="43"/>
      <c r="AB496" s="43"/>
      <c r="AC496" s="43"/>
      <c r="AD496" s="43"/>
      <c r="AE496" s="43"/>
      <c r="AF496" s="43"/>
      <c r="AG496" s="43"/>
      <c r="AH496" s="43"/>
      <c r="AI496" s="43"/>
      <c r="AJ496" s="43"/>
      <c r="AK496" s="43"/>
      <c r="AL496" s="43"/>
      <c r="AM496" s="43"/>
      <c r="AN496" s="43"/>
      <c r="AO496" s="43"/>
      <c r="AP496" s="43"/>
      <c r="AQ496" s="43"/>
      <c r="AR496" s="43"/>
      <c r="AS496" s="43"/>
      <c r="AT496" s="43"/>
      <c r="AU496" s="43"/>
      <c r="AV496" s="43"/>
      <c r="AW496" s="43"/>
      <c r="AX496" s="43"/>
      <c r="AY496" s="43"/>
      <c r="AZ496" s="43"/>
      <c r="BA496" s="43"/>
      <c r="BB496" s="43"/>
      <c r="BC496" s="43"/>
      <c r="BD496" s="43"/>
      <c r="BE496" s="43"/>
      <c r="BF496" s="43"/>
      <c r="BG496" s="43"/>
      <c r="BH496" s="43"/>
      <c r="BI496" s="43"/>
      <c r="BJ496" s="43"/>
      <c r="BK496" s="43"/>
      <c r="BL496" s="43"/>
      <c r="BM496" s="43"/>
      <c r="BN496" s="43"/>
      <c r="BO496" s="43"/>
      <c r="BP496" s="43"/>
      <c r="BQ496" s="43"/>
      <c r="BR496" s="43"/>
      <c r="BS496" s="43"/>
      <c r="BT496" s="43"/>
      <c r="BU496" s="43"/>
      <c r="BV496" s="43"/>
      <c r="BW496" s="43"/>
      <c r="BX496" s="43"/>
      <c r="BY496" s="43"/>
      <c r="BZ496" s="43"/>
      <c r="CA496" s="43"/>
      <c r="CB496" s="43"/>
      <c r="CC496" s="43"/>
      <c r="CD496" s="43"/>
      <c r="CE496" s="43"/>
      <c r="CF496" s="43"/>
      <c r="CG496" s="43"/>
      <c r="CH496" s="43"/>
      <c r="CI496" s="43"/>
      <c r="CJ496" s="43"/>
      <c r="CK496" s="43"/>
      <c r="CL496" s="43"/>
      <c r="CM496" s="43"/>
      <c r="CN496" s="43"/>
      <c r="CO496" s="43"/>
      <c r="CP496" s="43"/>
      <c r="CQ496" s="43"/>
      <c r="CR496" s="43"/>
      <c r="CS496" s="43"/>
      <c r="CT496" s="43"/>
      <c r="CU496" s="43"/>
      <c r="CV496" s="43"/>
      <c r="CW496" s="43"/>
      <c r="CX496" s="43"/>
      <c r="CY496" s="43"/>
      <c r="CZ496" s="43"/>
      <c r="DA496" s="43"/>
      <c r="DB496" s="43"/>
      <c r="DC496" s="43"/>
      <c r="DD496" s="43"/>
      <c r="DE496" s="43"/>
      <c r="DF496" s="43"/>
      <c r="DG496" s="43"/>
      <c r="DH496" s="43"/>
      <c r="DI496" s="43"/>
      <c r="DJ496" s="43"/>
      <c r="DK496" s="43"/>
      <c r="DL496" s="43"/>
      <c r="DM496" s="43"/>
      <c r="DN496" s="43"/>
      <c r="DO496" s="43"/>
      <c r="DP496" s="43"/>
      <c r="DQ496" s="43"/>
      <c r="DR496" s="43"/>
      <c r="DS496" s="43"/>
      <c r="DT496" s="43"/>
      <c r="DU496" s="43"/>
      <c r="DV496" s="43"/>
      <c r="DW496" s="43"/>
      <c r="DX496" s="43"/>
      <c r="DY496" s="43"/>
      <c r="DZ496" s="43"/>
      <c r="EA496" s="43"/>
      <c r="EB496" s="43"/>
      <c r="EC496" s="43"/>
      <c r="ED496" s="43"/>
      <c r="EE496" s="43"/>
      <c r="EF496" s="43"/>
      <c r="EG496" s="43"/>
      <c r="EH496" s="43"/>
      <c r="EI496" s="43"/>
      <c r="EJ496" s="43"/>
      <c r="EK496" s="43"/>
      <c r="EL496" s="43"/>
      <c r="EM496" s="43"/>
      <c r="EN496" s="43"/>
      <c r="EO496" s="43"/>
      <c r="EP496" s="43"/>
      <c r="EQ496" s="43"/>
      <c r="ER496" s="43"/>
      <c r="ES496" s="43"/>
      <c r="ET496" s="43"/>
      <c r="EU496" s="43"/>
      <c r="EV496" s="43"/>
      <c r="EW496" s="43"/>
      <c r="EX496" s="43"/>
      <c r="EY496" s="43"/>
      <c r="EZ496" s="43"/>
      <c r="FA496" s="43"/>
      <c r="FB496" s="43"/>
      <c r="FC496" s="43"/>
      <c r="FD496" s="43"/>
      <c r="FE496" s="43"/>
      <c r="FF496" s="43"/>
      <c r="FG496" s="43"/>
      <c r="FH496" s="43"/>
      <c r="FI496" s="43"/>
      <c r="FJ496" s="43"/>
      <c r="FK496" s="43"/>
      <c r="FL496" s="43"/>
      <c r="FM496" s="43"/>
      <c r="FN496" s="43"/>
      <c r="FO496" s="43"/>
      <c r="FP496" s="43"/>
      <c r="FQ496" s="43"/>
      <c r="FR496" s="43"/>
      <c r="FS496" s="43"/>
      <c r="FT496" s="43"/>
      <c r="FU496" s="43"/>
      <c r="FV496" s="43"/>
      <c r="FW496" s="43"/>
      <c r="FX496" s="43"/>
      <c r="FY496" s="43"/>
      <c r="FZ496" s="43"/>
      <c r="GA496" s="43"/>
      <c r="GB496" s="43"/>
      <c r="GC496" s="43"/>
      <c r="GD496" s="43"/>
      <c r="GE496" s="43"/>
      <c r="GF496" s="43"/>
      <c r="GG496" s="43"/>
      <c r="GH496" s="43"/>
      <c r="GI496" s="43"/>
      <c r="GJ496" s="43"/>
      <c r="GK496" s="43"/>
      <c r="GL496" s="43"/>
      <c r="GM496" s="43"/>
      <c r="GN496" s="43"/>
      <c r="GO496" s="43"/>
      <c r="GP496" s="43"/>
      <c r="GQ496" s="43"/>
      <c r="GR496" s="43"/>
      <c r="GS496" s="43"/>
      <c r="GT496" s="43"/>
      <c r="GU496" s="43"/>
      <c r="GV496" s="43"/>
      <c r="GW496" s="43"/>
      <c r="GX496" s="43"/>
      <c r="GY496" s="43"/>
      <c r="GZ496" s="43"/>
      <c r="HA496" s="43"/>
      <c r="HB496" s="43"/>
      <c r="HC496" s="43"/>
      <c r="HD496" s="43"/>
      <c r="HE496" s="43"/>
      <c r="HF496" s="43"/>
      <c r="HG496" s="43"/>
      <c r="HH496" s="43"/>
      <c r="HI496" s="43"/>
      <c r="HJ496" s="43"/>
      <c r="HK496" s="43"/>
      <c r="HL496" s="43"/>
      <c r="HM496" s="43"/>
      <c r="HN496" s="43"/>
      <c r="HO496" s="43"/>
      <c r="HP496" s="43"/>
      <c r="HQ496" s="43"/>
      <c r="HR496" s="43"/>
      <c r="HS496" s="43"/>
      <c r="HT496" s="43"/>
      <c r="HU496" s="43"/>
      <c r="HV496" s="43"/>
      <c r="HW496" s="43"/>
      <c r="HX496" s="43"/>
      <c r="HY496" s="43"/>
      <c r="HZ496" s="43"/>
      <c r="IA496" s="43"/>
      <c r="IB496" s="43"/>
      <c r="IC496" s="43"/>
      <c r="ID496" s="43"/>
      <c r="IE496" s="43"/>
      <c r="IF496" s="43"/>
      <c r="IG496" s="43"/>
      <c r="IH496" s="43"/>
      <c r="II496" s="43"/>
      <c r="IJ496" s="43"/>
      <c r="IK496" s="43"/>
      <c r="IL496" s="43"/>
      <c r="IM496" s="43"/>
      <c r="IN496" s="43"/>
      <c r="IO496" s="43"/>
      <c r="IP496" s="43"/>
      <c r="IQ496" s="43"/>
      <c r="IR496" s="43"/>
      <c r="IS496" s="43"/>
      <c r="IT496" s="43"/>
      <c r="IU496" s="43"/>
    </row>
    <row r="497" spans="1:255" ht="16.5">
      <c r="A497" s="708"/>
      <c r="B497" s="709"/>
      <c r="C497" s="709"/>
      <c r="D497" s="709"/>
      <c r="E497" s="43"/>
      <c r="F497" s="43"/>
      <c r="G497" s="43"/>
      <c r="H497" s="43"/>
      <c r="I497" s="43"/>
      <c r="J497" s="43"/>
      <c r="K497" s="43"/>
      <c r="L497" s="43"/>
      <c r="M497" s="43"/>
      <c r="N497" s="43"/>
      <c r="O497" s="43"/>
      <c r="P497" s="43"/>
      <c r="Q497" s="43"/>
      <c r="R497" s="43"/>
      <c r="S497" s="43"/>
      <c r="T497" s="43"/>
      <c r="U497" s="43"/>
      <c r="V497" s="43"/>
      <c r="W497" s="43"/>
      <c r="X497" s="43"/>
      <c r="Y497" s="43"/>
      <c r="Z497" s="43"/>
      <c r="AA497" s="43"/>
      <c r="AB497" s="43"/>
      <c r="AC497" s="43"/>
      <c r="AD497" s="43"/>
      <c r="AE497" s="43"/>
      <c r="AF497" s="43"/>
      <c r="AG497" s="43"/>
      <c r="AH497" s="43"/>
      <c r="AI497" s="43"/>
      <c r="AJ497" s="43"/>
      <c r="AK497" s="43"/>
      <c r="AL497" s="43"/>
      <c r="AM497" s="43"/>
      <c r="AN497" s="43"/>
      <c r="AO497" s="43"/>
      <c r="AP497" s="43"/>
      <c r="AQ497" s="43"/>
      <c r="AR497" s="43"/>
      <c r="AS497" s="43"/>
      <c r="AT497" s="43"/>
      <c r="AU497" s="43"/>
      <c r="AV497" s="43"/>
      <c r="AW497" s="43"/>
      <c r="AX497" s="43"/>
      <c r="AY497" s="43"/>
      <c r="AZ497" s="43"/>
      <c r="BA497" s="43"/>
      <c r="BB497" s="43"/>
      <c r="BC497" s="43"/>
      <c r="BD497" s="43"/>
      <c r="BE497" s="43"/>
      <c r="BF497" s="43"/>
      <c r="BG497" s="43"/>
      <c r="BH497" s="43"/>
      <c r="BI497" s="43"/>
      <c r="BJ497" s="43"/>
      <c r="BK497" s="43"/>
      <c r="BL497" s="43"/>
      <c r="BM497" s="43"/>
      <c r="BN497" s="43"/>
      <c r="BO497" s="43"/>
      <c r="BP497" s="43"/>
      <c r="BQ497" s="43"/>
      <c r="BR497" s="43"/>
      <c r="BS497" s="43"/>
      <c r="BT497" s="43"/>
      <c r="BU497" s="43"/>
      <c r="BV497" s="43"/>
      <c r="BW497" s="43"/>
      <c r="BX497" s="43"/>
      <c r="BY497" s="43"/>
      <c r="BZ497" s="43"/>
      <c r="CA497" s="43"/>
      <c r="CB497" s="43"/>
      <c r="CC497" s="43"/>
      <c r="CD497" s="43"/>
      <c r="CE497" s="43"/>
      <c r="CF497" s="43"/>
      <c r="CG497" s="43"/>
      <c r="CH497" s="43"/>
      <c r="CI497" s="43"/>
      <c r="CJ497" s="43"/>
      <c r="CK497" s="43"/>
      <c r="CL497" s="43"/>
      <c r="CM497" s="43"/>
      <c r="CN497" s="43"/>
      <c r="CO497" s="43"/>
      <c r="CP497" s="43"/>
      <c r="CQ497" s="43"/>
      <c r="CR497" s="43"/>
      <c r="CS497" s="43"/>
      <c r="CT497" s="43"/>
      <c r="CU497" s="43"/>
      <c r="CV497" s="43"/>
      <c r="CW497" s="43"/>
      <c r="CX497" s="43"/>
      <c r="CY497" s="43"/>
      <c r="CZ497" s="43"/>
      <c r="DA497" s="43"/>
      <c r="DB497" s="43"/>
      <c r="DC497" s="43"/>
      <c r="DD497" s="43"/>
      <c r="DE497" s="43"/>
      <c r="DF497" s="43"/>
      <c r="DG497" s="43"/>
      <c r="DH497" s="43"/>
      <c r="DI497" s="43"/>
      <c r="DJ497" s="43"/>
      <c r="DK497" s="43"/>
      <c r="DL497" s="43"/>
      <c r="DM497" s="43"/>
      <c r="DN497" s="43"/>
      <c r="DO497" s="43"/>
      <c r="DP497" s="43"/>
      <c r="DQ497" s="43"/>
      <c r="DR497" s="43"/>
      <c r="DS497" s="43"/>
      <c r="DT497" s="43"/>
      <c r="DU497" s="43"/>
      <c r="DV497" s="43"/>
      <c r="DW497" s="43"/>
      <c r="DX497" s="43"/>
      <c r="DY497" s="43"/>
      <c r="DZ497" s="43"/>
      <c r="EA497" s="43"/>
      <c r="EB497" s="43"/>
      <c r="EC497" s="43"/>
      <c r="ED497" s="43"/>
      <c r="EE497" s="43"/>
      <c r="EF497" s="43"/>
      <c r="EG497" s="43"/>
      <c r="EH497" s="43"/>
      <c r="EI497" s="43"/>
      <c r="EJ497" s="43"/>
      <c r="EK497" s="43"/>
      <c r="EL497" s="43"/>
      <c r="EM497" s="43"/>
      <c r="EN497" s="43"/>
      <c r="EO497" s="43"/>
      <c r="EP497" s="43"/>
      <c r="EQ497" s="43"/>
      <c r="ER497" s="43"/>
      <c r="ES497" s="43"/>
      <c r="ET497" s="43"/>
      <c r="EU497" s="43"/>
      <c r="EV497" s="43"/>
      <c r="EW497" s="43"/>
      <c r="EX497" s="43"/>
      <c r="EY497" s="43"/>
      <c r="EZ497" s="43"/>
      <c r="FA497" s="43"/>
      <c r="FB497" s="43"/>
      <c r="FC497" s="43"/>
      <c r="FD497" s="43"/>
      <c r="FE497" s="43"/>
      <c r="FF497" s="43"/>
      <c r="FG497" s="43"/>
      <c r="FH497" s="43"/>
      <c r="FI497" s="43"/>
      <c r="FJ497" s="43"/>
      <c r="FK497" s="43"/>
      <c r="FL497" s="43"/>
      <c r="FM497" s="43"/>
      <c r="FN497" s="43"/>
      <c r="FO497" s="43"/>
      <c r="FP497" s="43"/>
      <c r="FQ497" s="43"/>
      <c r="FR497" s="43"/>
      <c r="FS497" s="43"/>
      <c r="FT497" s="43"/>
      <c r="FU497" s="43"/>
      <c r="FV497" s="43"/>
      <c r="FW497" s="43"/>
      <c r="FX497" s="43"/>
      <c r="FY497" s="43"/>
      <c r="FZ497" s="43"/>
      <c r="GA497" s="43"/>
      <c r="GB497" s="43"/>
      <c r="GC497" s="43"/>
      <c r="GD497" s="43"/>
      <c r="GE497" s="43"/>
      <c r="GF497" s="43"/>
      <c r="GG497" s="43"/>
      <c r="GH497" s="43"/>
      <c r="GI497" s="43"/>
      <c r="GJ497" s="43"/>
      <c r="GK497" s="43"/>
      <c r="GL497" s="43"/>
      <c r="GM497" s="43"/>
      <c r="GN497" s="43"/>
      <c r="GO497" s="43"/>
      <c r="GP497" s="43"/>
      <c r="GQ497" s="43"/>
      <c r="GR497" s="43"/>
      <c r="GS497" s="43"/>
      <c r="GT497" s="43"/>
      <c r="GU497" s="43"/>
      <c r="GV497" s="43"/>
      <c r="GW497" s="43"/>
      <c r="GX497" s="43"/>
      <c r="GY497" s="43"/>
      <c r="GZ497" s="43"/>
      <c r="HA497" s="43"/>
      <c r="HB497" s="43"/>
      <c r="HC497" s="43"/>
      <c r="HD497" s="43"/>
      <c r="HE497" s="43"/>
      <c r="HF497" s="43"/>
      <c r="HG497" s="43"/>
      <c r="HH497" s="43"/>
      <c r="HI497" s="43"/>
      <c r="HJ497" s="43"/>
      <c r="HK497" s="43"/>
      <c r="HL497" s="43"/>
      <c r="HM497" s="43"/>
      <c r="HN497" s="43"/>
      <c r="HO497" s="43"/>
      <c r="HP497" s="43"/>
      <c r="HQ497" s="43"/>
      <c r="HR497" s="43"/>
      <c r="HS497" s="43"/>
      <c r="HT497" s="43"/>
      <c r="HU497" s="43"/>
      <c r="HV497" s="43"/>
      <c r="HW497" s="43"/>
      <c r="HX497" s="43"/>
      <c r="HY497" s="43"/>
      <c r="HZ497" s="43"/>
      <c r="IA497" s="43"/>
      <c r="IB497" s="43"/>
      <c r="IC497" s="43"/>
      <c r="ID497" s="43"/>
      <c r="IE497" s="43"/>
      <c r="IF497" s="43"/>
      <c r="IG497" s="43"/>
      <c r="IH497" s="43"/>
      <c r="II497" s="43"/>
      <c r="IJ497" s="43"/>
      <c r="IK497" s="43"/>
      <c r="IL497" s="43"/>
      <c r="IM497" s="43"/>
      <c r="IN497" s="43"/>
      <c r="IO497" s="43"/>
      <c r="IP497" s="43"/>
      <c r="IQ497" s="43"/>
      <c r="IR497" s="43"/>
      <c r="IS497" s="43"/>
      <c r="IT497" s="43"/>
      <c r="IU497" s="43"/>
    </row>
    <row r="498" spans="1:255" ht="16.5">
      <c r="A498" s="708"/>
      <c r="B498" s="709"/>
      <c r="C498" s="709"/>
      <c r="D498" s="709"/>
      <c r="E498" s="43"/>
      <c r="F498" s="43"/>
      <c r="G498" s="43"/>
      <c r="H498" s="43"/>
      <c r="I498" s="43"/>
      <c r="J498" s="43"/>
      <c r="K498" s="43"/>
      <c r="L498" s="43"/>
      <c r="M498" s="43"/>
      <c r="N498" s="43"/>
      <c r="O498" s="43"/>
      <c r="P498" s="43"/>
      <c r="Q498" s="43"/>
      <c r="R498" s="43"/>
      <c r="S498" s="43"/>
      <c r="T498" s="43"/>
      <c r="U498" s="43"/>
      <c r="V498" s="43"/>
      <c r="W498" s="43"/>
      <c r="X498" s="43"/>
      <c r="Y498" s="43"/>
      <c r="Z498" s="43"/>
      <c r="AA498" s="43"/>
      <c r="AB498" s="43"/>
      <c r="AC498" s="43"/>
      <c r="AD498" s="43"/>
      <c r="AE498" s="43"/>
      <c r="AF498" s="43"/>
      <c r="AG498" s="43"/>
      <c r="AH498" s="43"/>
      <c r="AI498" s="43"/>
      <c r="AJ498" s="43"/>
      <c r="AK498" s="43"/>
      <c r="AL498" s="43"/>
      <c r="AM498" s="43"/>
      <c r="AN498" s="43"/>
      <c r="AO498" s="43"/>
      <c r="AP498" s="43"/>
      <c r="AQ498" s="43"/>
      <c r="AR498" s="43"/>
      <c r="AS498" s="43"/>
      <c r="AT498" s="43"/>
      <c r="AU498" s="43"/>
      <c r="AV498" s="43"/>
      <c r="AW498" s="43"/>
      <c r="AX498" s="43"/>
      <c r="AY498" s="43"/>
      <c r="AZ498" s="43"/>
      <c r="BA498" s="43"/>
      <c r="BB498" s="43"/>
      <c r="BC498" s="43"/>
      <c r="BD498" s="43"/>
      <c r="BE498" s="43"/>
      <c r="BF498" s="43"/>
      <c r="BG498" s="43"/>
      <c r="BH498" s="43"/>
      <c r="BI498" s="43"/>
      <c r="BJ498" s="43"/>
      <c r="BK498" s="43"/>
      <c r="BL498" s="43"/>
      <c r="BM498" s="43"/>
      <c r="BN498" s="43"/>
      <c r="BO498" s="43"/>
      <c r="BP498" s="43"/>
      <c r="BQ498" s="43"/>
      <c r="BR498" s="43"/>
      <c r="BS498" s="43"/>
      <c r="BT498" s="43"/>
      <c r="BU498" s="43"/>
      <c r="BV498" s="43"/>
      <c r="BW498" s="43"/>
      <c r="BX498" s="43"/>
      <c r="BY498" s="43"/>
      <c r="BZ498" s="43"/>
      <c r="CA498" s="43"/>
      <c r="CB498" s="43"/>
      <c r="CC498" s="43"/>
      <c r="CD498" s="43"/>
      <c r="CE498" s="43"/>
      <c r="CF498" s="43"/>
      <c r="CG498" s="43"/>
      <c r="CH498" s="43"/>
      <c r="CI498" s="43"/>
      <c r="CJ498" s="43"/>
      <c r="CK498" s="43"/>
      <c r="CL498" s="43"/>
      <c r="CM498" s="43"/>
      <c r="CN498" s="43"/>
      <c r="CO498" s="43"/>
      <c r="CP498" s="43"/>
      <c r="CQ498" s="43"/>
      <c r="CR498" s="43"/>
      <c r="CS498" s="43"/>
      <c r="CT498" s="43"/>
      <c r="CU498" s="43"/>
      <c r="CV498" s="43"/>
      <c r="CW498" s="43"/>
      <c r="CX498" s="43"/>
      <c r="CY498" s="43"/>
      <c r="CZ498" s="43"/>
      <c r="DA498" s="43"/>
      <c r="DB498" s="43"/>
      <c r="DC498" s="43"/>
      <c r="DD498" s="43"/>
      <c r="DE498" s="43"/>
      <c r="DF498" s="43"/>
      <c r="DG498" s="43"/>
      <c r="DH498" s="43"/>
      <c r="DI498" s="43"/>
      <c r="DJ498" s="43"/>
      <c r="DK498" s="43"/>
      <c r="DL498" s="43"/>
      <c r="DM498" s="43"/>
      <c r="DN498" s="43"/>
      <c r="DO498" s="43"/>
      <c r="DP498" s="43"/>
      <c r="DQ498" s="43"/>
      <c r="DR498" s="43"/>
      <c r="DS498" s="43"/>
      <c r="DT498" s="43"/>
      <c r="DU498" s="43"/>
      <c r="DV498" s="43"/>
      <c r="DW498" s="43"/>
      <c r="DX498" s="43"/>
      <c r="DY498" s="43"/>
      <c r="DZ498" s="43"/>
      <c r="EA498" s="43"/>
      <c r="EB498" s="43"/>
      <c r="EC498" s="43"/>
      <c r="ED498" s="43"/>
      <c r="EE498" s="43"/>
      <c r="EF498" s="43"/>
      <c r="EG498" s="43"/>
      <c r="EH498" s="43"/>
      <c r="EI498" s="43"/>
      <c r="EJ498" s="43"/>
      <c r="EK498" s="43"/>
      <c r="EL498" s="43"/>
      <c r="EM498" s="43"/>
      <c r="EN498" s="43"/>
      <c r="EO498" s="43"/>
      <c r="EP498" s="43"/>
      <c r="EQ498" s="43"/>
      <c r="ER498" s="43"/>
      <c r="ES498" s="43"/>
      <c r="ET498" s="43"/>
      <c r="EU498" s="43"/>
      <c r="EV498" s="43"/>
      <c r="EW498" s="43"/>
      <c r="EX498" s="43"/>
      <c r="EY498" s="43"/>
      <c r="EZ498" s="43"/>
      <c r="FA498" s="43"/>
      <c r="FB498" s="43"/>
      <c r="FC498" s="43"/>
      <c r="FD498" s="43"/>
      <c r="FE498" s="43"/>
      <c r="FF498" s="43"/>
      <c r="FG498" s="43"/>
      <c r="FH498" s="43"/>
      <c r="FI498" s="43"/>
      <c r="FJ498" s="43"/>
      <c r="FK498" s="43"/>
      <c r="FL498" s="43"/>
      <c r="FM498" s="43"/>
      <c r="FN498" s="43"/>
      <c r="FO498" s="43"/>
      <c r="FP498" s="43"/>
      <c r="FQ498" s="43"/>
      <c r="FR498" s="43"/>
      <c r="FS498" s="43"/>
      <c r="FT498" s="43"/>
      <c r="FU498" s="43"/>
      <c r="FV498" s="43"/>
      <c r="FW498" s="43"/>
      <c r="FX498" s="43"/>
      <c r="FY498" s="43"/>
      <c r="FZ498" s="43"/>
      <c r="GA498" s="43"/>
      <c r="GB498" s="43"/>
      <c r="GC498" s="43"/>
      <c r="GD498" s="43"/>
      <c r="GE498" s="43"/>
      <c r="GF498" s="43"/>
      <c r="GG498" s="43"/>
      <c r="GH498" s="43"/>
      <c r="GI498" s="43"/>
      <c r="GJ498" s="43"/>
      <c r="GK498" s="43"/>
      <c r="GL498" s="43"/>
      <c r="GM498" s="43"/>
      <c r="GN498" s="43"/>
      <c r="GO498" s="43"/>
      <c r="GP498" s="43"/>
      <c r="GQ498" s="43"/>
      <c r="GR498" s="43"/>
      <c r="GS498" s="43"/>
      <c r="GT498" s="43"/>
      <c r="GU498" s="43"/>
      <c r="GV498" s="43"/>
      <c r="GW498" s="43"/>
      <c r="GX498" s="43"/>
      <c r="GY498" s="43"/>
      <c r="GZ498" s="43"/>
      <c r="HA498" s="43"/>
      <c r="HB498" s="43"/>
      <c r="HC498" s="43"/>
      <c r="HD498" s="43"/>
      <c r="HE498" s="43"/>
      <c r="HF498" s="43"/>
      <c r="HG498" s="43"/>
      <c r="HH498" s="43"/>
      <c r="HI498" s="43"/>
      <c r="HJ498" s="43"/>
      <c r="HK498" s="43"/>
      <c r="HL498" s="43"/>
      <c r="HM498" s="43"/>
      <c r="HN498" s="43"/>
      <c r="HO498" s="43"/>
      <c r="HP498" s="43"/>
      <c r="HQ498" s="43"/>
      <c r="HR498" s="43"/>
      <c r="HS498" s="43"/>
      <c r="HT498" s="43"/>
      <c r="HU498" s="43"/>
      <c r="HV498" s="43"/>
      <c r="HW498" s="43"/>
      <c r="HX498" s="43"/>
      <c r="HY498" s="43"/>
      <c r="HZ498" s="43"/>
      <c r="IA498" s="43"/>
      <c r="IB498" s="43"/>
      <c r="IC498" s="43"/>
      <c r="ID498" s="43"/>
      <c r="IE498" s="43"/>
      <c r="IF498" s="43"/>
      <c r="IG498" s="43"/>
      <c r="IH498" s="43"/>
      <c r="II498" s="43"/>
      <c r="IJ498" s="43"/>
      <c r="IK498" s="43"/>
      <c r="IL498" s="43"/>
      <c r="IM498" s="43"/>
      <c r="IN498" s="43"/>
      <c r="IO498" s="43"/>
      <c r="IP498" s="43"/>
      <c r="IQ498" s="43"/>
      <c r="IR498" s="43"/>
      <c r="IS498" s="43"/>
      <c r="IT498" s="43"/>
      <c r="IU498" s="43"/>
    </row>
    <row r="499" spans="1:255" ht="16.5">
      <c r="A499" s="708"/>
      <c r="B499" s="709"/>
      <c r="C499" s="709"/>
      <c r="D499" s="709"/>
      <c r="E499" s="43"/>
      <c r="F499" s="43"/>
      <c r="G499" s="43"/>
      <c r="H499" s="43"/>
      <c r="I499" s="43"/>
      <c r="J499" s="43"/>
      <c r="K499" s="43"/>
      <c r="L499" s="43"/>
      <c r="M499" s="43"/>
      <c r="N499" s="43"/>
      <c r="O499" s="43"/>
      <c r="P499" s="43"/>
      <c r="Q499" s="43"/>
      <c r="R499" s="43"/>
      <c r="S499" s="43"/>
      <c r="T499" s="43"/>
      <c r="U499" s="43"/>
      <c r="V499" s="43"/>
      <c r="W499" s="43"/>
      <c r="X499" s="43"/>
      <c r="Y499" s="43"/>
      <c r="Z499" s="43"/>
      <c r="AA499" s="43"/>
      <c r="AB499" s="43"/>
      <c r="AC499" s="43"/>
      <c r="AD499" s="43"/>
      <c r="AE499" s="43"/>
      <c r="AF499" s="43"/>
      <c r="AG499" s="43"/>
      <c r="AH499" s="43"/>
      <c r="AI499" s="43"/>
      <c r="AJ499" s="43"/>
      <c r="AK499" s="43"/>
      <c r="AL499" s="43"/>
      <c r="AM499" s="43"/>
      <c r="AN499" s="43"/>
      <c r="AO499" s="43"/>
      <c r="AP499" s="43"/>
      <c r="AQ499" s="43"/>
      <c r="AR499" s="43"/>
      <c r="AS499" s="43"/>
      <c r="AT499" s="43"/>
      <c r="AU499" s="43"/>
      <c r="AV499" s="43"/>
      <c r="AW499" s="43"/>
      <c r="AX499" s="43"/>
      <c r="AY499" s="43"/>
      <c r="AZ499" s="43"/>
      <c r="BA499" s="43"/>
      <c r="BB499" s="43"/>
      <c r="BC499" s="43"/>
      <c r="BD499" s="43"/>
      <c r="BE499" s="43"/>
      <c r="BF499" s="43"/>
      <c r="BG499" s="43"/>
      <c r="BH499" s="43"/>
      <c r="BI499" s="43"/>
      <c r="BJ499" s="43"/>
      <c r="BK499" s="43"/>
      <c r="BL499" s="43"/>
      <c r="BM499" s="43"/>
      <c r="BN499" s="43"/>
      <c r="BO499" s="43"/>
      <c r="BP499" s="43"/>
      <c r="BQ499" s="43"/>
      <c r="BR499" s="43"/>
      <c r="BS499" s="43"/>
      <c r="BT499" s="43"/>
      <c r="BU499" s="43"/>
      <c r="BV499" s="43"/>
      <c r="BW499" s="43"/>
      <c r="BX499" s="43"/>
      <c r="BY499" s="43"/>
      <c r="BZ499" s="43"/>
      <c r="CA499" s="43"/>
      <c r="CB499" s="43"/>
      <c r="CC499" s="43"/>
      <c r="CD499" s="43"/>
      <c r="CE499" s="43"/>
      <c r="CF499" s="43"/>
      <c r="CG499" s="43"/>
      <c r="CH499" s="43"/>
      <c r="CI499" s="43"/>
      <c r="CJ499" s="43"/>
      <c r="CK499" s="43"/>
      <c r="CL499" s="43"/>
      <c r="CM499" s="43"/>
      <c r="CN499" s="43"/>
      <c r="CO499" s="43"/>
      <c r="CP499" s="43"/>
      <c r="CQ499" s="43"/>
      <c r="CR499" s="43"/>
      <c r="CS499" s="43"/>
      <c r="CT499" s="43"/>
      <c r="CU499" s="43"/>
      <c r="CV499" s="43"/>
      <c r="CW499" s="43"/>
      <c r="CX499" s="43"/>
      <c r="CY499" s="43"/>
      <c r="CZ499" s="43"/>
      <c r="DA499" s="43"/>
      <c r="DB499" s="43"/>
      <c r="DC499" s="43"/>
      <c r="DD499" s="43"/>
      <c r="DE499" s="43"/>
      <c r="DF499" s="43"/>
      <c r="DG499" s="43"/>
      <c r="DH499" s="43"/>
      <c r="DI499" s="43"/>
      <c r="DJ499" s="43"/>
      <c r="DK499" s="43"/>
      <c r="DL499" s="43"/>
      <c r="DM499" s="43"/>
      <c r="DN499" s="43"/>
      <c r="DO499" s="43"/>
      <c r="DP499" s="43"/>
      <c r="DQ499" s="43"/>
      <c r="DR499" s="43"/>
      <c r="DS499" s="43"/>
      <c r="DT499" s="43"/>
      <c r="DU499" s="43"/>
      <c r="DV499" s="43"/>
      <c r="DW499" s="43"/>
      <c r="DX499" s="43"/>
      <c r="DY499" s="43"/>
      <c r="DZ499" s="43"/>
      <c r="EA499" s="43"/>
      <c r="EB499" s="43"/>
      <c r="EC499" s="43"/>
      <c r="ED499" s="43"/>
      <c r="EE499" s="43"/>
      <c r="EF499" s="43"/>
      <c r="EG499" s="43"/>
      <c r="EH499" s="43"/>
      <c r="EI499" s="43"/>
      <c r="EJ499" s="43"/>
      <c r="EK499" s="43"/>
      <c r="EL499" s="43"/>
      <c r="EM499" s="43"/>
      <c r="EN499" s="43"/>
      <c r="EO499" s="43"/>
      <c r="EP499" s="43"/>
      <c r="EQ499" s="43"/>
      <c r="ER499" s="43"/>
      <c r="ES499" s="43"/>
      <c r="ET499" s="43"/>
      <c r="EU499" s="43"/>
      <c r="EV499" s="43"/>
      <c r="EW499" s="43"/>
      <c r="EX499" s="43"/>
      <c r="EY499" s="43"/>
      <c r="EZ499" s="43"/>
      <c r="FA499" s="43"/>
      <c r="FB499" s="43"/>
      <c r="FC499" s="43"/>
      <c r="FD499" s="43"/>
      <c r="FE499" s="43"/>
      <c r="FF499" s="43"/>
      <c r="FG499" s="43"/>
      <c r="FH499" s="43"/>
      <c r="FI499" s="43"/>
      <c r="FJ499" s="43"/>
      <c r="FK499" s="43"/>
      <c r="FL499" s="43"/>
      <c r="FM499" s="43"/>
      <c r="FN499" s="43"/>
      <c r="FO499" s="43"/>
      <c r="FP499" s="43"/>
      <c r="FQ499" s="43"/>
      <c r="FR499" s="43"/>
      <c r="FS499" s="43"/>
      <c r="FT499" s="43"/>
      <c r="FU499" s="43"/>
      <c r="FV499" s="43"/>
      <c r="FW499" s="43"/>
      <c r="FX499" s="43"/>
      <c r="FY499" s="43"/>
      <c r="FZ499" s="43"/>
      <c r="GA499" s="43"/>
      <c r="GB499" s="43"/>
      <c r="GC499" s="43"/>
      <c r="GD499" s="43"/>
      <c r="GE499" s="43"/>
      <c r="GF499" s="43"/>
      <c r="GG499" s="43"/>
      <c r="GH499" s="43"/>
      <c r="GI499" s="43"/>
      <c r="GJ499" s="43"/>
      <c r="GK499" s="43"/>
      <c r="GL499" s="43"/>
      <c r="GM499" s="43"/>
      <c r="GN499" s="43"/>
      <c r="GO499" s="43"/>
      <c r="GP499" s="43"/>
      <c r="GQ499" s="43"/>
      <c r="GR499" s="43"/>
      <c r="GS499" s="43"/>
      <c r="GT499" s="43"/>
      <c r="GU499" s="43"/>
      <c r="GV499" s="43"/>
      <c r="GW499" s="43"/>
      <c r="GX499" s="43"/>
      <c r="GY499" s="43"/>
      <c r="GZ499" s="43"/>
      <c r="HA499" s="43"/>
      <c r="HB499" s="43"/>
      <c r="HC499" s="43"/>
      <c r="HD499" s="43"/>
      <c r="HE499" s="43"/>
      <c r="HF499" s="43"/>
      <c r="HG499" s="43"/>
      <c r="HH499" s="43"/>
      <c r="HI499" s="43"/>
      <c r="HJ499" s="43"/>
      <c r="HK499" s="43"/>
      <c r="HL499" s="43"/>
      <c r="HM499" s="43"/>
      <c r="HN499" s="43"/>
      <c r="HO499" s="43"/>
      <c r="HP499" s="43"/>
      <c r="HQ499" s="43"/>
      <c r="HR499" s="43"/>
      <c r="HS499" s="43"/>
      <c r="HT499" s="43"/>
      <c r="HU499" s="43"/>
      <c r="HV499" s="43"/>
      <c r="HW499" s="43"/>
      <c r="HX499" s="43"/>
      <c r="HY499" s="43"/>
      <c r="HZ499" s="43"/>
      <c r="IA499" s="43"/>
      <c r="IB499" s="43"/>
      <c r="IC499" s="43"/>
      <c r="ID499" s="43"/>
      <c r="IE499" s="43"/>
      <c r="IF499" s="43"/>
      <c r="IG499" s="43"/>
      <c r="IH499" s="43"/>
      <c r="II499" s="43"/>
      <c r="IJ499" s="43"/>
      <c r="IK499" s="43"/>
      <c r="IL499" s="43"/>
      <c r="IM499" s="43"/>
      <c r="IN499" s="43"/>
      <c r="IO499" s="43"/>
      <c r="IP499" s="43"/>
      <c r="IQ499" s="43"/>
      <c r="IR499" s="43"/>
      <c r="IS499" s="43"/>
      <c r="IT499" s="43"/>
      <c r="IU499" s="43"/>
    </row>
    <row r="500" spans="1:255" ht="16.5">
      <c r="A500" s="708"/>
      <c r="B500" s="709"/>
      <c r="C500" s="709"/>
      <c r="D500" s="709"/>
      <c r="E500" s="43"/>
      <c r="F500" s="43"/>
      <c r="G500" s="43"/>
      <c r="H500" s="43"/>
      <c r="I500" s="43"/>
      <c r="J500" s="43"/>
      <c r="K500" s="43"/>
      <c r="L500" s="43"/>
      <c r="M500" s="43"/>
      <c r="N500" s="43"/>
      <c r="O500" s="43"/>
      <c r="P500" s="43"/>
      <c r="Q500" s="43"/>
      <c r="R500" s="43"/>
      <c r="S500" s="43"/>
      <c r="T500" s="43"/>
      <c r="U500" s="43"/>
      <c r="V500" s="43"/>
      <c r="W500" s="43"/>
      <c r="X500" s="43"/>
      <c r="Y500" s="43"/>
      <c r="Z500" s="43"/>
      <c r="AA500" s="43"/>
      <c r="AB500" s="43"/>
      <c r="AC500" s="43"/>
      <c r="AD500" s="43"/>
      <c r="AE500" s="43"/>
      <c r="AF500" s="43"/>
      <c r="AG500" s="43"/>
      <c r="AH500" s="43"/>
      <c r="AI500" s="43"/>
      <c r="AJ500" s="43"/>
      <c r="AK500" s="43"/>
      <c r="AL500" s="43"/>
      <c r="AM500" s="43"/>
      <c r="AN500" s="43"/>
      <c r="AO500" s="43"/>
      <c r="AP500" s="43"/>
      <c r="AQ500" s="43"/>
      <c r="AR500" s="43"/>
      <c r="AS500" s="43"/>
      <c r="AT500" s="43"/>
      <c r="AU500" s="43"/>
      <c r="AV500" s="43"/>
      <c r="AW500" s="43"/>
      <c r="AX500" s="43"/>
      <c r="AY500" s="43"/>
      <c r="AZ500" s="43"/>
      <c r="BA500" s="43"/>
      <c r="BB500" s="43"/>
      <c r="BC500" s="43"/>
      <c r="BD500" s="43"/>
      <c r="BE500" s="43"/>
      <c r="BF500" s="43"/>
      <c r="BG500" s="43"/>
      <c r="BH500" s="43"/>
      <c r="BI500" s="43"/>
      <c r="BJ500" s="43"/>
      <c r="BK500" s="43"/>
      <c r="BL500" s="43"/>
      <c r="BM500" s="43"/>
      <c r="BN500" s="43"/>
      <c r="BO500" s="43"/>
      <c r="BP500" s="43"/>
      <c r="BQ500" s="43"/>
      <c r="BR500" s="43"/>
      <c r="BS500" s="43"/>
      <c r="BT500" s="43"/>
      <c r="BU500" s="43"/>
      <c r="BV500" s="43"/>
      <c r="BW500" s="43"/>
      <c r="BX500" s="43"/>
      <c r="BY500" s="43"/>
      <c r="BZ500" s="43"/>
      <c r="CA500" s="43"/>
      <c r="CB500" s="43"/>
      <c r="CC500" s="43"/>
      <c r="CD500" s="43"/>
      <c r="CE500" s="43"/>
      <c r="CF500" s="43"/>
      <c r="CG500" s="43"/>
      <c r="CH500" s="43"/>
      <c r="CI500" s="43"/>
      <c r="CJ500" s="43"/>
      <c r="CK500" s="43"/>
      <c r="CL500" s="43"/>
      <c r="CM500" s="43"/>
      <c r="CN500" s="43"/>
      <c r="CO500" s="43"/>
      <c r="CP500" s="43"/>
      <c r="CQ500" s="43"/>
      <c r="CR500" s="43"/>
      <c r="CS500" s="43"/>
      <c r="CT500" s="43"/>
      <c r="CU500" s="43"/>
      <c r="CV500" s="43"/>
      <c r="CW500" s="43"/>
      <c r="CX500" s="43"/>
      <c r="CY500" s="43"/>
      <c r="CZ500" s="43"/>
      <c r="DA500" s="43"/>
      <c r="DB500" s="43"/>
      <c r="DC500" s="43"/>
      <c r="DD500" s="43"/>
      <c r="DE500" s="43"/>
      <c r="DF500" s="43"/>
      <c r="DG500" s="43"/>
      <c r="DH500" s="43"/>
      <c r="DI500" s="43"/>
      <c r="DJ500" s="43"/>
      <c r="DK500" s="43"/>
      <c r="DL500" s="43"/>
      <c r="DM500" s="43"/>
      <c r="DN500" s="43"/>
      <c r="DO500" s="43"/>
      <c r="DP500" s="43"/>
      <c r="DQ500" s="43"/>
      <c r="DR500" s="43"/>
      <c r="DS500" s="43"/>
      <c r="DT500" s="43"/>
      <c r="DU500" s="43"/>
      <c r="DV500" s="43"/>
      <c r="DW500" s="43"/>
      <c r="DX500" s="43"/>
      <c r="DY500" s="43"/>
      <c r="DZ500" s="43"/>
      <c r="EA500" s="43"/>
      <c r="EB500" s="43"/>
      <c r="EC500" s="43"/>
      <c r="ED500" s="43"/>
      <c r="EE500" s="43"/>
      <c r="EF500" s="43"/>
      <c r="EG500" s="43"/>
      <c r="EH500" s="43"/>
      <c r="EI500" s="43"/>
      <c r="EJ500" s="43"/>
      <c r="EK500" s="43"/>
      <c r="EL500" s="43"/>
      <c r="EM500" s="43"/>
      <c r="EN500" s="43"/>
      <c r="EO500" s="43"/>
      <c r="EP500" s="43"/>
      <c r="EQ500" s="43"/>
      <c r="ER500" s="43"/>
      <c r="ES500" s="43"/>
      <c r="ET500" s="43"/>
      <c r="EU500" s="43"/>
      <c r="EV500" s="43"/>
      <c r="EW500" s="43"/>
      <c r="EX500" s="43"/>
      <c r="EY500" s="43"/>
      <c r="EZ500" s="43"/>
      <c r="FA500" s="43"/>
      <c r="FB500" s="43"/>
      <c r="FC500" s="43"/>
      <c r="FD500" s="43"/>
      <c r="FE500" s="43"/>
      <c r="FF500" s="43"/>
      <c r="FG500" s="43"/>
      <c r="FH500" s="43"/>
      <c r="FI500" s="43"/>
      <c r="FJ500" s="43"/>
      <c r="FK500" s="43"/>
      <c r="FL500" s="43"/>
      <c r="FM500" s="43"/>
      <c r="FN500" s="43"/>
      <c r="FO500" s="43"/>
      <c r="FP500" s="43"/>
      <c r="FQ500" s="43"/>
      <c r="FR500" s="43"/>
      <c r="FS500" s="43"/>
      <c r="FT500" s="43"/>
      <c r="FU500" s="43"/>
      <c r="FV500" s="43"/>
      <c r="FW500" s="43"/>
      <c r="FX500" s="43"/>
      <c r="FY500" s="43"/>
      <c r="FZ500" s="43"/>
      <c r="GA500" s="43"/>
      <c r="GB500" s="43"/>
      <c r="GC500" s="43"/>
      <c r="GD500" s="43"/>
      <c r="GE500" s="43"/>
      <c r="GF500" s="43"/>
      <c r="GG500" s="43"/>
      <c r="GH500" s="43"/>
      <c r="GI500" s="43"/>
      <c r="GJ500" s="43"/>
      <c r="GK500" s="43"/>
      <c r="GL500" s="43"/>
      <c r="GM500" s="43"/>
      <c r="GN500" s="43"/>
      <c r="GO500" s="43"/>
      <c r="GP500" s="43"/>
      <c r="GQ500" s="43"/>
      <c r="GR500" s="43"/>
      <c r="GS500" s="43"/>
      <c r="GT500" s="43"/>
      <c r="GU500" s="43"/>
      <c r="GV500" s="43"/>
      <c r="GW500" s="43"/>
      <c r="GX500" s="43"/>
      <c r="GY500" s="43"/>
      <c r="GZ500" s="43"/>
      <c r="HA500" s="43"/>
      <c r="HB500" s="43"/>
      <c r="HC500" s="43"/>
      <c r="HD500" s="43"/>
      <c r="HE500" s="43"/>
      <c r="HF500" s="43"/>
      <c r="HG500" s="43"/>
      <c r="HH500" s="43"/>
      <c r="HI500" s="43"/>
      <c r="HJ500" s="43"/>
      <c r="HK500" s="43"/>
      <c r="HL500" s="43"/>
      <c r="HM500" s="43"/>
      <c r="HN500" s="43"/>
      <c r="HO500" s="43"/>
      <c r="HP500" s="43"/>
      <c r="HQ500" s="43"/>
      <c r="HR500" s="43"/>
      <c r="HS500" s="43"/>
      <c r="HT500" s="43"/>
      <c r="HU500" s="43"/>
      <c r="HV500" s="43"/>
      <c r="HW500" s="43"/>
      <c r="HX500" s="43"/>
      <c r="HY500" s="43"/>
      <c r="HZ500" s="43"/>
      <c r="IA500" s="43"/>
      <c r="IB500" s="43"/>
      <c r="IC500" s="43"/>
      <c r="ID500" s="43"/>
      <c r="IE500" s="43"/>
      <c r="IF500" s="43"/>
      <c r="IG500" s="43"/>
      <c r="IH500" s="43"/>
      <c r="II500" s="43"/>
      <c r="IJ500" s="43"/>
      <c r="IK500" s="43"/>
      <c r="IL500" s="43"/>
      <c r="IM500" s="43"/>
      <c r="IN500" s="43"/>
      <c r="IO500" s="43"/>
      <c r="IP500" s="43"/>
      <c r="IQ500" s="43"/>
      <c r="IR500" s="43"/>
      <c r="IS500" s="43"/>
      <c r="IT500" s="43"/>
      <c r="IU500" s="43"/>
    </row>
    <row r="501" spans="1:255" ht="16.5">
      <c r="A501" s="708"/>
      <c r="B501" s="709"/>
      <c r="C501" s="709"/>
      <c r="D501" s="709"/>
      <c r="E501" s="43"/>
      <c r="F501" s="43"/>
      <c r="G501" s="43"/>
      <c r="H501" s="43"/>
      <c r="I501" s="43"/>
      <c r="J501" s="43"/>
      <c r="K501" s="43"/>
      <c r="L501" s="43"/>
      <c r="M501" s="43"/>
      <c r="N501" s="43"/>
      <c r="O501" s="43"/>
      <c r="P501" s="43"/>
      <c r="Q501" s="43"/>
      <c r="R501" s="43"/>
      <c r="S501" s="43"/>
      <c r="T501" s="43"/>
      <c r="U501" s="43"/>
      <c r="V501" s="43"/>
      <c r="W501" s="43"/>
      <c r="X501" s="43"/>
      <c r="Y501" s="43"/>
      <c r="Z501" s="43"/>
      <c r="AA501" s="43"/>
      <c r="AB501" s="43"/>
      <c r="AC501" s="43"/>
      <c r="AD501" s="43"/>
      <c r="AE501" s="43"/>
      <c r="AF501" s="43"/>
      <c r="AG501" s="43"/>
      <c r="AH501" s="43"/>
      <c r="AI501" s="43"/>
      <c r="AJ501" s="43"/>
      <c r="AK501" s="43"/>
      <c r="AL501" s="43"/>
      <c r="AM501" s="43"/>
      <c r="AN501" s="43"/>
      <c r="AO501" s="43"/>
      <c r="AP501" s="43"/>
      <c r="AQ501" s="43"/>
      <c r="AR501" s="43"/>
      <c r="AS501" s="43"/>
      <c r="AT501" s="43"/>
      <c r="AU501" s="43"/>
      <c r="AV501" s="43"/>
      <c r="AW501" s="43"/>
      <c r="AX501" s="43"/>
      <c r="AY501" s="43"/>
      <c r="AZ501" s="43"/>
      <c r="BA501" s="43"/>
      <c r="BB501" s="43"/>
      <c r="BC501" s="43"/>
      <c r="BD501" s="43"/>
      <c r="BE501" s="43"/>
      <c r="BF501" s="43"/>
      <c r="BG501" s="43"/>
      <c r="BH501" s="43"/>
      <c r="BI501" s="43"/>
      <c r="BJ501" s="43"/>
      <c r="BK501" s="43"/>
      <c r="BL501" s="43"/>
      <c r="BM501" s="43"/>
      <c r="BN501" s="43"/>
      <c r="BO501" s="43"/>
      <c r="BP501" s="43"/>
      <c r="BQ501" s="43"/>
      <c r="BR501" s="43"/>
      <c r="BS501" s="43"/>
      <c r="BT501" s="43"/>
      <c r="BU501" s="43"/>
      <c r="BV501" s="43"/>
      <c r="BW501" s="43"/>
      <c r="BX501" s="43"/>
      <c r="BY501" s="43"/>
      <c r="BZ501" s="43"/>
      <c r="CA501" s="43"/>
      <c r="CB501" s="43"/>
      <c r="CC501" s="43"/>
      <c r="CD501" s="43"/>
      <c r="CE501" s="43"/>
      <c r="CF501" s="43"/>
      <c r="CG501" s="43"/>
      <c r="CH501" s="43"/>
      <c r="CI501" s="43"/>
      <c r="CJ501" s="43"/>
      <c r="CK501" s="43"/>
      <c r="CL501" s="43"/>
      <c r="CM501" s="43"/>
      <c r="CN501" s="43"/>
      <c r="CO501" s="43"/>
      <c r="CP501" s="43"/>
      <c r="CQ501" s="43"/>
      <c r="CR501" s="43"/>
      <c r="CS501" s="43"/>
      <c r="CT501" s="43"/>
      <c r="CU501" s="43"/>
      <c r="CV501" s="43"/>
      <c r="CW501" s="43"/>
      <c r="CX501" s="43"/>
      <c r="CY501" s="43"/>
      <c r="CZ501" s="43"/>
      <c r="DA501" s="43"/>
      <c r="DB501" s="43"/>
      <c r="DC501" s="43"/>
      <c r="DD501" s="43"/>
      <c r="DE501" s="43"/>
      <c r="DF501" s="43"/>
      <c r="DG501" s="43"/>
      <c r="DH501" s="43"/>
      <c r="DI501" s="43"/>
      <c r="DJ501" s="43"/>
      <c r="DK501" s="43"/>
      <c r="DL501" s="43"/>
      <c r="DM501" s="43"/>
      <c r="DN501" s="43"/>
      <c r="DO501" s="43"/>
      <c r="DP501" s="43"/>
      <c r="DQ501" s="43"/>
      <c r="DR501" s="43"/>
      <c r="DS501" s="43"/>
      <c r="DT501" s="43"/>
      <c r="DU501" s="43"/>
      <c r="DV501" s="43"/>
      <c r="DW501" s="43"/>
      <c r="DX501" s="43"/>
      <c r="DY501" s="43"/>
      <c r="DZ501" s="43"/>
      <c r="EA501" s="43"/>
      <c r="EB501" s="43"/>
      <c r="EC501" s="43"/>
      <c r="ED501" s="43"/>
      <c r="EE501" s="43"/>
      <c r="EF501" s="43"/>
      <c r="EG501" s="43"/>
      <c r="EH501" s="43"/>
      <c r="EI501" s="43"/>
      <c r="EJ501" s="43"/>
      <c r="EK501" s="43"/>
      <c r="EL501" s="43"/>
      <c r="EM501" s="43"/>
      <c r="EN501" s="43"/>
      <c r="EO501" s="43"/>
      <c r="EP501" s="43"/>
      <c r="EQ501" s="43"/>
      <c r="ER501" s="43"/>
      <c r="ES501" s="43"/>
      <c r="ET501" s="43"/>
      <c r="EU501" s="43"/>
      <c r="EV501" s="43"/>
      <c r="EW501" s="43"/>
      <c r="EX501" s="43"/>
      <c r="EY501" s="43"/>
      <c r="EZ501" s="43"/>
      <c r="FA501" s="43"/>
      <c r="FB501" s="43"/>
      <c r="FC501" s="43"/>
      <c r="FD501" s="43"/>
      <c r="FE501" s="43"/>
      <c r="FF501" s="43"/>
      <c r="FG501" s="43"/>
      <c r="FH501" s="43"/>
      <c r="FI501" s="43"/>
      <c r="FJ501" s="43"/>
      <c r="FK501" s="43"/>
      <c r="FL501" s="43"/>
      <c r="FM501" s="43"/>
      <c r="FN501" s="43"/>
      <c r="FO501" s="43"/>
      <c r="FP501" s="43"/>
      <c r="FQ501" s="43"/>
      <c r="FR501" s="43"/>
      <c r="FS501" s="43"/>
      <c r="FT501" s="43"/>
      <c r="FU501" s="43"/>
      <c r="FV501" s="43"/>
      <c r="FW501" s="43"/>
      <c r="FX501" s="43"/>
      <c r="FY501" s="43"/>
      <c r="FZ501" s="43"/>
      <c r="GA501" s="43"/>
      <c r="GB501" s="43"/>
      <c r="GC501" s="43"/>
      <c r="GD501" s="43"/>
      <c r="GE501" s="43"/>
      <c r="GF501" s="43"/>
      <c r="GG501" s="43"/>
      <c r="GH501" s="43"/>
      <c r="GI501" s="43"/>
      <c r="GJ501" s="43"/>
      <c r="GK501" s="43"/>
      <c r="GL501" s="43"/>
      <c r="GM501" s="43"/>
      <c r="GN501" s="43"/>
      <c r="GO501" s="43"/>
      <c r="GP501" s="43"/>
      <c r="GQ501" s="43"/>
      <c r="GR501" s="43"/>
      <c r="GS501" s="43"/>
      <c r="GT501" s="43"/>
      <c r="GU501" s="43"/>
      <c r="GV501" s="43"/>
      <c r="GW501" s="43"/>
      <c r="GX501" s="43"/>
      <c r="GY501" s="43"/>
      <c r="GZ501" s="43"/>
      <c r="HA501" s="43"/>
      <c r="HB501" s="43"/>
      <c r="HC501" s="43"/>
      <c r="HD501" s="43"/>
      <c r="HE501" s="43"/>
      <c r="HF501" s="43"/>
      <c r="HG501" s="43"/>
      <c r="HH501" s="43"/>
      <c r="HI501" s="43"/>
      <c r="HJ501" s="43"/>
      <c r="HK501" s="43"/>
      <c r="HL501" s="43"/>
      <c r="HM501" s="43"/>
      <c r="HN501" s="43"/>
      <c r="HO501" s="43"/>
      <c r="HP501" s="43"/>
      <c r="HQ501" s="43"/>
      <c r="HR501" s="43"/>
      <c r="HS501" s="43"/>
      <c r="HT501" s="43"/>
      <c r="HU501" s="43"/>
      <c r="HV501" s="43"/>
      <c r="HW501" s="43"/>
      <c r="HX501" s="43"/>
      <c r="HY501" s="43"/>
      <c r="HZ501" s="43"/>
      <c r="IA501" s="43"/>
      <c r="IB501" s="43"/>
      <c r="IC501" s="43"/>
      <c r="ID501" s="43"/>
      <c r="IE501" s="43"/>
      <c r="IF501" s="43"/>
      <c r="IG501" s="43"/>
      <c r="IH501" s="43"/>
      <c r="II501" s="43"/>
      <c r="IJ501" s="43"/>
      <c r="IK501" s="43"/>
      <c r="IL501" s="43"/>
      <c r="IM501" s="43"/>
      <c r="IN501" s="43"/>
      <c r="IO501" s="43"/>
      <c r="IP501" s="43"/>
      <c r="IQ501" s="43"/>
      <c r="IR501" s="43"/>
      <c r="IS501" s="43"/>
      <c r="IT501" s="43"/>
      <c r="IU501" s="43"/>
    </row>
    <row r="502" spans="1:255" ht="16.5">
      <c r="A502" s="708"/>
      <c r="B502" s="709"/>
      <c r="C502" s="709"/>
      <c r="D502" s="709"/>
      <c r="E502" s="43"/>
      <c r="F502" s="43"/>
      <c r="G502" s="43"/>
      <c r="H502" s="43"/>
      <c r="I502" s="43"/>
      <c r="J502" s="43"/>
      <c r="K502" s="43"/>
      <c r="L502" s="43"/>
      <c r="M502" s="43"/>
      <c r="N502" s="43"/>
      <c r="O502" s="43"/>
      <c r="P502" s="43"/>
      <c r="Q502" s="43"/>
      <c r="R502" s="43"/>
      <c r="S502" s="43"/>
      <c r="T502" s="43"/>
      <c r="U502" s="43"/>
      <c r="V502" s="43"/>
      <c r="W502" s="43"/>
      <c r="X502" s="43"/>
      <c r="Y502" s="43"/>
      <c r="Z502" s="43"/>
      <c r="AA502" s="43"/>
      <c r="AB502" s="43"/>
      <c r="AC502" s="43"/>
      <c r="AD502" s="43"/>
      <c r="AE502" s="43"/>
      <c r="AF502" s="43"/>
      <c r="AG502" s="43"/>
      <c r="AH502" s="43"/>
      <c r="AI502" s="43"/>
      <c r="AJ502" s="43"/>
      <c r="AK502" s="43"/>
      <c r="AL502" s="43"/>
      <c r="AM502" s="43"/>
      <c r="AN502" s="43"/>
      <c r="AO502" s="43"/>
      <c r="AP502" s="43"/>
      <c r="AQ502" s="43"/>
      <c r="AR502" s="43"/>
      <c r="AS502" s="43"/>
      <c r="AT502" s="43"/>
      <c r="AU502" s="43"/>
      <c r="AV502" s="43"/>
      <c r="AW502" s="43"/>
      <c r="AX502" s="43"/>
      <c r="AY502" s="43"/>
      <c r="AZ502" s="43"/>
      <c r="BA502" s="43"/>
      <c r="BB502" s="43"/>
      <c r="BC502" s="43"/>
      <c r="BD502" s="43"/>
      <c r="BE502" s="43"/>
      <c r="BF502" s="43"/>
      <c r="BG502" s="43"/>
      <c r="BH502" s="43"/>
      <c r="BI502" s="43"/>
      <c r="BJ502" s="43"/>
      <c r="BK502" s="43"/>
      <c r="BL502" s="43"/>
      <c r="BM502" s="43"/>
      <c r="BN502" s="43"/>
      <c r="BO502" s="43"/>
      <c r="BP502" s="43"/>
      <c r="BQ502" s="43"/>
      <c r="BR502" s="43"/>
      <c r="BS502" s="43"/>
      <c r="BT502" s="43"/>
      <c r="BU502" s="43"/>
      <c r="BV502" s="43"/>
      <c r="BW502" s="43"/>
      <c r="BX502" s="43"/>
      <c r="BY502" s="43"/>
      <c r="BZ502" s="43"/>
      <c r="CA502" s="43"/>
      <c r="CB502" s="43"/>
      <c r="CC502" s="43"/>
      <c r="CD502" s="43"/>
      <c r="CE502" s="43"/>
      <c r="CF502" s="43"/>
      <c r="CG502" s="43"/>
      <c r="CH502" s="43"/>
      <c r="CI502" s="43"/>
      <c r="CJ502" s="43"/>
      <c r="CK502" s="43"/>
      <c r="CL502" s="43"/>
      <c r="CM502" s="43"/>
      <c r="CN502" s="43"/>
      <c r="CO502" s="43"/>
      <c r="CP502" s="43"/>
      <c r="CQ502" s="43"/>
      <c r="CR502" s="43"/>
      <c r="CS502" s="43"/>
      <c r="CT502" s="43"/>
      <c r="CU502" s="43"/>
      <c r="CV502" s="43"/>
      <c r="CW502" s="43"/>
      <c r="CX502" s="43"/>
      <c r="CY502" s="43"/>
      <c r="CZ502" s="43"/>
      <c r="DA502" s="43"/>
      <c r="DB502" s="43"/>
      <c r="DC502" s="43"/>
      <c r="DD502" s="43"/>
      <c r="DE502" s="43"/>
      <c r="DF502" s="43"/>
      <c r="DG502" s="43"/>
      <c r="DH502" s="43"/>
      <c r="DI502" s="43"/>
      <c r="DJ502" s="43"/>
      <c r="DK502" s="43"/>
      <c r="DL502" s="43"/>
      <c r="DM502" s="43"/>
      <c r="DN502" s="43"/>
      <c r="DO502" s="43"/>
      <c r="DP502" s="43"/>
      <c r="DQ502" s="43"/>
      <c r="DR502" s="43"/>
      <c r="DS502" s="43"/>
      <c r="DT502" s="43"/>
      <c r="DU502" s="43"/>
      <c r="DV502" s="43"/>
      <c r="DW502" s="43"/>
      <c r="DX502" s="43"/>
      <c r="DY502" s="43"/>
      <c r="DZ502" s="43"/>
      <c r="EA502" s="43"/>
      <c r="EB502" s="43"/>
      <c r="EC502" s="43"/>
      <c r="ED502" s="43"/>
      <c r="EE502" s="43"/>
      <c r="EF502" s="43"/>
      <c r="EG502" s="43"/>
      <c r="EH502" s="43"/>
      <c r="EI502" s="43"/>
      <c r="EJ502" s="43"/>
      <c r="EK502" s="43"/>
      <c r="EL502" s="43"/>
      <c r="EM502" s="43"/>
      <c r="EN502" s="43"/>
      <c r="EO502" s="43"/>
      <c r="EP502" s="43"/>
      <c r="EQ502" s="43"/>
      <c r="ER502" s="43"/>
      <c r="ES502" s="43"/>
      <c r="ET502" s="43"/>
      <c r="EU502" s="43"/>
      <c r="EV502" s="43"/>
      <c r="EW502" s="43"/>
      <c r="EX502" s="43"/>
      <c r="EY502" s="43"/>
      <c r="EZ502" s="43"/>
      <c r="FA502" s="43"/>
      <c r="FB502" s="43"/>
      <c r="FC502" s="43"/>
      <c r="FD502" s="43"/>
      <c r="FE502" s="43"/>
      <c r="FF502" s="43"/>
      <c r="FG502" s="43"/>
      <c r="FH502" s="43"/>
      <c r="FI502" s="43"/>
      <c r="FJ502" s="43"/>
      <c r="FK502" s="43"/>
      <c r="FL502" s="43"/>
      <c r="FM502" s="43"/>
      <c r="FN502" s="43"/>
      <c r="FO502" s="43"/>
      <c r="FP502" s="43"/>
      <c r="FQ502" s="43"/>
      <c r="FR502" s="43"/>
      <c r="FS502" s="43"/>
      <c r="FT502" s="43"/>
      <c r="FU502" s="43"/>
      <c r="FV502" s="43"/>
      <c r="FW502" s="43"/>
      <c r="FX502" s="43"/>
      <c r="FY502" s="43"/>
      <c r="FZ502" s="43"/>
      <c r="GA502" s="43"/>
      <c r="GB502" s="43"/>
      <c r="GC502" s="43"/>
      <c r="GD502" s="43"/>
      <c r="GE502" s="43"/>
      <c r="GF502" s="43"/>
      <c r="GG502" s="43"/>
      <c r="GH502" s="43"/>
      <c r="GI502" s="43"/>
      <c r="GJ502" s="43"/>
      <c r="GK502" s="43"/>
      <c r="GL502" s="43"/>
      <c r="GM502" s="43"/>
      <c r="GN502" s="43"/>
      <c r="GO502" s="43"/>
      <c r="GP502" s="43"/>
      <c r="GQ502" s="43"/>
      <c r="GR502" s="43"/>
      <c r="GS502" s="43"/>
      <c r="GT502" s="43"/>
      <c r="GU502" s="43"/>
      <c r="GV502" s="43"/>
      <c r="GW502" s="43"/>
      <c r="GX502" s="43"/>
      <c r="GY502" s="43"/>
      <c r="GZ502" s="43"/>
      <c r="HA502" s="43"/>
      <c r="HB502" s="43"/>
      <c r="HC502" s="43"/>
      <c r="HD502" s="43"/>
      <c r="HE502" s="43"/>
      <c r="HF502" s="43"/>
      <c r="HG502" s="43"/>
      <c r="HH502" s="43"/>
      <c r="HI502" s="43"/>
      <c r="HJ502" s="43"/>
      <c r="HK502" s="43"/>
      <c r="HL502" s="43"/>
      <c r="HM502" s="43"/>
      <c r="HN502" s="43"/>
      <c r="HO502" s="43"/>
      <c r="HP502" s="43"/>
      <c r="HQ502" s="43"/>
      <c r="HR502" s="43"/>
      <c r="HS502" s="43"/>
      <c r="HT502" s="43"/>
      <c r="HU502" s="43"/>
      <c r="HV502" s="43"/>
      <c r="HW502" s="43"/>
      <c r="HX502" s="43"/>
      <c r="HY502" s="43"/>
      <c r="HZ502" s="43"/>
      <c r="IA502" s="43"/>
      <c r="IB502" s="43"/>
      <c r="IC502" s="43"/>
      <c r="ID502" s="43"/>
      <c r="IE502" s="43"/>
      <c r="IF502" s="43"/>
      <c r="IG502" s="43"/>
      <c r="IH502" s="43"/>
      <c r="II502" s="43"/>
      <c r="IJ502" s="43"/>
      <c r="IK502" s="43"/>
      <c r="IL502" s="43"/>
      <c r="IM502" s="43"/>
      <c r="IN502" s="43"/>
      <c r="IO502" s="43"/>
      <c r="IP502" s="43"/>
      <c r="IQ502" s="43"/>
      <c r="IR502" s="43"/>
      <c r="IS502" s="43"/>
      <c r="IT502" s="43"/>
      <c r="IU502" s="43"/>
    </row>
    <row r="503" spans="1:255" ht="16.5">
      <c r="A503" s="708"/>
      <c r="B503" s="709"/>
      <c r="C503" s="709"/>
      <c r="D503" s="709"/>
      <c r="E503" s="43"/>
      <c r="F503" s="43"/>
      <c r="G503" s="43"/>
      <c r="H503" s="43"/>
      <c r="I503" s="43"/>
      <c r="J503" s="43"/>
      <c r="K503" s="43"/>
      <c r="L503" s="43"/>
      <c r="M503" s="43"/>
      <c r="N503" s="43"/>
      <c r="O503" s="43"/>
      <c r="P503" s="43"/>
      <c r="Q503" s="43"/>
      <c r="R503" s="43"/>
      <c r="S503" s="43"/>
      <c r="T503" s="43"/>
      <c r="U503" s="43"/>
      <c r="V503" s="43"/>
      <c r="W503" s="43"/>
      <c r="X503" s="43"/>
      <c r="Y503" s="43"/>
      <c r="Z503" s="43"/>
      <c r="AA503" s="43"/>
      <c r="AB503" s="43"/>
      <c r="AC503" s="43"/>
      <c r="AD503" s="43"/>
      <c r="AE503" s="43"/>
      <c r="AF503" s="43"/>
      <c r="AG503" s="43"/>
      <c r="AH503" s="43"/>
      <c r="AI503" s="43"/>
      <c r="AJ503" s="43"/>
      <c r="AK503" s="43"/>
      <c r="AL503" s="43"/>
      <c r="AM503" s="43"/>
      <c r="AN503" s="43"/>
      <c r="AO503" s="43"/>
      <c r="AP503" s="43"/>
      <c r="AQ503" s="43"/>
      <c r="AR503" s="43"/>
      <c r="AS503" s="43"/>
      <c r="AT503" s="43"/>
      <c r="AU503" s="43"/>
      <c r="AV503" s="43"/>
      <c r="AW503" s="43"/>
      <c r="AX503" s="43"/>
      <c r="AY503" s="43"/>
      <c r="AZ503" s="43"/>
      <c r="BA503" s="43"/>
      <c r="BB503" s="43"/>
      <c r="BC503" s="43"/>
      <c r="BD503" s="43"/>
      <c r="BE503" s="43"/>
      <c r="BF503" s="43"/>
      <c r="BG503" s="43"/>
      <c r="BH503" s="43"/>
      <c r="BI503" s="43"/>
      <c r="BJ503" s="43"/>
      <c r="BK503" s="43"/>
      <c r="BL503" s="43"/>
      <c r="BM503" s="43"/>
      <c r="BN503" s="43"/>
      <c r="BO503" s="43"/>
      <c r="BP503" s="43"/>
      <c r="BQ503" s="43"/>
      <c r="BR503" s="43"/>
      <c r="BS503" s="43"/>
      <c r="BT503" s="43"/>
      <c r="BU503" s="43"/>
      <c r="BV503" s="43"/>
      <c r="BW503" s="43"/>
      <c r="BX503" s="43"/>
      <c r="BY503" s="43"/>
      <c r="BZ503" s="43"/>
      <c r="CA503" s="43"/>
      <c r="CB503" s="43"/>
      <c r="CC503" s="43"/>
      <c r="CD503" s="43"/>
      <c r="CE503" s="43"/>
      <c r="CF503" s="43"/>
      <c r="CG503" s="43"/>
      <c r="CH503" s="43"/>
      <c r="CI503" s="43"/>
      <c r="CJ503" s="43"/>
      <c r="CK503" s="43"/>
      <c r="CL503" s="43"/>
      <c r="CM503" s="43"/>
      <c r="CN503" s="43"/>
      <c r="CO503" s="43"/>
      <c r="CP503" s="43"/>
      <c r="CQ503" s="43"/>
      <c r="CR503" s="43"/>
      <c r="CS503" s="43"/>
      <c r="CT503" s="43"/>
      <c r="CU503" s="43"/>
      <c r="CV503" s="43"/>
      <c r="CW503" s="43"/>
      <c r="CX503" s="43"/>
      <c r="CY503" s="43"/>
      <c r="CZ503" s="43"/>
      <c r="DA503" s="43"/>
      <c r="DB503" s="43"/>
      <c r="DC503" s="43"/>
      <c r="DD503" s="43"/>
      <c r="DE503" s="43"/>
      <c r="DF503" s="43"/>
      <c r="DG503" s="43"/>
      <c r="DH503" s="43"/>
      <c r="DI503" s="43"/>
      <c r="DJ503" s="43"/>
      <c r="DK503" s="43"/>
      <c r="DL503" s="43"/>
      <c r="DM503" s="43"/>
      <c r="DN503" s="43"/>
      <c r="DO503" s="43"/>
      <c r="DP503" s="43"/>
      <c r="DQ503" s="43"/>
      <c r="DR503" s="43"/>
      <c r="DS503" s="43"/>
      <c r="DT503" s="43"/>
      <c r="DU503" s="43"/>
      <c r="DV503" s="43"/>
      <c r="DW503" s="43"/>
      <c r="DX503" s="43"/>
      <c r="DY503" s="43"/>
      <c r="DZ503" s="43"/>
      <c r="EA503" s="43"/>
      <c r="EB503" s="43"/>
      <c r="EC503" s="43"/>
      <c r="ED503" s="43"/>
      <c r="EE503" s="43"/>
      <c r="EF503" s="43"/>
      <c r="EG503" s="43"/>
      <c r="EH503" s="43"/>
      <c r="EI503" s="43"/>
      <c r="EJ503" s="43"/>
      <c r="EK503" s="43"/>
      <c r="EL503" s="43"/>
      <c r="EM503" s="43"/>
      <c r="EN503" s="43"/>
      <c r="EO503" s="43"/>
      <c r="EP503" s="43"/>
      <c r="EQ503" s="43"/>
      <c r="ER503" s="43"/>
      <c r="ES503" s="43"/>
      <c r="ET503" s="43"/>
      <c r="EU503" s="43"/>
      <c r="EV503" s="43"/>
      <c r="EW503" s="43"/>
      <c r="EX503" s="43"/>
      <c r="EY503" s="43"/>
      <c r="EZ503" s="43"/>
      <c r="FA503" s="43"/>
      <c r="FB503" s="43"/>
      <c r="FC503" s="43"/>
      <c r="FD503" s="43"/>
      <c r="FE503" s="43"/>
      <c r="FF503" s="43"/>
      <c r="FG503" s="43"/>
      <c r="FH503" s="43"/>
      <c r="FI503" s="43"/>
      <c r="FJ503" s="43"/>
      <c r="FK503" s="43"/>
      <c r="FL503" s="43"/>
      <c r="FM503" s="43"/>
      <c r="FN503" s="43"/>
      <c r="FO503" s="43"/>
      <c r="FP503" s="43"/>
      <c r="FQ503" s="43"/>
      <c r="FR503" s="43"/>
      <c r="FS503" s="43"/>
      <c r="FT503" s="43"/>
      <c r="FU503" s="43"/>
      <c r="FV503" s="43"/>
      <c r="FW503" s="43"/>
      <c r="FX503" s="43"/>
      <c r="FY503" s="43"/>
      <c r="FZ503" s="43"/>
      <c r="GA503" s="43"/>
      <c r="GB503" s="43"/>
      <c r="GC503" s="43"/>
      <c r="GD503" s="43"/>
      <c r="GE503" s="43"/>
      <c r="GF503" s="43"/>
      <c r="GG503" s="43"/>
      <c r="GH503" s="43"/>
      <c r="GI503" s="43"/>
      <c r="GJ503" s="43"/>
      <c r="GK503" s="43"/>
      <c r="GL503" s="43"/>
      <c r="GM503" s="43"/>
      <c r="GN503" s="43"/>
      <c r="GO503" s="43"/>
      <c r="GP503" s="43"/>
      <c r="GQ503" s="43"/>
      <c r="GR503" s="43"/>
      <c r="GS503" s="43"/>
      <c r="GT503" s="43"/>
      <c r="GU503" s="43"/>
      <c r="GV503" s="43"/>
      <c r="GW503" s="43"/>
      <c r="GX503" s="43"/>
      <c r="GY503" s="43"/>
      <c r="GZ503" s="43"/>
      <c r="HA503" s="43"/>
      <c r="HB503" s="43"/>
      <c r="HC503" s="43"/>
      <c r="HD503" s="43"/>
      <c r="HE503" s="43"/>
      <c r="HF503" s="43"/>
      <c r="HG503" s="43"/>
      <c r="HH503" s="43"/>
      <c r="HI503" s="43"/>
      <c r="HJ503" s="43"/>
      <c r="HK503" s="43"/>
      <c r="HL503" s="43"/>
      <c r="HM503" s="43"/>
      <c r="HN503" s="43"/>
      <c r="HO503" s="43"/>
      <c r="HP503" s="43"/>
      <c r="HQ503" s="43"/>
      <c r="HR503" s="43"/>
      <c r="HS503" s="43"/>
      <c r="HT503" s="43"/>
      <c r="HU503" s="43"/>
      <c r="HV503" s="43"/>
      <c r="HW503" s="43"/>
      <c r="HX503" s="43"/>
      <c r="HY503" s="43"/>
      <c r="HZ503" s="43"/>
      <c r="IA503" s="43"/>
      <c r="IB503" s="43"/>
      <c r="IC503" s="43"/>
      <c r="ID503" s="43"/>
      <c r="IE503" s="43"/>
      <c r="IF503" s="43"/>
      <c r="IG503" s="43"/>
      <c r="IH503" s="43"/>
      <c r="II503" s="43"/>
      <c r="IJ503" s="43"/>
      <c r="IK503" s="43"/>
      <c r="IL503" s="43"/>
      <c r="IM503" s="43"/>
      <c r="IN503" s="43"/>
      <c r="IO503" s="43"/>
      <c r="IP503" s="43"/>
      <c r="IQ503" s="43"/>
      <c r="IR503" s="43"/>
      <c r="IS503" s="43"/>
      <c r="IT503" s="43"/>
      <c r="IU503" s="43"/>
    </row>
    <row r="504" spans="1:255" ht="16.5">
      <c r="A504" s="708"/>
      <c r="B504" s="709"/>
      <c r="C504" s="709"/>
      <c r="D504" s="709"/>
      <c r="E504" s="43"/>
      <c r="F504" s="43"/>
      <c r="G504" s="43"/>
      <c r="H504" s="43"/>
      <c r="I504" s="43"/>
      <c r="J504" s="43"/>
      <c r="K504" s="43"/>
      <c r="L504" s="43"/>
      <c r="M504" s="43"/>
      <c r="N504" s="43"/>
      <c r="O504" s="43"/>
      <c r="P504" s="43"/>
      <c r="Q504" s="43"/>
      <c r="R504" s="43"/>
      <c r="S504" s="43"/>
      <c r="T504" s="43"/>
      <c r="U504" s="43"/>
      <c r="V504" s="43"/>
      <c r="W504" s="43"/>
      <c r="X504" s="43"/>
      <c r="Y504" s="43"/>
      <c r="Z504" s="43"/>
      <c r="AA504" s="43"/>
      <c r="AB504" s="43"/>
      <c r="AC504" s="43"/>
      <c r="AD504" s="43"/>
      <c r="AE504" s="43"/>
      <c r="AF504" s="43"/>
      <c r="AG504" s="43"/>
      <c r="AH504" s="43"/>
      <c r="AI504" s="43"/>
      <c r="AJ504" s="43"/>
      <c r="AK504" s="43"/>
      <c r="AL504" s="43"/>
      <c r="AM504" s="43"/>
      <c r="AN504" s="43"/>
      <c r="AO504" s="43"/>
      <c r="AP504" s="43"/>
      <c r="AQ504" s="43"/>
      <c r="AR504" s="43"/>
      <c r="AS504" s="43"/>
      <c r="AT504" s="43"/>
      <c r="AU504" s="43"/>
      <c r="AV504" s="43"/>
      <c r="AW504" s="43"/>
      <c r="AX504" s="43"/>
      <c r="AY504" s="43"/>
      <c r="AZ504" s="43"/>
      <c r="BA504" s="43"/>
      <c r="BB504" s="43"/>
      <c r="BC504" s="43"/>
      <c r="BD504" s="43"/>
      <c r="BE504" s="43"/>
      <c r="BF504" s="43"/>
      <c r="BG504" s="43"/>
      <c r="BH504" s="43"/>
      <c r="BI504" s="43"/>
      <c r="BJ504" s="43"/>
      <c r="BK504" s="43"/>
      <c r="BL504" s="43"/>
      <c r="BM504" s="43"/>
      <c r="BN504" s="43"/>
      <c r="BO504" s="43"/>
      <c r="BP504" s="43"/>
      <c r="BQ504" s="43"/>
      <c r="BR504" s="43"/>
      <c r="BS504" s="43"/>
      <c r="BT504" s="43"/>
      <c r="BU504" s="43"/>
      <c r="BV504" s="43"/>
      <c r="BW504" s="43"/>
      <c r="BX504" s="43"/>
      <c r="BY504" s="43"/>
      <c r="BZ504" s="43"/>
      <c r="CA504" s="43"/>
      <c r="CB504" s="43"/>
      <c r="CC504" s="43"/>
      <c r="CD504" s="43"/>
      <c r="CE504" s="43"/>
      <c r="CF504" s="43"/>
      <c r="CG504" s="43"/>
      <c r="CH504" s="43"/>
      <c r="CI504" s="43"/>
      <c r="CJ504" s="43"/>
      <c r="CK504" s="43"/>
      <c r="CL504" s="43"/>
      <c r="CM504" s="43"/>
      <c r="CN504" s="43"/>
      <c r="CO504" s="43"/>
      <c r="CP504" s="43"/>
      <c r="CQ504" s="43"/>
      <c r="CR504" s="43"/>
      <c r="CS504" s="43"/>
      <c r="CT504" s="43"/>
      <c r="CU504" s="43"/>
      <c r="CV504" s="43"/>
      <c r="CW504" s="43"/>
      <c r="CX504" s="43"/>
      <c r="CY504" s="43"/>
      <c r="CZ504" s="43"/>
      <c r="DA504" s="43"/>
      <c r="DB504" s="43"/>
      <c r="DC504" s="43"/>
      <c r="DD504" s="43"/>
      <c r="DE504" s="43"/>
      <c r="DF504" s="43"/>
      <c r="DG504" s="43"/>
      <c r="DH504" s="43"/>
      <c r="DI504" s="43"/>
      <c r="DJ504" s="43"/>
      <c r="DK504" s="43"/>
      <c r="DL504" s="43"/>
      <c r="DM504" s="43"/>
      <c r="DN504" s="43"/>
      <c r="DO504" s="43"/>
      <c r="DP504" s="43"/>
      <c r="DQ504" s="43"/>
      <c r="DR504" s="43"/>
      <c r="DS504" s="43"/>
      <c r="DT504" s="43"/>
      <c r="DU504" s="43"/>
      <c r="DV504" s="43"/>
      <c r="DW504" s="43"/>
      <c r="DX504" s="43"/>
      <c r="DY504" s="43"/>
      <c r="DZ504" s="43"/>
      <c r="EA504" s="43"/>
      <c r="EB504" s="43"/>
      <c r="EC504" s="43"/>
      <c r="ED504" s="43"/>
      <c r="EE504" s="43"/>
      <c r="EF504" s="43"/>
      <c r="EG504" s="43"/>
      <c r="EH504" s="43"/>
      <c r="EI504" s="43"/>
      <c r="EJ504" s="43"/>
      <c r="EK504" s="43"/>
      <c r="EL504" s="43"/>
      <c r="EM504" s="43"/>
      <c r="EN504" s="43"/>
      <c r="EO504" s="43"/>
      <c r="EP504" s="43"/>
      <c r="EQ504" s="43"/>
      <c r="ER504" s="43"/>
      <c r="ES504" s="43"/>
      <c r="ET504" s="43"/>
      <c r="EU504" s="43"/>
      <c r="EV504" s="43"/>
      <c r="EW504" s="43"/>
      <c r="EX504" s="43"/>
      <c r="EY504" s="43"/>
      <c r="EZ504" s="43"/>
      <c r="FA504" s="43"/>
      <c r="FB504" s="43"/>
      <c r="FC504" s="43"/>
      <c r="FD504" s="43"/>
      <c r="FE504" s="43"/>
      <c r="FF504" s="43"/>
      <c r="FG504" s="43"/>
      <c r="FH504" s="43"/>
      <c r="FI504" s="43"/>
      <c r="FJ504" s="43"/>
      <c r="FK504" s="43"/>
      <c r="FL504" s="43"/>
      <c r="FM504" s="43"/>
      <c r="FN504" s="43"/>
      <c r="FO504" s="43"/>
      <c r="FP504" s="43"/>
      <c r="FQ504" s="43"/>
      <c r="FR504" s="43"/>
      <c r="FS504" s="43"/>
      <c r="FT504" s="43"/>
      <c r="FU504" s="43"/>
      <c r="FV504" s="43"/>
      <c r="FW504" s="43"/>
      <c r="FX504" s="43"/>
      <c r="FY504" s="43"/>
      <c r="FZ504" s="43"/>
      <c r="GA504" s="43"/>
      <c r="GB504" s="43"/>
      <c r="GC504" s="43"/>
      <c r="GD504" s="43"/>
      <c r="GE504" s="43"/>
      <c r="GF504" s="43"/>
      <c r="GG504" s="43"/>
      <c r="GH504" s="43"/>
      <c r="GI504" s="43"/>
      <c r="GJ504" s="43"/>
      <c r="GK504" s="43"/>
      <c r="GL504" s="43"/>
      <c r="GM504" s="43"/>
      <c r="GN504" s="43"/>
      <c r="GO504" s="43"/>
      <c r="GP504" s="43"/>
      <c r="GQ504" s="43"/>
      <c r="GR504" s="43"/>
      <c r="GS504" s="43"/>
      <c r="GT504" s="43"/>
      <c r="GU504" s="43"/>
      <c r="GV504" s="43"/>
      <c r="GW504" s="43"/>
      <c r="GX504" s="43"/>
      <c r="GY504" s="43"/>
      <c r="GZ504" s="43"/>
      <c r="HA504" s="43"/>
      <c r="HB504" s="43"/>
      <c r="HC504" s="43"/>
      <c r="HD504" s="43"/>
      <c r="HE504" s="43"/>
      <c r="HF504" s="43"/>
      <c r="HG504" s="43"/>
      <c r="HH504" s="43"/>
      <c r="HI504" s="43"/>
      <c r="HJ504" s="43"/>
      <c r="HK504" s="43"/>
      <c r="HL504" s="43"/>
      <c r="HM504" s="43"/>
      <c r="HN504" s="43"/>
      <c r="HO504" s="43"/>
      <c r="HP504" s="43"/>
      <c r="HQ504" s="43"/>
      <c r="HR504" s="43"/>
      <c r="HS504" s="43"/>
      <c r="HT504" s="43"/>
      <c r="HU504" s="43"/>
      <c r="HV504" s="43"/>
      <c r="HW504" s="43"/>
      <c r="HX504" s="43"/>
      <c r="HY504" s="43"/>
      <c r="HZ504" s="43"/>
      <c r="IA504" s="43"/>
      <c r="IB504" s="43"/>
      <c r="IC504" s="43"/>
      <c r="ID504" s="43"/>
      <c r="IE504" s="43"/>
      <c r="IF504" s="43"/>
      <c r="IG504" s="43"/>
      <c r="IH504" s="43"/>
      <c r="II504" s="43"/>
      <c r="IJ504" s="43"/>
      <c r="IK504" s="43"/>
      <c r="IL504" s="43"/>
      <c r="IM504" s="43"/>
      <c r="IN504" s="43"/>
      <c r="IO504" s="43"/>
      <c r="IP504" s="43"/>
      <c r="IQ504" s="43"/>
      <c r="IR504" s="43"/>
      <c r="IS504" s="43"/>
      <c r="IT504" s="43"/>
      <c r="IU504" s="43"/>
    </row>
    <row r="505" spans="1:255" ht="16.5">
      <c r="A505" s="708"/>
      <c r="B505" s="709"/>
      <c r="C505" s="709"/>
      <c r="D505" s="709"/>
      <c r="E505" s="43"/>
      <c r="F505" s="43"/>
      <c r="G505" s="43"/>
      <c r="H505" s="43"/>
      <c r="I505" s="43"/>
      <c r="J505" s="43"/>
      <c r="K505" s="43"/>
      <c r="L505" s="43"/>
      <c r="M505" s="43"/>
      <c r="N505" s="43"/>
      <c r="O505" s="43"/>
      <c r="P505" s="43"/>
      <c r="Q505" s="43"/>
      <c r="R505" s="43"/>
      <c r="S505" s="43"/>
      <c r="T505" s="43"/>
      <c r="U505" s="43"/>
      <c r="V505" s="43"/>
      <c r="W505" s="43"/>
      <c r="X505" s="43"/>
      <c r="Y505" s="43"/>
      <c r="Z505" s="43"/>
      <c r="AA505" s="43"/>
      <c r="AB505" s="43"/>
      <c r="AC505" s="43"/>
      <c r="AD505" s="43"/>
      <c r="AE505" s="43"/>
      <c r="AF505" s="43"/>
      <c r="AG505" s="43"/>
      <c r="AH505" s="43"/>
      <c r="AI505" s="43"/>
      <c r="AJ505" s="43"/>
      <c r="AK505" s="43"/>
      <c r="AL505" s="43"/>
      <c r="AM505" s="43"/>
      <c r="AN505" s="43"/>
      <c r="AO505" s="43"/>
      <c r="AP505" s="43"/>
      <c r="AQ505" s="43"/>
      <c r="AR505" s="43"/>
      <c r="AS505" s="43"/>
      <c r="AT505" s="43"/>
      <c r="AU505" s="43"/>
      <c r="AV505" s="43"/>
      <c r="AW505" s="43"/>
      <c r="AX505" s="43"/>
      <c r="AY505" s="43"/>
      <c r="AZ505" s="43"/>
      <c r="BA505" s="43"/>
      <c r="BB505" s="43"/>
      <c r="BC505" s="43"/>
      <c r="BD505" s="43"/>
      <c r="BE505" s="43"/>
      <c r="BF505" s="43"/>
      <c r="BG505" s="43"/>
      <c r="BH505" s="43"/>
      <c r="BI505" s="43"/>
      <c r="BJ505" s="43"/>
      <c r="BK505" s="43"/>
      <c r="BL505" s="43"/>
      <c r="BM505" s="43"/>
      <c r="BN505" s="43"/>
      <c r="BO505" s="43"/>
      <c r="BP505" s="43"/>
      <c r="BQ505" s="43"/>
      <c r="BR505" s="43"/>
      <c r="BS505" s="43"/>
      <c r="BT505" s="43"/>
      <c r="BU505" s="43"/>
      <c r="BV505" s="43"/>
      <c r="BW505" s="43"/>
      <c r="BX505" s="43"/>
      <c r="BY505" s="43"/>
      <c r="BZ505" s="43"/>
      <c r="CA505" s="43"/>
      <c r="CB505" s="43"/>
      <c r="CC505" s="43"/>
      <c r="CD505" s="43"/>
      <c r="CE505" s="43"/>
      <c r="CF505" s="43"/>
      <c r="CG505" s="43"/>
      <c r="CH505" s="43"/>
      <c r="CI505" s="43"/>
      <c r="CJ505" s="43"/>
      <c r="CK505" s="43"/>
      <c r="CL505" s="43"/>
      <c r="CM505" s="43"/>
      <c r="CN505" s="43"/>
      <c r="CO505" s="43"/>
      <c r="CP505" s="43"/>
      <c r="CQ505" s="43"/>
      <c r="CR505" s="43"/>
      <c r="CS505" s="43"/>
      <c r="CT505" s="43"/>
      <c r="CU505" s="43"/>
      <c r="CV505" s="43"/>
      <c r="CW505" s="43"/>
      <c r="CX505" s="43"/>
      <c r="CY505" s="43"/>
      <c r="CZ505" s="43"/>
      <c r="DA505" s="43"/>
      <c r="DB505" s="43"/>
      <c r="DC505" s="43"/>
      <c r="DD505" s="43"/>
      <c r="DE505" s="43"/>
      <c r="DF505" s="43"/>
      <c r="DG505" s="43"/>
      <c r="DH505" s="43"/>
      <c r="DI505" s="43"/>
      <c r="DJ505" s="43"/>
      <c r="DK505" s="43"/>
      <c r="DL505" s="43"/>
      <c r="DM505" s="43"/>
      <c r="DN505" s="43"/>
      <c r="DO505" s="43"/>
      <c r="DP505" s="43"/>
      <c r="DQ505" s="43"/>
      <c r="DR505" s="43"/>
      <c r="DS505" s="43"/>
      <c r="DT505" s="43"/>
      <c r="DU505" s="43"/>
      <c r="DV505" s="43"/>
      <c r="DW505" s="43"/>
      <c r="DX505" s="43"/>
      <c r="DY505" s="43"/>
      <c r="DZ505" s="43"/>
      <c r="EA505" s="43"/>
      <c r="EB505" s="43"/>
      <c r="EC505" s="43"/>
      <c r="ED505" s="43"/>
      <c r="EE505" s="43"/>
      <c r="EF505" s="43"/>
      <c r="EG505" s="43"/>
      <c r="EH505" s="43"/>
      <c r="EI505" s="43"/>
      <c r="EJ505" s="43"/>
      <c r="EK505" s="43"/>
      <c r="EL505" s="43"/>
      <c r="EM505" s="43"/>
      <c r="EN505" s="43"/>
      <c r="EO505" s="43"/>
      <c r="EP505" s="43"/>
      <c r="EQ505" s="43"/>
      <c r="ER505" s="43"/>
      <c r="ES505" s="43"/>
      <c r="ET505" s="43"/>
      <c r="EU505" s="43"/>
      <c r="EV505" s="43"/>
      <c r="EW505" s="43"/>
      <c r="EX505" s="43"/>
      <c r="EY505" s="43"/>
      <c r="EZ505" s="43"/>
      <c r="FA505" s="43"/>
      <c r="FB505" s="43"/>
      <c r="FC505" s="43"/>
      <c r="FD505" s="43"/>
      <c r="FE505" s="43"/>
      <c r="FF505" s="43"/>
      <c r="FG505" s="43"/>
      <c r="FH505" s="43"/>
      <c r="FI505" s="43"/>
      <c r="FJ505" s="43"/>
      <c r="FK505" s="43"/>
      <c r="FL505" s="43"/>
      <c r="FM505" s="43"/>
      <c r="FN505" s="43"/>
      <c r="FO505" s="43"/>
      <c r="FP505" s="43"/>
      <c r="FQ505" s="43"/>
      <c r="FR505" s="43"/>
      <c r="FS505" s="43"/>
      <c r="FT505" s="43"/>
      <c r="FU505" s="43"/>
      <c r="FV505" s="43"/>
      <c r="FW505" s="43"/>
      <c r="FX505" s="43"/>
      <c r="FY505" s="43"/>
      <c r="FZ505" s="43"/>
      <c r="GA505" s="43"/>
      <c r="GB505" s="43"/>
      <c r="GC505" s="43"/>
      <c r="GD505" s="43"/>
      <c r="GE505" s="43"/>
      <c r="GF505" s="43"/>
      <c r="GG505" s="43"/>
      <c r="GH505" s="43"/>
      <c r="GI505" s="43"/>
      <c r="GJ505" s="43"/>
      <c r="GK505" s="43"/>
      <c r="GL505" s="43"/>
      <c r="GM505" s="43"/>
      <c r="GN505" s="43"/>
      <c r="GO505" s="43"/>
      <c r="GP505" s="43"/>
      <c r="GQ505" s="43"/>
      <c r="GR505" s="43"/>
      <c r="GS505" s="43"/>
      <c r="GT505" s="43"/>
      <c r="GU505" s="43"/>
      <c r="GV505" s="43"/>
      <c r="GW505" s="43"/>
      <c r="GX505" s="43"/>
      <c r="GY505" s="43"/>
      <c r="GZ505" s="43"/>
      <c r="HA505" s="43"/>
      <c r="HB505" s="43"/>
      <c r="HC505" s="43"/>
      <c r="HD505" s="43"/>
      <c r="HE505" s="43"/>
      <c r="HF505" s="43"/>
      <c r="HG505" s="43"/>
      <c r="HH505" s="43"/>
      <c r="HI505" s="43"/>
      <c r="HJ505" s="43"/>
      <c r="HK505" s="43"/>
      <c r="HL505" s="43"/>
      <c r="HM505" s="43"/>
      <c r="HN505" s="43"/>
      <c r="HO505" s="43"/>
      <c r="HP505" s="43"/>
      <c r="HQ505" s="43"/>
      <c r="HR505" s="43"/>
      <c r="HS505" s="43"/>
      <c r="HT505" s="43"/>
      <c r="HU505" s="43"/>
      <c r="HV505" s="43"/>
      <c r="HW505" s="43"/>
      <c r="HX505" s="43"/>
      <c r="HY505" s="43"/>
      <c r="HZ505" s="43"/>
      <c r="IA505" s="43"/>
      <c r="IB505" s="43"/>
      <c r="IC505" s="43"/>
      <c r="ID505" s="43"/>
      <c r="IE505" s="43"/>
      <c r="IF505" s="43"/>
      <c r="IG505" s="43"/>
      <c r="IH505" s="43"/>
      <c r="II505" s="43"/>
      <c r="IJ505" s="43"/>
      <c r="IK505" s="43"/>
      <c r="IL505" s="43"/>
      <c r="IM505" s="43"/>
      <c r="IN505" s="43"/>
      <c r="IO505" s="43"/>
      <c r="IP505" s="43"/>
      <c r="IQ505" s="43"/>
      <c r="IR505" s="43"/>
      <c r="IS505" s="43"/>
      <c r="IT505" s="43"/>
      <c r="IU505" s="43"/>
    </row>
    <row r="506" spans="1:255" ht="16.5">
      <c r="A506" s="708"/>
      <c r="B506" s="709"/>
      <c r="C506" s="709"/>
      <c r="D506" s="709"/>
      <c r="E506" s="43"/>
      <c r="F506" s="43"/>
      <c r="G506" s="43"/>
      <c r="H506" s="43"/>
      <c r="I506" s="43"/>
      <c r="J506" s="43"/>
      <c r="K506" s="43"/>
      <c r="L506" s="43"/>
      <c r="M506" s="43"/>
      <c r="N506" s="43"/>
      <c r="O506" s="43"/>
      <c r="P506" s="43"/>
      <c r="Q506" s="43"/>
      <c r="R506" s="43"/>
      <c r="S506" s="43"/>
      <c r="T506" s="43"/>
      <c r="U506" s="43"/>
      <c r="V506" s="43"/>
      <c r="W506" s="43"/>
      <c r="X506" s="43"/>
      <c r="Y506" s="43"/>
      <c r="Z506" s="43"/>
      <c r="AA506" s="43"/>
      <c r="AB506" s="43"/>
      <c r="AC506" s="43"/>
      <c r="AD506" s="43"/>
      <c r="AE506" s="43"/>
      <c r="AF506" s="43"/>
      <c r="AG506" s="43"/>
      <c r="AH506" s="43"/>
      <c r="AI506" s="43"/>
      <c r="AJ506" s="43"/>
      <c r="AK506" s="43"/>
      <c r="AL506" s="43"/>
      <c r="AM506" s="43"/>
      <c r="AN506" s="43"/>
      <c r="AO506" s="43"/>
      <c r="AP506" s="43"/>
      <c r="AQ506" s="43"/>
      <c r="AR506" s="43"/>
      <c r="AS506" s="43"/>
      <c r="AT506" s="43"/>
      <c r="AU506" s="43"/>
      <c r="AV506" s="43"/>
      <c r="AW506" s="43"/>
      <c r="AX506" s="43"/>
      <c r="AY506" s="43"/>
      <c r="AZ506" s="43"/>
      <c r="BA506" s="43"/>
      <c r="BB506" s="43"/>
      <c r="BC506" s="43"/>
      <c r="BD506" s="43"/>
      <c r="BE506" s="43"/>
      <c r="BF506" s="43"/>
      <c r="BG506" s="43"/>
      <c r="BH506" s="43"/>
      <c r="BI506" s="43"/>
      <c r="BJ506" s="43"/>
      <c r="BK506" s="43"/>
      <c r="BL506" s="43"/>
      <c r="BM506" s="43"/>
      <c r="BN506" s="43"/>
      <c r="BO506" s="43"/>
      <c r="BP506" s="43"/>
      <c r="BQ506" s="43"/>
      <c r="BR506" s="43"/>
      <c r="BS506" s="43"/>
      <c r="BT506" s="43"/>
      <c r="BU506" s="43"/>
      <c r="BV506" s="43"/>
      <c r="BW506" s="43"/>
      <c r="BX506" s="43"/>
      <c r="BY506" s="43"/>
      <c r="BZ506" s="43"/>
      <c r="CA506" s="43"/>
      <c r="CB506" s="43"/>
      <c r="CC506" s="43"/>
      <c r="CD506" s="43"/>
      <c r="CE506" s="43"/>
      <c r="CF506" s="43"/>
      <c r="CG506" s="43"/>
      <c r="CH506" s="43"/>
      <c r="CI506" s="43"/>
      <c r="CJ506" s="43"/>
      <c r="CK506" s="43"/>
      <c r="CL506" s="43"/>
      <c r="CM506" s="43"/>
      <c r="CN506" s="43"/>
      <c r="CO506" s="43"/>
      <c r="CP506" s="43"/>
      <c r="CQ506" s="43"/>
      <c r="CR506" s="43"/>
      <c r="CS506" s="43"/>
      <c r="CT506" s="43"/>
      <c r="CU506" s="43"/>
      <c r="CV506" s="43"/>
      <c r="CW506" s="43"/>
      <c r="CX506" s="43"/>
      <c r="CY506" s="43"/>
      <c r="CZ506" s="43"/>
      <c r="DA506" s="43"/>
      <c r="DB506" s="43"/>
      <c r="DC506" s="43"/>
      <c r="DD506" s="43"/>
      <c r="DE506" s="43"/>
      <c r="DF506" s="43"/>
      <c r="DG506" s="43"/>
      <c r="DH506" s="43"/>
      <c r="DI506" s="43"/>
      <c r="DJ506" s="43"/>
      <c r="DK506" s="43"/>
      <c r="DL506" s="43"/>
      <c r="DM506" s="43"/>
      <c r="DN506" s="43"/>
      <c r="DO506" s="43"/>
      <c r="DP506" s="43"/>
      <c r="DQ506" s="43"/>
      <c r="DR506" s="43"/>
      <c r="DS506" s="43"/>
      <c r="DT506" s="43"/>
      <c r="DU506" s="43"/>
      <c r="DV506" s="43"/>
      <c r="DW506" s="43"/>
      <c r="DX506" s="43"/>
      <c r="DY506" s="43"/>
      <c r="DZ506" s="43"/>
      <c r="EA506" s="43"/>
      <c r="EB506" s="43"/>
      <c r="EC506" s="43"/>
      <c r="ED506" s="43"/>
      <c r="EE506" s="43"/>
      <c r="EF506" s="43"/>
      <c r="EG506" s="43"/>
      <c r="EH506" s="43"/>
      <c r="EI506" s="43"/>
      <c r="EJ506" s="43"/>
      <c r="EK506" s="43"/>
      <c r="EL506" s="43"/>
      <c r="EM506" s="43"/>
      <c r="EN506" s="43"/>
      <c r="EO506" s="43"/>
      <c r="EP506" s="43"/>
      <c r="EQ506" s="43"/>
      <c r="ER506" s="43"/>
      <c r="ES506" s="43"/>
      <c r="ET506" s="43"/>
      <c r="EU506" s="43"/>
      <c r="EV506" s="43"/>
      <c r="EW506" s="43"/>
      <c r="EX506" s="43"/>
      <c r="EY506" s="43"/>
      <c r="EZ506" s="43"/>
      <c r="FA506" s="43"/>
      <c r="FB506" s="43"/>
      <c r="FC506" s="43"/>
      <c r="FD506" s="43"/>
      <c r="FE506" s="43"/>
      <c r="FF506" s="43"/>
      <c r="FG506" s="43"/>
      <c r="FH506" s="43"/>
      <c r="FI506" s="43"/>
      <c r="FJ506" s="43"/>
      <c r="FK506" s="43"/>
      <c r="FL506" s="43"/>
      <c r="FM506" s="43"/>
      <c r="FN506" s="43"/>
      <c r="FO506" s="43"/>
      <c r="FP506" s="43"/>
      <c r="FQ506" s="43"/>
      <c r="FR506" s="43"/>
      <c r="FS506" s="43"/>
      <c r="FT506" s="43"/>
      <c r="FU506" s="43"/>
      <c r="FV506" s="43"/>
      <c r="FW506" s="43"/>
      <c r="FX506" s="43"/>
      <c r="FY506" s="43"/>
      <c r="FZ506" s="43"/>
      <c r="GA506" s="43"/>
      <c r="GB506" s="43"/>
      <c r="GC506" s="43"/>
      <c r="GD506" s="43"/>
      <c r="GE506" s="43"/>
      <c r="GF506" s="43"/>
      <c r="GG506" s="43"/>
      <c r="GH506" s="43"/>
      <c r="GI506" s="43"/>
      <c r="GJ506" s="43"/>
      <c r="GK506" s="43"/>
      <c r="GL506" s="43"/>
      <c r="GM506" s="43"/>
      <c r="GN506" s="43"/>
      <c r="GO506" s="43"/>
      <c r="GP506" s="43"/>
      <c r="GQ506" s="43"/>
      <c r="GR506" s="43"/>
      <c r="GS506" s="43"/>
      <c r="GT506" s="43"/>
      <c r="GU506" s="43"/>
      <c r="GV506" s="43"/>
      <c r="GW506" s="43"/>
      <c r="GX506" s="43"/>
      <c r="GY506" s="43"/>
      <c r="GZ506" s="43"/>
      <c r="HA506" s="43"/>
      <c r="HB506" s="43"/>
      <c r="HC506" s="43"/>
      <c r="HD506" s="43"/>
      <c r="HE506" s="43"/>
      <c r="HF506" s="43"/>
      <c r="HG506" s="43"/>
      <c r="HH506" s="43"/>
      <c r="HI506" s="43"/>
      <c r="HJ506" s="43"/>
      <c r="HK506" s="43"/>
      <c r="HL506" s="43"/>
      <c r="HM506" s="43"/>
      <c r="HN506" s="43"/>
      <c r="HO506" s="43"/>
      <c r="HP506" s="43"/>
      <c r="HQ506" s="43"/>
      <c r="HR506" s="43"/>
      <c r="HS506" s="43"/>
      <c r="HT506" s="43"/>
      <c r="HU506" s="43"/>
      <c r="HV506" s="43"/>
      <c r="HW506" s="43"/>
      <c r="HX506" s="43"/>
      <c r="HY506" s="43"/>
      <c r="HZ506" s="43"/>
      <c r="IA506" s="43"/>
      <c r="IB506" s="43"/>
      <c r="IC506" s="43"/>
      <c r="ID506" s="43"/>
      <c r="IE506" s="43"/>
      <c r="IF506" s="43"/>
      <c r="IG506" s="43"/>
      <c r="IH506" s="43"/>
      <c r="II506" s="43"/>
      <c r="IJ506" s="43"/>
      <c r="IK506" s="43"/>
      <c r="IL506" s="43"/>
      <c r="IM506" s="43"/>
      <c r="IN506" s="43"/>
      <c r="IO506" s="43"/>
      <c r="IP506" s="43"/>
      <c r="IQ506" s="43"/>
      <c r="IR506" s="43"/>
      <c r="IS506" s="43"/>
      <c r="IT506" s="43"/>
      <c r="IU506" s="43"/>
    </row>
    <row r="507" spans="1:255" ht="16.5">
      <c r="A507" s="708"/>
      <c r="B507" s="709"/>
      <c r="C507" s="709"/>
      <c r="D507" s="709"/>
      <c r="E507" s="43"/>
      <c r="F507" s="43"/>
      <c r="G507" s="43"/>
      <c r="H507" s="43"/>
      <c r="I507" s="43"/>
      <c r="J507" s="43"/>
      <c r="K507" s="43"/>
      <c r="L507" s="43"/>
      <c r="M507" s="43"/>
      <c r="N507" s="43"/>
      <c r="O507" s="43"/>
      <c r="P507" s="43"/>
      <c r="Q507" s="43"/>
      <c r="R507" s="43"/>
      <c r="S507" s="43"/>
      <c r="T507" s="43"/>
      <c r="U507" s="43"/>
      <c r="V507" s="43"/>
      <c r="W507" s="43"/>
      <c r="X507" s="43"/>
      <c r="Y507" s="43"/>
      <c r="Z507" s="43"/>
      <c r="AA507" s="43"/>
      <c r="AB507" s="43"/>
      <c r="AC507" s="43"/>
      <c r="AD507" s="43"/>
      <c r="AE507" s="43"/>
      <c r="AF507" s="43"/>
      <c r="AG507" s="43"/>
      <c r="AH507" s="43"/>
      <c r="AI507" s="43"/>
      <c r="AJ507" s="43"/>
      <c r="AK507" s="43"/>
      <c r="AL507" s="43"/>
      <c r="AM507" s="43"/>
      <c r="AN507" s="43"/>
      <c r="AO507" s="43"/>
      <c r="AP507" s="43"/>
      <c r="AQ507" s="43"/>
      <c r="AR507" s="43"/>
      <c r="AS507" s="43"/>
      <c r="AT507" s="43"/>
      <c r="AU507" s="43"/>
      <c r="AV507" s="43"/>
      <c r="AW507" s="43"/>
      <c r="AX507" s="43"/>
      <c r="AY507" s="43"/>
      <c r="AZ507" s="43"/>
      <c r="BA507" s="43"/>
      <c r="BB507" s="43"/>
      <c r="BC507" s="43"/>
      <c r="BD507" s="43"/>
      <c r="BE507" s="43"/>
      <c r="BF507" s="43"/>
      <c r="BG507" s="43"/>
      <c r="BH507" s="43"/>
      <c r="BI507" s="43"/>
      <c r="BJ507" s="43"/>
      <c r="BK507" s="43"/>
      <c r="BL507" s="43"/>
      <c r="BM507" s="43"/>
      <c r="BN507" s="43"/>
      <c r="BO507" s="43"/>
      <c r="BP507" s="43"/>
      <c r="BQ507" s="43"/>
      <c r="BR507" s="43"/>
      <c r="BS507" s="43"/>
      <c r="BT507" s="43"/>
      <c r="BU507" s="43"/>
      <c r="BV507" s="43"/>
      <c r="BW507" s="43"/>
      <c r="BX507" s="43"/>
      <c r="BY507" s="43"/>
      <c r="BZ507" s="43"/>
      <c r="CA507" s="43"/>
      <c r="CB507" s="43"/>
      <c r="CC507" s="43"/>
      <c r="CD507" s="43"/>
      <c r="CE507" s="43"/>
      <c r="CF507" s="43"/>
      <c r="CG507" s="43"/>
      <c r="CH507" s="43"/>
      <c r="CI507" s="43"/>
      <c r="CJ507" s="43"/>
      <c r="CK507" s="43"/>
      <c r="CL507" s="43"/>
      <c r="CM507" s="43"/>
      <c r="CN507" s="43"/>
      <c r="CO507" s="43"/>
      <c r="CP507" s="43"/>
      <c r="CQ507" s="43"/>
      <c r="CR507" s="43"/>
      <c r="CS507" s="43"/>
      <c r="CT507" s="43"/>
      <c r="CU507" s="43"/>
      <c r="CV507" s="43"/>
      <c r="CW507" s="43"/>
      <c r="CX507" s="43"/>
      <c r="CY507" s="43"/>
      <c r="CZ507" s="43"/>
      <c r="DA507" s="43"/>
      <c r="DB507" s="43"/>
      <c r="DC507" s="43"/>
      <c r="DD507" s="43"/>
      <c r="DE507" s="43"/>
      <c r="DF507" s="43"/>
      <c r="DG507" s="43"/>
      <c r="DH507" s="43"/>
      <c r="DI507" s="43"/>
      <c r="DJ507" s="43"/>
      <c r="DK507" s="43"/>
      <c r="DL507" s="43"/>
      <c r="DM507" s="43"/>
      <c r="DN507" s="43"/>
      <c r="DO507" s="43"/>
      <c r="DP507" s="43"/>
      <c r="DQ507" s="43"/>
      <c r="DR507" s="43"/>
      <c r="DS507" s="43"/>
      <c r="DT507" s="43"/>
      <c r="DU507" s="43"/>
      <c r="DV507" s="43"/>
      <c r="DW507" s="43"/>
      <c r="DX507" s="43"/>
      <c r="DY507" s="43"/>
      <c r="DZ507" s="43"/>
      <c r="EA507" s="43"/>
      <c r="EB507" s="43"/>
      <c r="EC507" s="43"/>
      <c r="ED507" s="43"/>
      <c r="EE507" s="43"/>
      <c r="EF507" s="43"/>
      <c r="EG507" s="43"/>
      <c r="EH507" s="43"/>
      <c r="EI507" s="43"/>
      <c r="EJ507" s="43"/>
      <c r="EK507" s="43"/>
      <c r="EL507" s="43"/>
      <c r="EM507" s="43"/>
      <c r="EN507" s="43"/>
      <c r="EO507" s="43"/>
      <c r="EP507" s="43"/>
      <c r="EQ507" s="43"/>
      <c r="ER507" s="43"/>
      <c r="ES507" s="43"/>
      <c r="ET507" s="43"/>
      <c r="EU507" s="43"/>
      <c r="EV507" s="43"/>
      <c r="EW507" s="43"/>
      <c r="EX507" s="43"/>
      <c r="EY507" s="43"/>
      <c r="EZ507" s="43"/>
      <c r="FA507" s="43"/>
      <c r="FB507" s="43"/>
      <c r="FC507" s="43"/>
      <c r="FD507" s="43"/>
      <c r="FE507" s="43"/>
      <c r="FF507" s="43"/>
      <c r="FG507" s="43"/>
      <c r="FH507" s="43"/>
      <c r="FI507" s="43"/>
      <c r="FJ507" s="43"/>
      <c r="FK507" s="43"/>
      <c r="FL507" s="43"/>
      <c r="FM507" s="43"/>
      <c r="FN507" s="43"/>
      <c r="FO507" s="43"/>
      <c r="FP507" s="43"/>
      <c r="FQ507" s="43"/>
      <c r="FR507" s="43"/>
      <c r="FS507" s="43"/>
      <c r="FT507" s="43"/>
      <c r="FU507" s="43"/>
      <c r="FV507" s="43"/>
      <c r="FW507" s="43"/>
      <c r="FX507" s="43"/>
      <c r="FY507" s="43"/>
      <c r="FZ507" s="43"/>
      <c r="GA507" s="43"/>
      <c r="GB507" s="43"/>
      <c r="GC507" s="43"/>
      <c r="GD507" s="43"/>
      <c r="GE507" s="43"/>
      <c r="GF507" s="43"/>
      <c r="GG507" s="43"/>
      <c r="GH507" s="43"/>
      <c r="GI507" s="43"/>
      <c r="GJ507" s="43"/>
      <c r="GK507" s="43"/>
      <c r="GL507" s="43"/>
      <c r="GM507" s="43"/>
      <c r="GN507" s="43"/>
      <c r="GO507" s="43"/>
      <c r="GP507" s="43"/>
      <c r="GQ507" s="43"/>
      <c r="GR507" s="43"/>
      <c r="GS507" s="43"/>
      <c r="GT507" s="43"/>
      <c r="GU507" s="43"/>
      <c r="GV507" s="43"/>
      <c r="GW507" s="43"/>
      <c r="GX507" s="43"/>
      <c r="GY507" s="43"/>
      <c r="GZ507" s="43"/>
      <c r="HA507" s="43"/>
      <c r="HB507" s="43"/>
      <c r="HC507" s="43"/>
      <c r="HD507" s="43"/>
      <c r="HE507" s="43"/>
      <c r="HF507" s="43"/>
      <c r="HG507" s="43"/>
      <c r="HH507" s="43"/>
      <c r="HI507" s="43"/>
      <c r="HJ507" s="43"/>
      <c r="HK507" s="43"/>
      <c r="HL507" s="43"/>
      <c r="HM507" s="43"/>
      <c r="HN507" s="43"/>
      <c r="HO507" s="43"/>
      <c r="HP507" s="43"/>
      <c r="HQ507" s="43"/>
      <c r="HR507" s="43"/>
      <c r="HS507" s="43"/>
      <c r="HT507" s="43"/>
      <c r="HU507" s="43"/>
      <c r="HV507" s="43"/>
      <c r="HW507" s="43"/>
      <c r="HX507" s="43"/>
      <c r="HY507" s="43"/>
      <c r="HZ507" s="43"/>
      <c r="IA507" s="43"/>
      <c r="IB507" s="43"/>
      <c r="IC507" s="43"/>
      <c r="ID507" s="43"/>
      <c r="IE507" s="43"/>
      <c r="IF507" s="43"/>
      <c r="IG507" s="43"/>
      <c r="IH507" s="43"/>
      <c r="II507" s="43"/>
      <c r="IJ507" s="43"/>
      <c r="IK507" s="43"/>
      <c r="IL507" s="43"/>
      <c r="IM507" s="43"/>
      <c r="IN507" s="43"/>
      <c r="IO507" s="43"/>
      <c r="IP507" s="43"/>
      <c r="IQ507" s="43"/>
      <c r="IR507" s="43"/>
      <c r="IS507" s="43"/>
      <c r="IT507" s="43"/>
      <c r="IU507" s="43"/>
    </row>
    <row r="508" spans="1:255" ht="16.5">
      <c r="A508" s="708"/>
      <c r="B508" s="709"/>
      <c r="C508" s="709"/>
      <c r="D508" s="709"/>
      <c r="E508" s="43"/>
      <c r="F508" s="43"/>
      <c r="G508" s="43"/>
      <c r="H508" s="43"/>
      <c r="I508" s="43"/>
      <c r="J508" s="43"/>
      <c r="K508" s="43"/>
      <c r="L508" s="43"/>
      <c r="M508" s="43"/>
      <c r="N508" s="43"/>
      <c r="O508" s="43"/>
      <c r="P508" s="43"/>
      <c r="Q508" s="43"/>
      <c r="R508" s="43"/>
      <c r="S508" s="43"/>
      <c r="T508" s="43"/>
      <c r="U508" s="43"/>
      <c r="V508" s="43"/>
      <c r="W508" s="43"/>
      <c r="X508" s="43"/>
      <c r="Y508" s="43"/>
      <c r="Z508" s="43"/>
      <c r="AA508" s="43"/>
      <c r="AB508" s="43"/>
      <c r="AC508" s="43"/>
      <c r="AD508" s="43"/>
      <c r="AE508" s="43"/>
      <c r="AF508" s="43"/>
      <c r="AG508" s="43"/>
      <c r="AH508" s="43"/>
      <c r="AI508" s="43"/>
      <c r="AJ508" s="43"/>
      <c r="AK508" s="43"/>
      <c r="AL508" s="43"/>
      <c r="AM508" s="43"/>
      <c r="AN508" s="43"/>
      <c r="AO508" s="43"/>
      <c r="AP508" s="43"/>
      <c r="AQ508" s="43"/>
      <c r="AR508" s="43"/>
      <c r="AS508" s="43"/>
      <c r="AT508" s="43"/>
      <c r="AU508" s="43"/>
      <c r="AV508" s="43"/>
      <c r="AW508" s="43"/>
      <c r="AX508" s="43"/>
      <c r="AY508" s="43"/>
      <c r="AZ508" s="43"/>
      <c r="BA508" s="43"/>
      <c r="BB508" s="43"/>
      <c r="BC508" s="43"/>
      <c r="BD508" s="43"/>
      <c r="BE508" s="43"/>
      <c r="BF508" s="43"/>
      <c r="BG508" s="43"/>
      <c r="BH508" s="43"/>
      <c r="BI508" s="43"/>
      <c r="BJ508" s="43"/>
      <c r="BK508" s="43"/>
      <c r="BL508" s="43"/>
      <c r="BM508" s="43"/>
      <c r="BN508" s="43"/>
      <c r="BO508" s="43"/>
      <c r="BP508" s="43"/>
      <c r="BQ508" s="43"/>
      <c r="BR508" s="43"/>
      <c r="BS508" s="43"/>
      <c r="BT508" s="43"/>
      <c r="BU508" s="43"/>
      <c r="BV508" s="43"/>
      <c r="BW508" s="43"/>
      <c r="BX508" s="43"/>
      <c r="BY508" s="43"/>
      <c r="BZ508" s="43"/>
      <c r="CA508" s="43"/>
      <c r="CB508" s="43"/>
      <c r="CC508" s="43"/>
      <c r="CD508" s="43"/>
      <c r="CE508" s="43"/>
      <c r="CF508" s="43"/>
      <c r="CG508" s="43"/>
      <c r="CH508" s="43"/>
      <c r="CI508" s="43"/>
      <c r="CJ508" s="43"/>
      <c r="CK508" s="43"/>
      <c r="CL508" s="43"/>
      <c r="CM508" s="43"/>
      <c r="CN508" s="43"/>
      <c r="CO508" s="43"/>
      <c r="CP508" s="43"/>
      <c r="CQ508" s="43"/>
      <c r="CR508" s="43"/>
      <c r="CS508" s="43"/>
      <c r="CT508" s="43"/>
      <c r="CU508" s="43"/>
      <c r="CV508" s="43"/>
      <c r="CW508" s="43"/>
      <c r="CX508" s="43"/>
      <c r="CY508" s="43"/>
      <c r="CZ508" s="43"/>
      <c r="DA508" s="43"/>
      <c r="DB508" s="43"/>
      <c r="DC508" s="43"/>
      <c r="DD508" s="43"/>
      <c r="DE508" s="43"/>
      <c r="DF508" s="43"/>
      <c r="DG508" s="43"/>
      <c r="DH508" s="43"/>
      <c r="DI508" s="43"/>
      <c r="DJ508" s="43"/>
      <c r="DK508" s="43"/>
      <c r="DL508" s="43"/>
      <c r="DM508" s="43"/>
      <c r="DN508" s="43"/>
      <c r="DO508" s="43"/>
      <c r="DP508" s="43"/>
      <c r="DQ508" s="43"/>
      <c r="DR508" s="43"/>
      <c r="DS508" s="43"/>
      <c r="DT508" s="43"/>
      <c r="DU508" s="43"/>
      <c r="DV508" s="43"/>
      <c r="DW508" s="43"/>
      <c r="DX508" s="43"/>
      <c r="DY508" s="43"/>
      <c r="DZ508" s="43"/>
      <c r="EA508" s="43"/>
      <c r="EB508" s="43"/>
      <c r="EC508" s="43"/>
      <c r="ED508" s="43"/>
      <c r="EE508" s="43"/>
      <c r="EF508" s="43"/>
      <c r="EG508" s="43"/>
      <c r="EH508" s="43"/>
      <c r="EI508" s="43"/>
      <c r="EJ508" s="43"/>
      <c r="EK508" s="43"/>
      <c r="EL508" s="43"/>
      <c r="EM508" s="43"/>
      <c r="EN508" s="43"/>
      <c r="EO508" s="43"/>
      <c r="EP508" s="43"/>
      <c r="EQ508" s="43"/>
      <c r="ER508" s="43"/>
      <c r="ES508" s="43"/>
      <c r="ET508" s="43"/>
      <c r="EU508" s="43"/>
      <c r="EV508" s="43"/>
      <c r="EW508" s="43"/>
      <c r="EX508" s="43"/>
      <c r="EY508" s="43"/>
      <c r="EZ508" s="43"/>
      <c r="FA508" s="43"/>
      <c r="FB508" s="43"/>
      <c r="FC508" s="43"/>
      <c r="FD508" s="43"/>
      <c r="FE508" s="43"/>
      <c r="FF508" s="43"/>
      <c r="FG508" s="43"/>
      <c r="FH508" s="43"/>
      <c r="FI508" s="43"/>
      <c r="FJ508" s="43"/>
      <c r="FK508" s="43"/>
      <c r="FL508" s="43"/>
      <c r="FM508" s="43"/>
      <c r="FN508" s="43"/>
      <c r="FO508" s="43"/>
      <c r="FP508" s="43"/>
      <c r="FQ508" s="43"/>
      <c r="FR508" s="43"/>
      <c r="FS508" s="43"/>
      <c r="FT508" s="43"/>
      <c r="FU508" s="43"/>
      <c r="FV508" s="43"/>
      <c r="FW508" s="43"/>
      <c r="FX508" s="43"/>
      <c r="FY508" s="43"/>
      <c r="FZ508" s="43"/>
      <c r="GA508" s="43"/>
      <c r="GB508" s="43"/>
      <c r="GC508" s="43"/>
      <c r="GD508" s="43"/>
      <c r="GE508" s="43"/>
      <c r="GF508" s="43"/>
      <c r="GG508" s="43"/>
      <c r="GH508" s="43"/>
      <c r="GI508" s="43"/>
      <c r="GJ508" s="43"/>
      <c r="GK508" s="43"/>
      <c r="GL508" s="43"/>
      <c r="GM508" s="43"/>
      <c r="GN508" s="43"/>
      <c r="GO508" s="43"/>
      <c r="GP508" s="43"/>
      <c r="GQ508" s="43"/>
      <c r="GR508" s="43"/>
      <c r="GS508" s="43"/>
      <c r="GT508" s="43"/>
      <c r="GU508" s="43"/>
      <c r="GV508" s="43"/>
      <c r="GW508" s="43"/>
      <c r="GX508" s="43"/>
      <c r="GY508" s="43"/>
      <c r="GZ508" s="43"/>
      <c r="HA508" s="43"/>
      <c r="HB508" s="43"/>
      <c r="HC508" s="43"/>
      <c r="HD508" s="43"/>
      <c r="HE508" s="43"/>
      <c r="HF508" s="43"/>
      <c r="HG508" s="43"/>
      <c r="HH508" s="43"/>
      <c r="HI508" s="43"/>
      <c r="HJ508" s="43"/>
      <c r="HK508" s="43"/>
      <c r="HL508" s="43"/>
      <c r="HM508" s="43"/>
      <c r="HN508" s="43"/>
      <c r="HO508" s="43"/>
      <c r="HP508" s="43"/>
      <c r="HQ508" s="43"/>
      <c r="HR508" s="43"/>
      <c r="HS508" s="43"/>
      <c r="HT508" s="43"/>
      <c r="HU508" s="43"/>
      <c r="HV508" s="43"/>
      <c r="HW508" s="43"/>
      <c r="HX508" s="43"/>
      <c r="HY508" s="43"/>
      <c r="HZ508" s="43"/>
      <c r="IA508" s="43"/>
      <c r="IB508" s="43"/>
      <c r="IC508" s="43"/>
      <c r="ID508" s="43"/>
      <c r="IE508" s="43"/>
      <c r="IF508" s="43"/>
      <c r="IG508" s="43"/>
      <c r="IH508" s="43"/>
      <c r="II508" s="43"/>
      <c r="IJ508" s="43"/>
      <c r="IK508" s="43"/>
      <c r="IL508" s="43"/>
      <c r="IM508" s="43"/>
      <c r="IN508" s="43"/>
      <c r="IO508" s="43"/>
      <c r="IP508" s="43"/>
      <c r="IQ508" s="43"/>
      <c r="IR508" s="43"/>
      <c r="IS508" s="43"/>
      <c r="IT508" s="43"/>
      <c r="IU508" s="43"/>
    </row>
    <row r="509" spans="1:255" ht="16.5">
      <c r="A509" s="708"/>
      <c r="B509" s="709"/>
      <c r="C509" s="709"/>
      <c r="D509" s="709"/>
      <c r="E509" s="43"/>
      <c r="F509" s="43"/>
      <c r="G509" s="43"/>
      <c r="H509" s="43"/>
      <c r="I509" s="43"/>
      <c r="J509" s="43"/>
      <c r="K509" s="43"/>
      <c r="L509" s="43"/>
      <c r="M509" s="43"/>
      <c r="N509" s="43"/>
      <c r="O509" s="43"/>
      <c r="P509" s="43"/>
      <c r="Q509" s="43"/>
      <c r="R509" s="43"/>
      <c r="S509" s="43"/>
      <c r="T509" s="43"/>
      <c r="U509" s="43"/>
      <c r="V509" s="43"/>
      <c r="W509" s="43"/>
      <c r="X509" s="43"/>
      <c r="Y509" s="43"/>
      <c r="Z509" s="43"/>
      <c r="AA509" s="43"/>
      <c r="AB509" s="43"/>
      <c r="AC509" s="43"/>
      <c r="AD509" s="43"/>
      <c r="AE509" s="43"/>
      <c r="AF509" s="43"/>
      <c r="AG509" s="43"/>
      <c r="AH509" s="43"/>
      <c r="AI509" s="43"/>
      <c r="AJ509" s="43"/>
      <c r="AK509" s="43"/>
      <c r="AL509" s="43"/>
      <c r="AM509" s="43"/>
      <c r="AN509" s="43"/>
      <c r="AO509" s="43"/>
      <c r="AP509" s="43"/>
      <c r="AQ509" s="43"/>
      <c r="AR509" s="43"/>
      <c r="AS509" s="43"/>
      <c r="AT509" s="43"/>
      <c r="AU509" s="43"/>
      <c r="AV509" s="43"/>
      <c r="AW509" s="43"/>
      <c r="AX509" s="43"/>
      <c r="AY509" s="43"/>
      <c r="AZ509" s="43"/>
      <c r="BA509" s="43"/>
      <c r="BB509" s="43"/>
      <c r="BC509" s="43"/>
      <c r="BD509" s="43"/>
      <c r="BE509" s="43"/>
      <c r="BF509" s="43"/>
      <c r="BG509" s="43"/>
      <c r="BH509" s="43"/>
      <c r="BI509" s="43"/>
      <c r="BJ509" s="43"/>
      <c r="BK509" s="43"/>
      <c r="BL509" s="43"/>
      <c r="BM509" s="43"/>
      <c r="BN509" s="43"/>
      <c r="BO509" s="43"/>
      <c r="BP509" s="43"/>
      <c r="BQ509" s="43"/>
      <c r="BR509" s="43"/>
      <c r="BS509" s="43"/>
      <c r="BT509" s="43"/>
      <c r="BU509" s="43"/>
      <c r="BV509" s="43"/>
      <c r="BW509" s="43"/>
      <c r="BX509" s="43"/>
      <c r="BY509" s="43"/>
      <c r="BZ509" s="43"/>
      <c r="CA509" s="43"/>
      <c r="CB509" s="43"/>
      <c r="CC509" s="43"/>
      <c r="CD509" s="43"/>
      <c r="CE509" s="43"/>
      <c r="CF509" s="43"/>
      <c r="CG509" s="43"/>
      <c r="CH509" s="43"/>
      <c r="CI509" s="43"/>
      <c r="CJ509" s="43"/>
      <c r="CK509" s="43"/>
      <c r="CL509" s="43"/>
      <c r="CM509" s="43"/>
      <c r="CN509" s="43"/>
      <c r="CO509" s="43"/>
      <c r="CP509" s="43"/>
      <c r="CQ509" s="43"/>
      <c r="CR509" s="43"/>
      <c r="CS509" s="43"/>
      <c r="CT509" s="43"/>
      <c r="CU509" s="43"/>
      <c r="CV509" s="43"/>
      <c r="CW509" s="43"/>
      <c r="CX509" s="43"/>
      <c r="CY509" s="43"/>
      <c r="CZ509" s="43"/>
      <c r="DA509" s="43"/>
      <c r="DB509" s="43"/>
      <c r="DC509" s="43"/>
      <c r="DD509" s="43"/>
      <c r="DE509" s="43"/>
      <c r="DF509" s="43"/>
      <c r="DG509" s="43"/>
      <c r="DH509" s="43"/>
      <c r="DI509" s="43"/>
      <c r="DJ509" s="43"/>
      <c r="DK509" s="43"/>
      <c r="DL509" s="43"/>
      <c r="DM509" s="43"/>
      <c r="DN509" s="43"/>
      <c r="DO509" s="43"/>
      <c r="DP509" s="43"/>
      <c r="DQ509" s="43"/>
      <c r="DR509" s="43"/>
      <c r="DS509" s="43"/>
      <c r="DT509" s="43"/>
      <c r="DU509" s="43"/>
      <c r="DV509" s="43"/>
      <c r="DW509" s="43"/>
      <c r="DX509" s="43"/>
      <c r="DY509" s="43"/>
      <c r="DZ509" s="43"/>
      <c r="EA509" s="43"/>
      <c r="EB509" s="43"/>
      <c r="EC509" s="43"/>
      <c r="ED509" s="43"/>
      <c r="EE509" s="43"/>
      <c r="EF509" s="43"/>
      <c r="EG509" s="43"/>
      <c r="EH509" s="43"/>
      <c r="EI509" s="43"/>
      <c r="EJ509" s="43"/>
      <c r="EK509" s="43"/>
      <c r="EL509" s="43"/>
      <c r="EM509" s="43"/>
      <c r="EN509" s="43"/>
      <c r="EO509" s="43"/>
      <c r="EP509" s="43"/>
      <c r="EQ509" s="43"/>
      <c r="ER509" s="43"/>
      <c r="ES509" s="43"/>
      <c r="ET509" s="43"/>
      <c r="EU509" s="43"/>
      <c r="EV509" s="43"/>
      <c r="EW509" s="43"/>
      <c r="EX509" s="43"/>
      <c r="EY509" s="43"/>
      <c r="EZ509" s="43"/>
      <c r="FA509" s="43"/>
      <c r="FB509" s="43"/>
      <c r="FC509" s="43"/>
      <c r="FD509" s="43"/>
      <c r="FE509" s="43"/>
      <c r="FF509" s="43"/>
      <c r="FG509" s="43"/>
      <c r="FH509" s="43"/>
      <c r="FI509" s="43"/>
      <c r="FJ509" s="43"/>
      <c r="FK509" s="43"/>
      <c r="FL509" s="43"/>
      <c r="FM509" s="43"/>
      <c r="FN509" s="43"/>
      <c r="FO509" s="43"/>
      <c r="FP509" s="43"/>
      <c r="FQ509" s="43"/>
      <c r="FR509" s="43"/>
      <c r="FS509" s="43"/>
      <c r="FT509" s="43"/>
      <c r="FU509" s="43"/>
      <c r="FV509" s="43"/>
      <c r="FW509" s="43"/>
      <c r="FX509" s="43"/>
      <c r="FY509" s="43"/>
      <c r="FZ509" s="43"/>
      <c r="GA509" s="43"/>
      <c r="GB509" s="43"/>
      <c r="GC509" s="43"/>
      <c r="GD509" s="43"/>
      <c r="GE509" s="43"/>
      <c r="GF509" s="43"/>
      <c r="GG509" s="43"/>
      <c r="GH509" s="43"/>
      <c r="GI509" s="43"/>
      <c r="GJ509" s="43"/>
      <c r="GK509" s="43"/>
      <c r="GL509" s="43"/>
      <c r="GM509" s="43"/>
      <c r="GN509" s="43"/>
      <c r="GO509" s="43"/>
      <c r="GP509" s="43"/>
      <c r="GQ509" s="43"/>
      <c r="GR509" s="43"/>
      <c r="GS509" s="43"/>
      <c r="GT509" s="43"/>
      <c r="GU509" s="43"/>
      <c r="GV509" s="43"/>
      <c r="GW509" s="43"/>
      <c r="GX509" s="43"/>
      <c r="GY509" s="43"/>
      <c r="GZ509" s="43"/>
      <c r="HA509" s="43"/>
      <c r="HB509" s="43"/>
      <c r="HC509" s="43"/>
      <c r="HD509" s="43"/>
      <c r="HE509" s="43"/>
      <c r="HF509" s="43"/>
      <c r="HG509" s="43"/>
      <c r="HH509" s="43"/>
      <c r="HI509" s="43"/>
      <c r="HJ509" s="43"/>
      <c r="HK509" s="43"/>
      <c r="HL509" s="43"/>
      <c r="HM509" s="43"/>
      <c r="HN509" s="43"/>
      <c r="HO509" s="43"/>
      <c r="HP509" s="43"/>
      <c r="HQ509" s="43"/>
      <c r="HR509" s="43"/>
      <c r="HS509" s="43"/>
      <c r="HT509" s="43"/>
      <c r="HU509" s="43"/>
      <c r="HV509" s="43"/>
      <c r="HW509" s="43"/>
      <c r="HX509" s="43"/>
      <c r="HY509" s="43"/>
      <c r="HZ509" s="43"/>
      <c r="IA509" s="43"/>
      <c r="IB509" s="43"/>
      <c r="IC509" s="43"/>
      <c r="ID509" s="43"/>
      <c r="IE509" s="43"/>
      <c r="IF509" s="43"/>
      <c r="IG509" s="43"/>
      <c r="IH509" s="43"/>
      <c r="II509" s="43"/>
      <c r="IJ509" s="43"/>
      <c r="IK509" s="43"/>
      <c r="IL509" s="43"/>
      <c r="IM509" s="43"/>
      <c r="IN509" s="43"/>
      <c r="IO509" s="43"/>
      <c r="IP509" s="43"/>
      <c r="IQ509" s="43"/>
      <c r="IR509" s="43"/>
      <c r="IS509" s="43"/>
      <c r="IT509" s="43"/>
      <c r="IU509" s="43"/>
    </row>
    <row r="510" spans="1:255" ht="16.5">
      <c r="A510" s="708"/>
      <c r="B510" s="709"/>
      <c r="C510" s="709"/>
      <c r="D510" s="709"/>
      <c r="E510" s="43"/>
      <c r="F510" s="43"/>
      <c r="G510" s="43"/>
      <c r="H510" s="43"/>
      <c r="I510" s="43"/>
      <c r="J510" s="43"/>
      <c r="K510" s="43"/>
      <c r="L510" s="43"/>
      <c r="M510" s="43"/>
      <c r="N510" s="43"/>
      <c r="O510" s="43"/>
      <c r="P510" s="43"/>
      <c r="Q510" s="43"/>
      <c r="R510" s="43"/>
      <c r="S510" s="43"/>
      <c r="T510" s="43"/>
      <c r="U510" s="43"/>
      <c r="V510" s="43"/>
      <c r="W510" s="43"/>
      <c r="X510" s="43"/>
      <c r="Y510" s="43"/>
      <c r="Z510" s="43"/>
      <c r="AA510" s="43"/>
      <c r="AB510" s="43"/>
      <c r="AC510" s="43"/>
      <c r="AD510" s="43"/>
      <c r="AE510" s="43"/>
      <c r="AF510" s="43"/>
      <c r="AG510" s="43"/>
      <c r="AH510" s="43"/>
      <c r="AI510" s="43"/>
      <c r="AJ510" s="43"/>
      <c r="AK510" s="43"/>
      <c r="AL510" s="43"/>
      <c r="AM510" s="43"/>
      <c r="AN510" s="43"/>
      <c r="AO510" s="43"/>
      <c r="AP510" s="43"/>
      <c r="AQ510" s="43"/>
      <c r="AR510" s="43"/>
      <c r="AS510" s="43"/>
      <c r="AT510" s="43"/>
      <c r="AU510" s="43"/>
      <c r="AV510" s="43"/>
      <c r="AW510" s="43"/>
      <c r="AX510" s="43"/>
      <c r="AY510" s="43"/>
      <c r="AZ510" s="43"/>
      <c r="BA510" s="43"/>
      <c r="BB510" s="43"/>
      <c r="BC510" s="43"/>
      <c r="BD510" s="43"/>
      <c r="BE510" s="43"/>
      <c r="BF510" s="43"/>
      <c r="BG510" s="43"/>
      <c r="BH510" s="43"/>
      <c r="BI510" s="43"/>
      <c r="BJ510" s="43"/>
      <c r="BK510" s="43"/>
      <c r="BL510" s="43"/>
      <c r="BM510" s="43"/>
      <c r="BN510" s="43"/>
      <c r="BO510" s="43"/>
      <c r="BP510" s="43"/>
      <c r="BQ510" s="43"/>
      <c r="BR510" s="43"/>
      <c r="BS510" s="43"/>
      <c r="BT510" s="43"/>
      <c r="BU510" s="43"/>
      <c r="BV510" s="43"/>
      <c r="BW510" s="43"/>
      <c r="BX510" s="43"/>
      <c r="BY510" s="43"/>
      <c r="BZ510" s="43"/>
      <c r="CA510" s="43"/>
      <c r="CB510" s="43"/>
      <c r="CC510" s="43"/>
      <c r="CD510" s="43"/>
      <c r="CE510" s="43"/>
      <c r="CF510" s="43"/>
      <c r="CG510" s="43"/>
      <c r="CH510" s="43"/>
      <c r="CI510" s="43"/>
      <c r="CJ510" s="43"/>
      <c r="CK510" s="43"/>
      <c r="CL510" s="43"/>
      <c r="CM510" s="43"/>
      <c r="CN510" s="43"/>
      <c r="CO510" s="43"/>
      <c r="CP510" s="43"/>
      <c r="CQ510" s="43"/>
      <c r="CR510" s="43"/>
      <c r="CS510" s="43"/>
      <c r="CT510" s="43"/>
      <c r="CU510" s="43"/>
      <c r="CV510" s="43"/>
      <c r="CW510" s="43"/>
      <c r="CX510" s="43"/>
      <c r="CY510" s="43"/>
      <c r="CZ510" s="43"/>
      <c r="DA510" s="43"/>
      <c r="DB510" s="43"/>
      <c r="DC510" s="43"/>
      <c r="DD510" s="43"/>
      <c r="DE510" s="43"/>
      <c r="DF510" s="43"/>
      <c r="DG510" s="43"/>
      <c r="DH510" s="43"/>
      <c r="DI510" s="43"/>
      <c r="DJ510" s="43"/>
      <c r="DK510" s="43"/>
      <c r="DL510" s="43"/>
      <c r="DM510" s="43"/>
      <c r="DN510" s="43"/>
      <c r="DO510" s="43"/>
      <c r="DP510" s="43"/>
      <c r="DQ510" s="43"/>
      <c r="DR510" s="43"/>
      <c r="DS510" s="43"/>
      <c r="DT510" s="43"/>
      <c r="DU510" s="43"/>
      <c r="DV510" s="43"/>
      <c r="DW510" s="43"/>
      <c r="DX510" s="43"/>
      <c r="DY510" s="43"/>
      <c r="DZ510" s="43"/>
      <c r="EA510" s="43"/>
      <c r="EB510" s="43"/>
      <c r="EC510" s="43"/>
      <c r="ED510" s="43"/>
      <c r="EE510" s="43"/>
      <c r="EF510" s="43"/>
      <c r="EG510" s="43"/>
      <c r="EH510" s="43"/>
      <c r="EI510" s="43"/>
      <c r="EJ510" s="43"/>
      <c r="EK510" s="43"/>
      <c r="EL510" s="43"/>
      <c r="EM510" s="43"/>
      <c r="EN510" s="43"/>
      <c r="EO510" s="43"/>
      <c r="EP510" s="43"/>
      <c r="EQ510" s="43"/>
      <c r="ER510" s="43"/>
      <c r="ES510" s="43"/>
      <c r="ET510" s="43"/>
      <c r="EU510" s="43"/>
      <c r="EV510" s="43"/>
      <c r="EW510" s="43"/>
      <c r="EX510" s="43"/>
      <c r="EY510" s="43"/>
      <c r="EZ510" s="43"/>
      <c r="FA510" s="43"/>
      <c r="FB510" s="43"/>
      <c r="FC510" s="43"/>
      <c r="FD510" s="43"/>
      <c r="FE510" s="43"/>
      <c r="FF510" s="43"/>
      <c r="FG510" s="43"/>
      <c r="FH510" s="43"/>
      <c r="FI510" s="43"/>
      <c r="FJ510" s="43"/>
      <c r="FK510" s="43"/>
      <c r="FL510" s="43"/>
      <c r="FM510" s="43"/>
      <c r="FN510" s="43"/>
      <c r="FO510" s="43"/>
      <c r="FP510" s="43"/>
      <c r="FQ510" s="43"/>
      <c r="FR510" s="43"/>
      <c r="FS510" s="43"/>
      <c r="FT510" s="43"/>
      <c r="FU510" s="43"/>
      <c r="FV510" s="43"/>
      <c r="FW510" s="43"/>
      <c r="FX510" s="43"/>
      <c r="FY510" s="43"/>
      <c r="FZ510" s="43"/>
      <c r="GA510" s="43"/>
      <c r="GB510" s="43"/>
      <c r="GC510" s="43"/>
      <c r="GD510" s="43"/>
      <c r="GE510" s="43"/>
      <c r="GF510" s="43"/>
      <c r="GG510" s="43"/>
      <c r="GH510" s="43"/>
      <c r="GI510" s="43"/>
      <c r="GJ510" s="43"/>
      <c r="GK510" s="43"/>
      <c r="GL510" s="43"/>
      <c r="GM510" s="43"/>
      <c r="GN510" s="43"/>
      <c r="GO510" s="43"/>
      <c r="GP510" s="43"/>
      <c r="GQ510" s="43"/>
      <c r="GR510" s="43"/>
      <c r="GS510" s="43"/>
      <c r="GT510" s="43"/>
      <c r="GU510" s="43"/>
      <c r="GV510" s="43"/>
      <c r="GW510" s="43"/>
      <c r="GX510" s="43"/>
      <c r="GY510" s="43"/>
      <c r="GZ510" s="43"/>
      <c r="HA510" s="43"/>
      <c r="HB510" s="43"/>
      <c r="HC510" s="43"/>
      <c r="HD510" s="43"/>
      <c r="HE510" s="43"/>
      <c r="HF510" s="43"/>
      <c r="HG510" s="43"/>
      <c r="HH510" s="43"/>
      <c r="HI510" s="43"/>
      <c r="HJ510" s="43"/>
      <c r="HK510" s="43"/>
      <c r="HL510" s="43"/>
      <c r="HM510" s="43"/>
      <c r="HN510" s="43"/>
      <c r="HO510" s="43"/>
      <c r="HP510" s="43"/>
      <c r="HQ510" s="43"/>
      <c r="HR510" s="43"/>
      <c r="HS510" s="43"/>
      <c r="HT510" s="43"/>
      <c r="HU510" s="43"/>
      <c r="HV510" s="43"/>
      <c r="HW510" s="43"/>
      <c r="HX510" s="43"/>
      <c r="HY510" s="43"/>
      <c r="HZ510" s="43"/>
      <c r="IA510" s="43"/>
      <c r="IB510" s="43"/>
      <c r="IC510" s="43"/>
      <c r="ID510" s="43"/>
      <c r="IE510" s="43"/>
      <c r="IF510" s="43"/>
      <c r="IG510" s="43"/>
      <c r="IH510" s="43"/>
      <c r="II510" s="43"/>
      <c r="IJ510" s="43"/>
      <c r="IK510" s="43"/>
      <c r="IL510" s="43"/>
      <c r="IM510" s="43"/>
      <c r="IN510" s="43"/>
      <c r="IO510" s="43"/>
      <c r="IP510" s="43"/>
      <c r="IQ510" s="43"/>
      <c r="IR510" s="43"/>
      <c r="IS510" s="43"/>
      <c r="IT510" s="43"/>
      <c r="IU510" s="43"/>
    </row>
    <row r="511" spans="1:255" ht="16.5">
      <c r="A511" s="708"/>
      <c r="B511" s="709"/>
      <c r="C511" s="709"/>
      <c r="D511" s="709"/>
      <c r="E511" s="43"/>
      <c r="F511" s="43"/>
      <c r="G511" s="43"/>
      <c r="H511" s="43"/>
      <c r="I511" s="43"/>
      <c r="J511" s="43"/>
      <c r="K511" s="43"/>
      <c r="L511" s="43"/>
      <c r="M511" s="43"/>
      <c r="N511" s="43"/>
      <c r="O511" s="43"/>
      <c r="P511" s="43"/>
      <c r="Q511" s="43"/>
      <c r="R511" s="43"/>
      <c r="S511" s="43"/>
      <c r="T511" s="43"/>
      <c r="U511" s="43"/>
      <c r="V511" s="43"/>
      <c r="W511" s="43"/>
      <c r="X511" s="43"/>
      <c r="Y511" s="43"/>
      <c r="Z511" s="43"/>
      <c r="AA511" s="43"/>
      <c r="AB511" s="43"/>
      <c r="AC511" s="43"/>
      <c r="AD511" s="43"/>
      <c r="AE511" s="43"/>
      <c r="AF511" s="43"/>
      <c r="AG511" s="43"/>
      <c r="AH511" s="43"/>
      <c r="AI511" s="43"/>
      <c r="AJ511" s="43"/>
      <c r="AK511" s="43"/>
      <c r="AL511" s="43"/>
      <c r="AM511" s="43"/>
      <c r="AN511" s="43"/>
      <c r="AO511" s="43"/>
      <c r="AP511" s="43"/>
      <c r="AQ511" s="43"/>
      <c r="AR511" s="43"/>
      <c r="AS511" s="43"/>
      <c r="AT511" s="43"/>
      <c r="AU511" s="43"/>
      <c r="AV511" s="43"/>
      <c r="AW511" s="43"/>
      <c r="AX511" s="43"/>
      <c r="AY511" s="43"/>
      <c r="AZ511" s="43"/>
      <c r="BA511" s="43"/>
      <c r="BB511" s="43"/>
      <c r="BC511" s="43"/>
      <c r="BD511" s="43"/>
      <c r="BE511" s="43"/>
      <c r="BF511" s="43"/>
      <c r="BG511" s="43"/>
      <c r="BH511" s="43"/>
      <c r="BI511" s="43"/>
      <c r="BJ511" s="43"/>
      <c r="BK511" s="43"/>
      <c r="BL511" s="43"/>
      <c r="BM511" s="43"/>
      <c r="BN511" s="43"/>
      <c r="BO511" s="43"/>
      <c r="BP511" s="43"/>
      <c r="BQ511" s="43"/>
      <c r="BR511" s="43"/>
      <c r="BS511" s="43"/>
      <c r="BT511" s="43"/>
      <c r="BU511" s="43"/>
      <c r="BV511" s="43"/>
      <c r="BW511" s="43"/>
      <c r="BX511" s="43"/>
      <c r="BY511" s="43"/>
      <c r="BZ511" s="43"/>
      <c r="CA511" s="43"/>
      <c r="CB511" s="43"/>
      <c r="CC511" s="43"/>
      <c r="CD511" s="43"/>
      <c r="CE511" s="43"/>
      <c r="CF511" s="43"/>
      <c r="CG511" s="43"/>
      <c r="CH511" s="43"/>
      <c r="CI511" s="43"/>
      <c r="CJ511" s="43"/>
      <c r="CK511" s="43"/>
      <c r="CL511" s="43"/>
      <c r="CM511" s="43"/>
      <c r="CN511" s="43"/>
      <c r="CO511" s="43"/>
      <c r="CP511" s="43"/>
      <c r="CQ511" s="43"/>
      <c r="CR511" s="43"/>
      <c r="CS511" s="43"/>
      <c r="CT511" s="43"/>
      <c r="CU511" s="43"/>
      <c r="CV511" s="43"/>
      <c r="CW511" s="43"/>
      <c r="CX511" s="43"/>
      <c r="CY511" s="43"/>
      <c r="CZ511" s="43"/>
      <c r="DA511" s="43"/>
      <c r="DB511" s="43"/>
      <c r="DC511" s="43"/>
      <c r="DD511" s="43"/>
      <c r="DE511" s="43"/>
      <c r="DF511" s="43"/>
      <c r="DG511" s="43"/>
      <c r="DH511" s="43"/>
      <c r="DI511" s="43"/>
      <c r="DJ511" s="43"/>
      <c r="DK511" s="43"/>
      <c r="DL511" s="43"/>
      <c r="DM511" s="43"/>
      <c r="DN511" s="43"/>
      <c r="DO511" s="43"/>
      <c r="DP511" s="43"/>
      <c r="DQ511" s="43"/>
      <c r="DR511" s="43"/>
      <c r="DS511" s="43"/>
      <c r="DT511" s="43"/>
      <c r="DU511" s="43"/>
      <c r="DV511" s="43"/>
      <c r="DW511" s="43"/>
      <c r="DX511" s="43"/>
      <c r="DY511" s="43"/>
      <c r="DZ511" s="43"/>
      <c r="EA511" s="43"/>
      <c r="EB511" s="43"/>
      <c r="EC511" s="43"/>
      <c r="ED511" s="43"/>
      <c r="EE511" s="43"/>
      <c r="EF511" s="43"/>
      <c r="EG511" s="43"/>
      <c r="EH511" s="43"/>
      <c r="EI511" s="43"/>
      <c r="EJ511" s="43"/>
      <c r="EK511" s="43"/>
      <c r="EL511" s="43"/>
      <c r="EM511" s="43"/>
      <c r="EN511" s="43"/>
      <c r="EO511" s="43"/>
      <c r="EP511" s="43"/>
      <c r="EQ511" s="43"/>
      <c r="ER511" s="43"/>
      <c r="ES511" s="43"/>
      <c r="ET511" s="43"/>
      <c r="EU511" s="43"/>
      <c r="EV511" s="43"/>
      <c r="EW511" s="43"/>
      <c r="EX511" s="43"/>
      <c r="EY511" s="43"/>
      <c r="EZ511" s="43"/>
      <c r="FA511" s="43"/>
      <c r="FB511" s="43"/>
      <c r="FC511" s="43"/>
      <c r="FD511" s="43"/>
      <c r="FE511" s="43"/>
      <c r="FF511" s="43"/>
      <c r="FG511" s="43"/>
      <c r="FH511" s="43"/>
      <c r="FI511" s="43"/>
      <c r="FJ511" s="43"/>
      <c r="FK511" s="43"/>
      <c r="FL511" s="43"/>
      <c r="FM511" s="43"/>
      <c r="FN511" s="43"/>
      <c r="FO511" s="43"/>
      <c r="FP511" s="43"/>
      <c r="FQ511" s="43"/>
      <c r="FR511" s="43"/>
      <c r="FS511" s="43"/>
      <c r="FT511" s="43"/>
      <c r="FU511" s="43"/>
      <c r="FV511" s="43"/>
      <c r="FW511" s="43"/>
      <c r="FX511" s="43"/>
      <c r="FY511" s="43"/>
      <c r="FZ511" s="43"/>
      <c r="GA511" s="43"/>
      <c r="GB511" s="43"/>
      <c r="GC511" s="43"/>
      <c r="GD511" s="43"/>
      <c r="GE511" s="43"/>
      <c r="GF511" s="43"/>
      <c r="GG511" s="43"/>
      <c r="GH511" s="43"/>
      <c r="GI511" s="43"/>
      <c r="GJ511" s="43"/>
      <c r="GK511" s="43"/>
      <c r="GL511" s="43"/>
      <c r="GM511" s="43"/>
      <c r="GN511" s="43"/>
      <c r="GO511" s="43"/>
      <c r="GP511" s="43"/>
      <c r="GQ511" s="43"/>
      <c r="GR511" s="43"/>
      <c r="GS511" s="43"/>
      <c r="GT511" s="43"/>
      <c r="GU511" s="43"/>
      <c r="GV511" s="43"/>
      <c r="GW511" s="43"/>
      <c r="GX511" s="43"/>
      <c r="GY511" s="43"/>
      <c r="GZ511" s="43"/>
      <c r="HA511" s="43"/>
      <c r="HB511" s="43"/>
      <c r="HC511" s="43"/>
      <c r="HD511" s="43"/>
      <c r="HE511" s="43"/>
      <c r="HF511" s="43"/>
      <c r="HG511" s="43"/>
      <c r="HH511" s="43"/>
      <c r="HI511" s="43"/>
      <c r="HJ511" s="43"/>
      <c r="HK511" s="43"/>
      <c r="HL511" s="43"/>
      <c r="HM511" s="43"/>
      <c r="HN511" s="43"/>
      <c r="HO511" s="43"/>
      <c r="HP511" s="43"/>
      <c r="HQ511" s="43"/>
      <c r="HR511" s="43"/>
      <c r="HS511" s="43"/>
      <c r="HT511" s="43"/>
      <c r="HU511" s="43"/>
      <c r="HV511" s="43"/>
      <c r="HW511" s="43"/>
      <c r="HX511" s="43"/>
      <c r="HY511" s="43"/>
      <c r="HZ511" s="43"/>
      <c r="IA511" s="43"/>
      <c r="IB511" s="43"/>
      <c r="IC511" s="43"/>
      <c r="ID511" s="43"/>
      <c r="IE511" s="43"/>
      <c r="IF511" s="43"/>
      <c r="IG511" s="43"/>
      <c r="IH511" s="43"/>
      <c r="II511" s="43"/>
      <c r="IJ511" s="43"/>
      <c r="IK511" s="43"/>
      <c r="IL511" s="43"/>
      <c r="IM511" s="43"/>
      <c r="IN511" s="43"/>
      <c r="IO511" s="43"/>
      <c r="IP511" s="43"/>
      <c r="IQ511" s="43"/>
      <c r="IR511" s="43"/>
      <c r="IS511" s="43"/>
      <c r="IT511" s="43"/>
      <c r="IU511" s="43"/>
    </row>
    <row r="512" spans="1:255" ht="16.5">
      <c r="A512" s="708"/>
      <c r="B512" s="709"/>
      <c r="C512" s="709"/>
      <c r="D512" s="709"/>
      <c r="E512" s="43"/>
      <c r="F512" s="43"/>
      <c r="G512" s="43"/>
      <c r="H512" s="43"/>
      <c r="I512" s="43"/>
      <c r="J512" s="43"/>
      <c r="K512" s="43"/>
      <c r="L512" s="43"/>
      <c r="M512" s="43"/>
      <c r="N512" s="43"/>
      <c r="O512" s="43"/>
      <c r="P512" s="43"/>
      <c r="Q512" s="43"/>
      <c r="R512" s="43"/>
      <c r="S512" s="43"/>
      <c r="T512" s="43"/>
      <c r="U512" s="43"/>
      <c r="V512" s="43"/>
      <c r="W512" s="43"/>
      <c r="X512" s="43"/>
      <c r="Y512" s="43"/>
      <c r="Z512" s="43"/>
      <c r="AA512" s="43"/>
      <c r="AB512" s="43"/>
      <c r="AC512" s="43"/>
      <c r="AD512" s="43"/>
      <c r="AE512" s="43"/>
      <c r="AF512" s="43"/>
      <c r="AG512" s="43"/>
      <c r="AH512" s="43"/>
      <c r="AI512" s="43"/>
      <c r="AJ512" s="43"/>
      <c r="AK512" s="43"/>
      <c r="AL512" s="43"/>
      <c r="AM512" s="43"/>
      <c r="AN512" s="43"/>
      <c r="AO512" s="43"/>
      <c r="AP512" s="43"/>
      <c r="AQ512" s="43"/>
      <c r="AR512" s="43"/>
      <c r="AS512" s="43"/>
      <c r="AT512" s="43"/>
      <c r="AU512" s="43"/>
      <c r="AV512" s="43"/>
      <c r="AW512" s="43"/>
      <c r="AX512" s="43"/>
      <c r="AY512" s="43"/>
      <c r="AZ512" s="43"/>
      <c r="BA512" s="43"/>
      <c r="BB512" s="43"/>
      <c r="BC512" s="43"/>
      <c r="BD512" s="43"/>
      <c r="BE512" s="43"/>
      <c r="BF512" s="43"/>
      <c r="BG512" s="43"/>
      <c r="BH512" s="43"/>
      <c r="BI512" s="43"/>
      <c r="BJ512" s="43"/>
      <c r="BK512" s="43"/>
      <c r="BL512" s="43"/>
      <c r="BM512" s="43"/>
      <c r="BN512" s="43"/>
      <c r="BO512" s="43"/>
      <c r="BP512" s="43"/>
      <c r="BQ512" s="43"/>
      <c r="BR512" s="43"/>
      <c r="BS512" s="43"/>
      <c r="BT512" s="43"/>
      <c r="BU512" s="43"/>
      <c r="BV512" s="43"/>
      <c r="BW512" s="43"/>
      <c r="BX512" s="43"/>
      <c r="BY512" s="43"/>
      <c r="BZ512" s="43"/>
      <c r="CA512" s="43"/>
      <c r="CB512" s="43"/>
      <c r="CC512" s="43"/>
      <c r="CD512" s="43"/>
      <c r="CE512" s="43"/>
      <c r="CF512" s="43"/>
      <c r="CG512" s="43"/>
      <c r="CH512" s="43"/>
      <c r="CI512" s="43"/>
      <c r="CJ512" s="43"/>
      <c r="CK512" s="43"/>
      <c r="CL512" s="43"/>
      <c r="CM512" s="43"/>
      <c r="CN512" s="43"/>
      <c r="CO512" s="43"/>
      <c r="CP512" s="43"/>
      <c r="CQ512" s="43"/>
      <c r="CR512" s="43"/>
      <c r="CS512" s="43"/>
      <c r="CT512" s="43"/>
      <c r="CU512" s="43"/>
      <c r="CV512" s="43"/>
      <c r="CW512" s="43"/>
      <c r="CX512" s="43"/>
      <c r="CY512" s="43"/>
      <c r="CZ512" s="43"/>
      <c r="DA512" s="43"/>
      <c r="DB512" s="43"/>
      <c r="DC512" s="43"/>
      <c r="DD512" s="43"/>
      <c r="DE512" s="43"/>
      <c r="DF512" s="43"/>
      <c r="DG512" s="43"/>
      <c r="DH512" s="43"/>
      <c r="DI512" s="43"/>
      <c r="DJ512" s="43"/>
      <c r="DK512" s="43"/>
      <c r="DL512" s="43"/>
      <c r="DM512" s="43"/>
      <c r="DN512" s="43"/>
      <c r="DO512" s="43"/>
      <c r="DP512" s="43"/>
      <c r="DQ512" s="43"/>
      <c r="DR512" s="43"/>
      <c r="DS512" s="43"/>
      <c r="DT512" s="43"/>
      <c r="DU512" s="43"/>
      <c r="DV512" s="43"/>
      <c r="DW512" s="43"/>
      <c r="DX512" s="43"/>
      <c r="DY512" s="43"/>
      <c r="DZ512" s="43"/>
      <c r="EA512" s="43"/>
      <c r="EB512" s="43"/>
      <c r="EC512" s="43"/>
      <c r="ED512" s="43"/>
      <c r="EE512" s="43"/>
      <c r="EF512" s="43"/>
      <c r="EG512" s="43"/>
      <c r="EH512" s="43"/>
      <c r="EI512" s="43"/>
      <c r="EJ512" s="43"/>
      <c r="EK512" s="43"/>
      <c r="EL512" s="43"/>
      <c r="EM512" s="43"/>
      <c r="EN512" s="43"/>
      <c r="EO512" s="43"/>
      <c r="EP512" s="43"/>
      <c r="EQ512" s="43"/>
      <c r="ER512" s="43"/>
      <c r="ES512" s="43"/>
      <c r="ET512" s="43"/>
      <c r="EU512" s="43"/>
      <c r="EV512" s="43"/>
      <c r="EW512" s="43"/>
      <c r="EX512" s="43"/>
      <c r="EY512" s="43"/>
      <c r="EZ512" s="43"/>
      <c r="FA512" s="43"/>
      <c r="FB512" s="43"/>
      <c r="FC512" s="43"/>
      <c r="FD512" s="43"/>
      <c r="FE512" s="43"/>
      <c r="FF512" s="43"/>
      <c r="FG512" s="43"/>
      <c r="FH512" s="43"/>
      <c r="FI512" s="43"/>
      <c r="FJ512" s="43"/>
      <c r="FK512" s="43"/>
      <c r="FL512" s="43"/>
      <c r="FM512" s="43"/>
      <c r="FN512" s="43"/>
      <c r="FO512" s="43"/>
      <c r="FP512" s="43"/>
      <c r="FQ512" s="43"/>
      <c r="FR512" s="43"/>
      <c r="FS512" s="43"/>
      <c r="FT512" s="43"/>
      <c r="FU512" s="43"/>
      <c r="FV512" s="43"/>
      <c r="FW512" s="43"/>
      <c r="FX512" s="43"/>
      <c r="FY512" s="43"/>
      <c r="FZ512" s="43"/>
      <c r="GA512" s="43"/>
      <c r="GB512" s="43"/>
      <c r="GC512" s="43"/>
      <c r="GD512" s="43"/>
      <c r="GE512" s="43"/>
      <c r="GF512" s="43"/>
      <c r="GG512" s="43"/>
      <c r="GH512" s="43"/>
      <c r="GI512" s="43"/>
      <c r="GJ512" s="43"/>
      <c r="GK512" s="43"/>
      <c r="GL512" s="43"/>
      <c r="GM512" s="43"/>
      <c r="GN512" s="43"/>
      <c r="GO512" s="43"/>
      <c r="GP512" s="43"/>
      <c r="GQ512" s="43"/>
      <c r="GR512" s="43"/>
      <c r="GS512" s="43"/>
      <c r="GT512" s="43"/>
      <c r="GU512" s="43"/>
      <c r="GV512" s="43"/>
      <c r="GW512" s="43"/>
      <c r="GX512" s="43"/>
      <c r="GY512" s="43"/>
      <c r="GZ512" s="43"/>
      <c r="HA512" s="43"/>
      <c r="HB512" s="43"/>
      <c r="HC512" s="43"/>
      <c r="HD512" s="43"/>
      <c r="HE512" s="43"/>
      <c r="HF512" s="43"/>
      <c r="HG512" s="43"/>
      <c r="HH512" s="43"/>
      <c r="HI512" s="43"/>
      <c r="HJ512" s="43"/>
      <c r="HK512" s="43"/>
      <c r="HL512" s="43"/>
      <c r="HM512" s="43"/>
      <c r="HN512" s="43"/>
      <c r="HO512" s="43"/>
      <c r="HP512" s="43"/>
      <c r="HQ512" s="43"/>
      <c r="HR512" s="43"/>
      <c r="HS512" s="43"/>
      <c r="HT512" s="43"/>
      <c r="HU512" s="43"/>
      <c r="HV512" s="43"/>
      <c r="HW512" s="43"/>
      <c r="HX512" s="43"/>
      <c r="HY512" s="43"/>
      <c r="HZ512" s="43"/>
      <c r="IA512" s="43"/>
      <c r="IB512" s="43"/>
      <c r="IC512" s="43"/>
      <c r="ID512" s="43"/>
      <c r="IE512" s="43"/>
      <c r="IF512" s="43"/>
      <c r="IG512" s="43"/>
      <c r="IH512" s="43"/>
      <c r="II512" s="43"/>
      <c r="IJ512" s="43"/>
      <c r="IK512" s="43"/>
      <c r="IL512" s="43"/>
      <c r="IM512" s="43"/>
      <c r="IN512" s="43"/>
      <c r="IO512" s="43"/>
      <c r="IP512" s="43"/>
      <c r="IQ512" s="43"/>
      <c r="IR512" s="43"/>
      <c r="IS512" s="43"/>
      <c r="IT512" s="43"/>
      <c r="IU512" s="43"/>
    </row>
    <row r="513" spans="1:255" ht="16.5">
      <c r="A513" s="708"/>
      <c r="B513" s="709"/>
      <c r="C513" s="709"/>
      <c r="D513" s="709"/>
      <c r="E513" s="43"/>
      <c r="F513" s="43"/>
      <c r="G513" s="43"/>
      <c r="H513" s="43"/>
      <c r="I513" s="43"/>
      <c r="J513" s="43"/>
      <c r="K513" s="43"/>
      <c r="L513" s="43"/>
      <c r="M513" s="43"/>
      <c r="N513" s="43"/>
      <c r="O513" s="43"/>
      <c r="P513" s="43"/>
      <c r="Q513" s="43"/>
      <c r="R513" s="43"/>
      <c r="S513" s="43"/>
      <c r="T513" s="43"/>
      <c r="U513" s="43"/>
      <c r="V513" s="43"/>
      <c r="W513" s="43"/>
      <c r="X513" s="43"/>
      <c r="Y513" s="43"/>
      <c r="Z513" s="43"/>
      <c r="AA513" s="43"/>
      <c r="AB513" s="43"/>
      <c r="AC513" s="43"/>
      <c r="AD513" s="43"/>
      <c r="AE513" s="43"/>
      <c r="AF513" s="43"/>
      <c r="AG513" s="43"/>
      <c r="AH513" s="43"/>
      <c r="AI513" s="43"/>
      <c r="AJ513" s="43"/>
      <c r="AK513" s="43"/>
      <c r="AL513" s="43"/>
      <c r="AM513" s="43"/>
      <c r="AN513" s="43"/>
      <c r="AO513" s="43"/>
      <c r="AP513" s="43"/>
      <c r="AQ513" s="43"/>
      <c r="AR513" s="43"/>
      <c r="AS513" s="43"/>
      <c r="AT513" s="43"/>
      <c r="AU513" s="43"/>
      <c r="AV513" s="43"/>
      <c r="AW513" s="43"/>
      <c r="AX513" s="43"/>
      <c r="AY513" s="43"/>
      <c r="AZ513" s="43"/>
      <c r="BA513" s="43"/>
      <c r="BB513" s="43"/>
      <c r="BC513" s="43"/>
      <c r="BD513" s="43"/>
      <c r="BE513" s="43"/>
      <c r="BF513" s="43"/>
      <c r="BG513" s="43"/>
      <c r="BH513" s="43"/>
      <c r="BI513" s="43"/>
      <c r="BJ513" s="43"/>
      <c r="BK513" s="43"/>
      <c r="BL513" s="43"/>
      <c r="BM513" s="43"/>
      <c r="BN513" s="43"/>
      <c r="BO513" s="43"/>
      <c r="BP513" s="43"/>
      <c r="BQ513" s="43"/>
      <c r="BR513" s="43"/>
      <c r="BS513" s="43"/>
      <c r="BT513" s="43"/>
      <c r="BU513" s="43"/>
      <c r="BV513" s="43"/>
      <c r="BW513" s="43"/>
      <c r="BX513" s="43"/>
      <c r="BY513" s="43"/>
      <c r="BZ513" s="43"/>
      <c r="CA513" s="43"/>
      <c r="CB513" s="43"/>
      <c r="CC513" s="43"/>
      <c r="CD513" s="43"/>
      <c r="CE513" s="43"/>
      <c r="CF513" s="43"/>
      <c r="CG513" s="43"/>
      <c r="CH513" s="43"/>
      <c r="CI513" s="43"/>
      <c r="CJ513" s="43"/>
      <c r="CK513" s="43"/>
      <c r="CL513" s="43"/>
      <c r="CM513" s="43"/>
      <c r="CN513" s="43"/>
      <c r="CO513" s="43"/>
      <c r="CP513" s="43"/>
      <c r="CQ513" s="43"/>
      <c r="CR513" s="43"/>
      <c r="CS513" s="43"/>
      <c r="CT513" s="43"/>
      <c r="CU513" s="43"/>
      <c r="CV513" s="43"/>
      <c r="CW513" s="43"/>
      <c r="CX513" s="43"/>
      <c r="CY513" s="43"/>
      <c r="CZ513" s="43"/>
      <c r="DA513" s="43"/>
      <c r="DB513" s="43"/>
      <c r="DC513" s="43"/>
      <c r="DD513" s="43"/>
      <c r="DE513" s="43"/>
      <c r="DF513" s="43"/>
      <c r="DG513" s="43"/>
      <c r="DH513" s="43"/>
      <c r="DI513" s="43"/>
      <c r="DJ513" s="43"/>
      <c r="DK513" s="43"/>
      <c r="DL513" s="43"/>
      <c r="DM513" s="43"/>
      <c r="DN513" s="43"/>
      <c r="DO513" s="43"/>
      <c r="DP513" s="43"/>
      <c r="DQ513" s="43"/>
      <c r="DR513" s="43"/>
      <c r="DS513" s="43"/>
      <c r="DT513" s="43"/>
      <c r="DU513" s="43"/>
      <c r="DV513" s="43"/>
      <c r="DW513" s="43"/>
      <c r="DX513" s="43"/>
      <c r="DY513" s="43"/>
      <c r="DZ513" s="43"/>
      <c r="EA513" s="43"/>
      <c r="EB513" s="43"/>
      <c r="EC513" s="43"/>
      <c r="ED513" s="43"/>
      <c r="EE513" s="43"/>
      <c r="EF513" s="43"/>
      <c r="EG513" s="43"/>
      <c r="EH513" s="43"/>
      <c r="EI513" s="43"/>
      <c r="EJ513" s="43"/>
      <c r="EK513" s="43"/>
      <c r="EL513" s="43"/>
      <c r="EM513" s="43"/>
      <c r="EN513" s="43"/>
      <c r="EO513" s="43"/>
      <c r="EP513" s="43"/>
      <c r="EQ513" s="43"/>
      <c r="ER513" s="43"/>
      <c r="ES513" s="43"/>
      <c r="ET513" s="43"/>
      <c r="EU513" s="43"/>
      <c r="EV513" s="43"/>
      <c r="EW513" s="43"/>
      <c r="EX513" s="43"/>
      <c r="EY513" s="43"/>
      <c r="EZ513" s="43"/>
      <c r="FA513" s="43"/>
      <c r="FB513" s="43"/>
      <c r="FC513" s="43"/>
      <c r="FD513" s="43"/>
      <c r="FE513" s="43"/>
      <c r="FF513" s="43"/>
      <c r="FG513" s="43"/>
      <c r="FH513" s="43"/>
      <c r="FI513" s="43"/>
      <c r="FJ513" s="43"/>
      <c r="FK513" s="43"/>
      <c r="FL513" s="43"/>
      <c r="FM513" s="43"/>
      <c r="FN513" s="43"/>
      <c r="FO513" s="43"/>
      <c r="FP513" s="43"/>
      <c r="FQ513" s="43"/>
      <c r="FR513" s="43"/>
      <c r="FS513" s="43"/>
      <c r="FT513" s="43"/>
      <c r="FU513" s="43"/>
      <c r="FV513" s="43"/>
      <c r="FW513" s="43"/>
      <c r="FX513" s="43"/>
      <c r="FY513" s="43"/>
      <c r="FZ513" s="43"/>
      <c r="GA513" s="43"/>
      <c r="GB513" s="43"/>
      <c r="GC513" s="43"/>
      <c r="GD513" s="43"/>
      <c r="GE513" s="43"/>
      <c r="GF513" s="43"/>
      <c r="GG513" s="43"/>
      <c r="GH513" s="43"/>
      <c r="GI513" s="43"/>
      <c r="GJ513" s="43"/>
      <c r="GK513" s="43"/>
      <c r="GL513" s="43"/>
      <c r="GM513" s="43"/>
      <c r="GN513" s="43"/>
      <c r="GO513" s="43"/>
      <c r="GP513" s="43"/>
      <c r="GQ513" s="43"/>
      <c r="GR513" s="43"/>
      <c r="GS513" s="43"/>
      <c r="GT513" s="43"/>
      <c r="GU513" s="43"/>
      <c r="GV513" s="43"/>
      <c r="GW513" s="43"/>
      <c r="GX513" s="43"/>
      <c r="GY513" s="43"/>
      <c r="GZ513" s="43"/>
      <c r="HA513" s="43"/>
      <c r="HB513" s="43"/>
      <c r="HC513" s="43"/>
      <c r="HD513" s="43"/>
      <c r="HE513" s="43"/>
      <c r="HF513" s="43"/>
      <c r="HG513" s="43"/>
      <c r="HH513" s="43"/>
      <c r="HI513" s="43"/>
      <c r="HJ513" s="43"/>
      <c r="HK513" s="43"/>
      <c r="HL513" s="43"/>
      <c r="HM513" s="43"/>
      <c r="HN513" s="43"/>
      <c r="HO513" s="43"/>
      <c r="HP513" s="43"/>
      <c r="HQ513" s="43"/>
      <c r="HR513" s="43"/>
      <c r="HS513" s="43"/>
      <c r="HT513" s="43"/>
      <c r="HU513" s="43"/>
      <c r="HV513" s="43"/>
      <c r="HW513" s="43"/>
      <c r="HX513" s="43"/>
      <c r="HY513" s="43"/>
      <c r="HZ513" s="43"/>
      <c r="IA513" s="43"/>
      <c r="IB513" s="43"/>
      <c r="IC513" s="43"/>
      <c r="ID513" s="43"/>
      <c r="IE513" s="43"/>
      <c r="IF513" s="43"/>
      <c r="IG513" s="43"/>
      <c r="IH513" s="43"/>
      <c r="II513" s="43"/>
      <c r="IJ513" s="43"/>
      <c r="IK513" s="43"/>
      <c r="IL513" s="43"/>
      <c r="IM513" s="43"/>
      <c r="IN513" s="43"/>
      <c r="IO513" s="43"/>
      <c r="IP513" s="43"/>
      <c r="IQ513" s="43"/>
      <c r="IR513" s="43"/>
      <c r="IS513" s="43"/>
      <c r="IT513" s="43"/>
      <c r="IU513" s="43"/>
    </row>
    <row r="514" spans="1:255" ht="16.5">
      <c r="A514" s="708"/>
      <c r="B514" s="709"/>
      <c r="C514" s="709"/>
      <c r="D514" s="709"/>
      <c r="E514" s="43"/>
      <c r="F514" s="43"/>
      <c r="G514" s="43"/>
      <c r="H514" s="43"/>
      <c r="I514" s="43"/>
      <c r="J514" s="43"/>
      <c r="K514" s="43"/>
      <c r="L514" s="43"/>
      <c r="M514" s="43"/>
      <c r="N514" s="43"/>
      <c r="O514" s="43"/>
      <c r="P514" s="43"/>
      <c r="Q514" s="43"/>
      <c r="R514" s="43"/>
      <c r="S514" s="43"/>
      <c r="T514" s="43"/>
      <c r="U514" s="43"/>
      <c r="V514" s="43"/>
      <c r="W514" s="43"/>
      <c r="X514" s="43"/>
      <c r="Y514" s="43"/>
      <c r="Z514" s="43"/>
      <c r="AA514" s="43"/>
      <c r="AB514" s="43"/>
      <c r="AC514" s="43"/>
      <c r="AD514" s="43"/>
      <c r="AE514" s="43"/>
      <c r="AF514" s="43"/>
      <c r="AG514" s="43"/>
      <c r="AH514" s="43"/>
      <c r="AI514" s="43"/>
      <c r="AJ514" s="43"/>
      <c r="AK514" s="43"/>
      <c r="AL514" s="43"/>
      <c r="AM514" s="43"/>
      <c r="AN514" s="43"/>
      <c r="AO514" s="43"/>
      <c r="AP514" s="43"/>
      <c r="AQ514" s="43"/>
      <c r="AR514" s="43"/>
      <c r="AS514" s="43"/>
      <c r="AT514" s="43"/>
      <c r="AU514" s="43"/>
      <c r="AV514" s="43"/>
      <c r="AW514" s="43"/>
      <c r="AX514" s="43"/>
      <c r="AY514" s="43"/>
      <c r="AZ514" s="43"/>
      <c r="BA514" s="43"/>
      <c r="BB514" s="43"/>
      <c r="BC514" s="43"/>
      <c r="BD514" s="43"/>
      <c r="BE514" s="43"/>
      <c r="BF514" s="43"/>
      <c r="BG514" s="43"/>
      <c r="BH514" s="43"/>
      <c r="BI514" s="43"/>
      <c r="BJ514" s="43"/>
      <c r="BK514" s="43"/>
      <c r="BL514" s="43"/>
      <c r="BM514" s="43"/>
      <c r="BN514" s="43"/>
      <c r="BO514" s="43"/>
      <c r="BP514" s="43"/>
      <c r="BQ514" s="43"/>
      <c r="BR514" s="43"/>
      <c r="BS514" s="43"/>
      <c r="BT514" s="43"/>
      <c r="BU514" s="43"/>
      <c r="BV514" s="43"/>
      <c r="BW514" s="43"/>
      <c r="BX514" s="43"/>
      <c r="BY514" s="43"/>
      <c r="BZ514" s="43"/>
      <c r="CA514" s="43"/>
      <c r="CB514" s="43"/>
      <c r="CC514" s="43"/>
      <c r="CD514" s="43"/>
      <c r="CE514" s="43"/>
      <c r="CF514" s="43"/>
      <c r="CG514" s="43"/>
      <c r="CH514" s="43"/>
      <c r="CI514" s="43"/>
      <c r="CJ514" s="43"/>
      <c r="CK514" s="43"/>
      <c r="CL514" s="43"/>
      <c r="CM514" s="43"/>
      <c r="CN514" s="43"/>
      <c r="CO514" s="43"/>
      <c r="CP514" s="43"/>
      <c r="CQ514" s="43"/>
      <c r="CR514" s="43"/>
      <c r="CS514" s="43"/>
      <c r="CT514" s="43"/>
      <c r="CU514" s="43"/>
      <c r="CV514" s="43"/>
      <c r="CW514" s="43"/>
      <c r="CX514" s="43"/>
      <c r="CY514" s="43"/>
      <c r="CZ514" s="43"/>
      <c r="DA514" s="43"/>
      <c r="DB514" s="43"/>
      <c r="DC514" s="43"/>
      <c r="DD514" s="43"/>
      <c r="DE514" s="43"/>
      <c r="DF514" s="43"/>
      <c r="DG514" s="43"/>
      <c r="DH514" s="43"/>
      <c r="DI514" s="43"/>
      <c r="DJ514" s="43"/>
      <c r="DK514" s="43"/>
      <c r="DL514" s="43"/>
      <c r="DM514" s="43"/>
      <c r="DN514" s="43"/>
      <c r="DO514" s="43"/>
      <c r="DP514" s="43"/>
      <c r="DQ514" s="43"/>
      <c r="DR514" s="43"/>
      <c r="DS514" s="43"/>
      <c r="DT514" s="43"/>
      <c r="DU514" s="43"/>
      <c r="DV514" s="43"/>
      <c r="DW514" s="43"/>
      <c r="DX514" s="43"/>
      <c r="DY514" s="43"/>
      <c r="DZ514" s="43"/>
      <c r="EA514" s="43"/>
      <c r="EB514" s="43"/>
      <c r="EC514" s="43"/>
      <c r="ED514" s="43"/>
      <c r="EE514" s="43"/>
      <c r="EF514" s="43"/>
      <c r="EG514" s="43"/>
      <c r="EH514" s="43"/>
      <c r="EI514" s="43"/>
      <c r="EJ514" s="43"/>
      <c r="EK514" s="43"/>
      <c r="EL514" s="43"/>
      <c r="EM514" s="43"/>
      <c r="EN514" s="43"/>
      <c r="EO514" s="43"/>
      <c r="EP514" s="43"/>
      <c r="EQ514" s="43"/>
      <c r="ER514" s="43"/>
      <c r="ES514" s="43"/>
      <c r="ET514" s="43"/>
      <c r="EU514" s="43"/>
      <c r="EV514" s="43"/>
      <c r="EW514" s="43"/>
      <c r="EX514" s="43"/>
      <c r="EY514" s="43"/>
      <c r="EZ514" s="43"/>
      <c r="FA514" s="43"/>
      <c r="FB514" s="43"/>
      <c r="FC514" s="43"/>
      <c r="FD514" s="43"/>
      <c r="FE514" s="43"/>
      <c r="FF514" s="43"/>
      <c r="FG514" s="43"/>
      <c r="FH514" s="43"/>
      <c r="FI514" s="43"/>
      <c r="FJ514" s="43"/>
      <c r="FK514" s="43"/>
      <c r="FL514" s="43"/>
      <c r="FM514" s="43"/>
      <c r="FN514" s="43"/>
      <c r="FO514" s="43"/>
      <c r="FP514" s="43"/>
      <c r="FQ514" s="43"/>
      <c r="FR514" s="43"/>
      <c r="FS514" s="43"/>
      <c r="FT514" s="43"/>
      <c r="FU514" s="43"/>
      <c r="FV514" s="43"/>
      <c r="FW514" s="43"/>
      <c r="FX514" s="43"/>
      <c r="FY514" s="43"/>
      <c r="FZ514" s="43"/>
      <c r="GA514" s="43"/>
      <c r="GB514" s="43"/>
      <c r="GC514" s="43"/>
      <c r="GD514" s="43"/>
      <c r="GE514" s="43"/>
      <c r="GF514" s="43"/>
      <c r="GG514" s="43"/>
      <c r="GH514" s="43"/>
      <c r="GI514" s="43"/>
      <c r="GJ514" s="43"/>
      <c r="GK514" s="43"/>
      <c r="GL514" s="43"/>
      <c r="GM514" s="43"/>
      <c r="GN514" s="43"/>
      <c r="GO514" s="43"/>
      <c r="GP514" s="43"/>
      <c r="GQ514" s="43"/>
      <c r="GR514" s="43"/>
      <c r="GS514" s="43"/>
      <c r="GT514" s="43"/>
      <c r="GU514" s="43"/>
      <c r="GV514" s="43"/>
      <c r="GW514" s="43"/>
      <c r="GX514" s="43"/>
      <c r="GY514" s="43"/>
      <c r="GZ514" s="43"/>
      <c r="HA514" s="43"/>
      <c r="HB514" s="43"/>
      <c r="HC514" s="43"/>
      <c r="HD514" s="43"/>
      <c r="HE514" s="43"/>
      <c r="HF514" s="43"/>
      <c r="HG514" s="43"/>
      <c r="HH514" s="43"/>
      <c r="HI514" s="43"/>
      <c r="HJ514" s="43"/>
      <c r="HK514" s="43"/>
      <c r="HL514" s="43"/>
      <c r="HM514" s="43"/>
      <c r="HN514" s="43"/>
      <c r="HO514" s="43"/>
      <c r="HP514" s="43"/>
      <c r="HQ514" s="43"/>
      <c r="HR514" s="43"/>
      <c r="HS514" s="43"/>
      <c r="HT514" s="43"/>
      <c r="HU514" s="43"/>
      <c r="HV514" s="43"/>
      <c r="HW514" s="43"/>
      <c r="HX514" s="43"/>
      <c r="HY514" s="43"/>
      <c r="HZ514" s="43"/>
      <c r="IA514" s="43"/>
      <c r="IB514" s="43"/>
      <c r="IC514" s="43"/>
      <c r="ID514" s="43"/>
      <c r="IE514" s="43"/>
      <c r="IF514" s="43"/>
      <c r="IG514" s="43"/>
      <c r="IH514" s="43"/>
      <c r="II514" s="43"/>
      <c r="IJ514" s="43"/>
      <c r="IK514" s="43"/>
      <c r="IL514" s="43"/>
      <c r="IM514" s="43"/>
      <c r="IN514" s="43"/>
      <c r="IO514" s="43"/>
      <c r="IP514" s="43"/>
      <c r="IQ514" s="43"/>
      <c r="IR514" s="43"/>
      <c r="IS514" s="43"/>
      <c r="IT514" s="43"/>
      <c r="IU514" s="43"/>
    </row>
    <row r="515" spans="1:255" ht="16.5">
      <c r="A515" s="708"/>
      <c r="B515" s="709"/>
      <c r="C515" s="709"/>
      <c r="D515" s="709"/>
      <c r="E515" s="43"/>
      <c r="F515" s="43"/>
      <c r="G515" s="43"/>
      <c r="H515" s="43"/>
      <c r="I515" s="43"/>
      <c r="J515" s="43"/>
      <c r="K515" s="43"/>
      <c r="L515" s="43"/>
      <c r="M515" s="43"/>
      <c r="N515" s="43"/>
      <c r="O515" s="43"/>
      <c r="P515" s="43"/>
      <c r="Q515" s="43"/>
      <c r="R515" s="43"/>
      <c r="S515" s="43"/>
      <c r="T515" s="43"/>
      <c r="U515" s="43"/>
      <c r="V515" s="43"/>
      <c r="W515" s="43"/>
      <c r="X515" s="43"/>
      <c r="Y515" s="43"/>
      <c r="Z515" s="43"/>
      <c r="AA515" s="43"/>
      <c r="AB515" s="43"/>
      <c r="AC515" s="43"/>
      <c r="AD515" s="43"/>
      <c r="AE515" s="43"/>
      <c r="AF515" s="43"/>
      <c r="AG515" s="43"/>
      <c r="AH515" s="43"/>
      <c r="AI515" s="43"/>
      <c r="AJ515" s="43"/>
      <c r="AK515" s="43"/>
      <c r="AL515" s="43"/>
      <c r="AM515" s="43"/>
      <c r="AN515" s="43"/>
      <c r="AO515" s="43"/>
      <c r="AP515" s="43"/>
      <c r="AQ515" s="43"/>
      <c r="AR515" s="43"/>
      <c r="AS515" s="43"/>
      <c r="AT515" s="43"/>
      <c r="AU515" s="43"/>
      <c r="AV515" s="43"/>
      <c r="AW515" s="43"/>
      <c r="AX515" s="43"/>
      <c r="AY515" s="43"/>
      <c r="AZ515" s="43"/>
      <c r="BA515" s="43"/>
      <c r="BB515" s="43"/>
      <c r="BC515" s="43"/>
      <c r="BD515" s="43"/>
      <c r="BE515" s="43"/>
      <c r="BF515" s="43"/>
      <c r="BG515" s="43"/>
      <c r="BH515" s="43"/>
      <c r="BI515" s="43"/>
      <c r="BJ515" s="43"/>
      <c r="BK515" s="43"/>
      <c r="BL515" s="43"/>
      <c r="BM515" s="43"/>
      <c r="BN515" s="43"/>
      <c r="BO515" s="43"/>
      <c r="BP515" s="43"/>
      <c r="BQ515" s="43"/>
      <c r="BR515" s="43"/>
      <c r="BS515" s="43"/>
      <c r="BT515" s="43"/>
      <c r="BU515" s="43"/>
      <c r="BV515" s="43"/>
      <c r="BW515" s="43"/>
      <c r="BX515" s="43"/>
      <c r="BY515" s="43"/>
      <c r="BZ515" s="43"/>
      <c r="CA515" s="43"/>
      <c r="CB515" s="43"/>
      <c r="CC515" s="43"/>
      <c r="CD515" s="43"/>
      <c r="CE515" s="43"/>
      <c r="CF515" s="43"/>
      <c r="CG515" s="43"/>
      <c r="CH515" s="43"/>
      <c r="CI515" s="43"/>
      <c r="CJ515" s="43"/>
      <c r="CK515" s="43"/>
      <c r="CL515" s="43"/>
      <c r="CM515" s="43"/>
      <c r="CN515" s="43"/>
      <c r="CO515" s="43"/>
      <c r="CP515" s="43"/>
      <c r="CQ515" s="43"/>
      <c r="CR515" s="43"/>
      <c r="CS515" s="43"/>
      <c r="CT515" s="43"/>
      <c r="CU515" s="43"/>
      <c r="CV515" s="43"/>
      <c r="CW515" s="43"/>
      <c r="CX515" s="43"/>
      <c r="CY515" s="43"/>
      <c r="CZ515" s="43"/>
      <c r="DA515" s="43"/>
      <c r="DB515" s="43"/>
      <c r="DC515" s="43"/>
      <c r="DD515" s="43"/>
      <c r="DE515" s="43"/>
      <c r="DF515" s="43"/>
      <c r="DG515" s="43"/>
      <c r="DH515" s="43"/>
      <c r="DI515" s="43"/>
      <c r="DJ515" s="43"/>
      <c r="DK515" s="43"/>
      <c r="DL515" s="43"/>
      <c r="DM515" s="43"/>
      <c r="DN515" s="43"/>
      <c r="DO515" s="43"/>
      <c r="DP515" s="43"/>
      <c r="DQ515" s="43"/>
      <c r="DR515" s="43"/>
      <c r="DS515" s="43"/>
      <c r="DT515" s="43"/>
      <c r="DU515" s="43"/>
      <c r="DV515" s="43"/>
      <c r="DW515" s="43"/>
      <c r="DX515" s="43"/>
      <c r="DY515" s="43"/>
      <c r="DZ515" s="43"/>
      <c r="EA515" s="43"/>
      <c r="EB515" s="43"/>
      <c r="EC515" s="43"/>
      <c r="ED515" s="43"/>
      <c r="EE515" s="43"/>
      <c r="EF515" s="43"/>
      <c r="EG515" s="43"/>
      <c r="EH515" s="43"/>
      <c r="EI515" s="43"/>
      <c r="EJ515" s="43"/>
      <c r="EK515" s="43"/>
      <c r="EL515" s="43"/>
      <c r="EM515" s="43"/>
      <c r="EN515" s="43"/>
      <c r="EO515" s="43"/>
      <c r="EP515" s="43"/>
      <c r="EQ515" s="43"/>
      <c r="ER515" s="43"/>
      <c r="ES515" s="43"/>
      <c r="ET515" s="43"/>
      <c r="EU515" s="43"/>
      <c r="EV515" s="43"/>
      <c r="EW515" s="43"/>
      <c r="EX515" s="43"/>
      <c r="EY515" s="43"/>
      <c r="EZ515" s="43"/>
      <c r="FA515" s="43"/>
      <c r="FB515" s="43"/>
      <c r="FC515" s="43"/>
      <c r="FD515" s="43"/>
      <c r="FE515" s="43"/>
      <c r="FF515" s="43"/>
      <c r="FG515" s="43"/>
      <c r="FH515" s="43"/>
      <c r="FI515" s="43"/>
      <c r="FJ515" s="43"/>
      <c r="FK515" s="43"/>
      <c r="FL515" s="43"/>
      <c r="FM515" s="43"/>
      <c r="FN515" s="43"/>
      <c r="FO515" s="43"/>
      <c r="FP515" s="43"/>
      <c r="FQ515" s="43"/>
      <c r="FR515" s="43"/>
      <c r="FS515" s="43"/>
      <c r="FT515" s="43"/>
      <c r="FU515" s="43"/>
      <c r="FV515" s="43"/>
      <c r="FW515" s="43"/>
      <c r="FX515" s="43"/>
      <c r="FY515" s="43"/>
      <c r="FZ515" s="43"/>
      <c r="GA515" s="43"/>
      <c r="GB515" s="43"/>
      <c r="GC515" s="43"/>
      <c r="GD515" s="43"/>
      <c r="GE515" s="43"/>
      <c r="GF515" s="43"/>
      <c r="GG515" s="43"/>
      <c r="GH515" s="43"/>
      <c r="GI515" s="43"/>
      <c r="GJ515" s="43"/>
      <c r="GK515" s="43"/>
      <c r="GL515" s="43"/>
      <c r="GM515" s="43"/>
      <c r="GN515" s="43"/>
      <c r="GO515" s="43"/>
      <c r="GP515" s="43"/>
      <c r="GQ515" s="43"/>
      <c r="GR515" s="43"/>
      <c r="GS515" s="43"/>
      <c r="GT515" s="43"/>
      <c r="GU515" s="43"/>
      <c r="GV515" s="43"/>
      <c r="GW515" s="43"/>
      <c r="GX515" s="43"/>
      <c r="GY515" s="43"/>
      <c r="GZ515" s="43"/>
      <c r="HA515" s="43"/>
      <c r="HB515" s="43"/>
      <c r="HC515" s="43"/>
      <c r="HD515" s="43"/>
      <c r="HE515" s="43"/>
      <c r="HF515" s="43"/>
      <c r="HG515" s="43"/>
      <c r="HH515" s="43"/>
      <c r="HI515" s="43"/>
      <c r="HJ515" s="43"/>
      <c r="HK515" s="43"/>
      <c r="HL515" s="43"/>
      <c r="HM515" s="43"/>
      <c r="HN515" s="43"/>
      <c r="HO515" s="43"/>
      <c r="HP515" s="43"/>
      <c r="HQ515" s="43"/>
      <c r="HR515" s="43"/>
      <c r="HS515" s="43"/>
      <c r="HT515" s="43"/>
      <c r="HU515" s="43"/>
      <c r="HV515" s="43"/>
      <c r="HW515" s="43"/>
      <c r="HX515" s="43"/>
      <c r="HY515" s="43"/>
      <c r="HZ515" s="43"/>
      <c r="IA515" s="43"/>
      <c r="IB515" s="43"/>
      <c r="IC515" s="43"/>
      <c r="ID515" s="43"/>
      <c r="IE515" s="43"/>
      <c r="IF515" s="43"/>
      <c r="IG515" s="43"/>
      <c r="IH515" s="43"/>
      <c r="II515" s="43"/>
      <c r="IJ515" s="43"/>
      <c r="IK515" s="43"/>
      <c r="IL515" s="43"/>
      <c r="IM515" s="43"/>
      <c r="IN515" s="43"/>
      <c r="IO515" s="43"/>
      <c r="IP515" s="43"/>
      <c r="IQ515" s="43"/>
      <c r="IR515" s="43"/>
      <c r="IS515" s="43"/>
      <c r="IT515" s="43"/>
      <c r="IU515" s="43"/>
    </row>
    <row r="516" spans="1:255" ht="16.5">
      <c r="A516" s="708"/>
      <c r="B516" s="709"/>
      <c r="C516" s="709"/>
      <c r="D516" s="709"/>
      <c r="E516" s="43"/>
      <c r="F516" s="43"/>
      <c r="G516" s="43"/>
      <c r="H516" s="43"/>
      <c r="I516" s="43"/>
      <c r="J516" s="43"/>
      <c r="K516" s="43"/>
      <c r="L516" s="43"/>
      <c r="M516" s="43"/>
      <c r="N516" s="43"/>
      <c r="O516" s="43"/>
      <c r="P516" s="43"/>
      <c r="Q516" s="43"/>
      <c r="R516" s="43"/>
      <c r="S516" s="43"/>
      <c r="T516" s="43"/>
      <c r="U516" s="43"/>
      <c r="V516" s="43"/>
      <c r="W516" s="43"/>
      <c r="X516" s="43"/>
      <c r="Y516" s="43"/>
      <c r="Z516" s="43"/>
      <c r="AA516" s="43"/>
      <c r="AB516" s="43"/>
      <c r="AC516" s="43"/>
      <c r="AD516" s="43"/>
      <c r="AE516" s="43"/>
      <c r="AF516" s="43"/>
      <c r="AG516" s="43"/>
      <c r="AH516" s="43"/>
      <c r="AI516" s="43"/>
      <c r="AJ516" s="43"/>
      <c r="AK516" s="43"/>
      <c r="AL516" s="43"/>
      <c r="AM516" s="43"/>
      <c r="AN516" s="43"/>
      <c r="AO516" s="43"/>
      <c r="AP516" s="43"/>
      <c r="AQ516" s="43"/>
      <c r="AR516" s="43"/>
      <c r="AS516" s="43"/>
      <c r="AT516" s="43"/>
      <c r="AU516" s="43"/>
      <c r="AV516" s="43"/>
      <c r="AW516" s="43"/>
      <c r="AX516" s="43"/>
      <c r="AY516" s="43"/>
      <c r="AZ516" s="43"/>
      <c r="BA516" s="43"/>
      <c r="BB516" s="43"/>
      <c r="BC516" s="43"/>
      <c r="BD516" s="43"/>
      <c r="BE516" s="43"/>
      <c r="BF516" s="43"/>
      <c r="BG516" s="43"/>
      <c r="BH516" s="43"/>
      <c r="BI516" s="43"/>
      <c r="BJ516" s="43"/>
      <c r="BK516" s="43"/>
      <c r="BL516" s="43"/>
      <c r="BM516" s="43"/>
      <c r="BN516" s="43"/>
      <c r="BO516" s="43"/>
      <c r="BP516" s="43"/>
      <c r="BQ516" s="43"/>
      <c r="BR516" s="43"/>
      <c r="BS516" s="43"/>
      <c r="BT516" s="43"/>
      <c r="BU516" s="43"/>
      <c r="BV516" s="43"/>
      <c r="BW516" s="43"/>
      <c r="BX516" s="43"/>
      <c r="BY516" s="43"/>
      <c r="BZ516" s="43"/>
      <c r="CA516" s="43"/>
      <c r="CB516" s="43"/>
      <c r="CC516" s="43"/>
      <c r="CD516" s="43"/>
      <c r="CE516" s="43"/>
      <c r="CF516" s="43"/>
      <c r="CG516" s="43"/>
      <c r="CH516" s="43"/>
      <c r="CI516" s="43"/>
      <c r="CJ516" s="43"/>
      <c r="CK516" s="43"/>
      <c r="CL516" s="43"/>
      <c r="CM516" s="43"/>
      <c r="CN516" s="43"/>
      <c r="CO516" s="43"/>
      <c r="CP516" s="43"/>
      <c r="CQ516" s="43"/>
      <c r="CR516" s="43"/>
      <c r="CS516" s="43"/>
      <c r="CT516" s="43"/>
      <c r="CU516" s="43"/>
      <c r="CV516" s="43"/>
      <c r="CW516" s="43"/>
      <c r="CX516" s="43"/>
      <c r="CY516" s="43"/>
      <c r="CZ516" s="43"/>
      <c r="DA516" s="43"/>
      <c r="DB516" s="43"/>
      <c r="DC516" s="43"/>
      <c r="DD516" s="43"/>
      <c r="DE516" s="43"/>
      <c r="DF516" s="43"/>
      <c r="DG516" s="43"/>
      <c r="DH516" s="43"/>
      <c r="DI516" s="43"/>
      <c r="DJ516" s="43"/>
      <c r="DK516" s="43"/>
      <c r="DL516" s="43"/>
      <c r="DM516" s="43"/>
      <c r="DN516" s="43"/>
      <c r="DO516" s="43"/>
      <c r="DP516" s="43"/>
      <c r="DQ516" s="43"/>
      <c r="DR516" s="43"/>
      <c r="DS516" s="43"/>
      <c r="DT516" s="43"/>
      <c r="DU516" s="43"/>
      <c r="DV516" s="43"/>
      <c r="DW516" s="43"/>
      <c r="DX516" s="43"/>
      <c r="DY516" s="43"/>
      <c r="DZ516" s="43"/>
      <c r="EA516" s="43"/>
      <c r="EB516" s="43"/>
      <c r="EC516" s="43"/>
      <c r="ED516" s="43"/>
      <c r="EE516" s="43"/>
      <c r="EF516" s="43"/>
      <c r="EG516" s="43"/>
      <c r="EH516" s="43"/>
      <c r="EI516" s="43"/>
      <c r="EJ516" s="43"/>
      <c r="EK516" s="43"/>
      <c r="EL516" s="43"/>
      <c r="EM516" s="43"/>
      <c r="EN516" s="43"/>
      <c r="EO516" s="43"/>
      <c r="EP516" s="43"/>
      <c r="EQ516" s="43"/>
      <c r="ER516" s="43"/>
      <c r="ES516" s="43"/>
      <c r="ET516" s="43"/>
      <c r="EU516" s="43"/>
      <c r="EV516" s="43"/>
      <c r="EW516" s="43"/>
      <c r="EX516" s="43"/>
      <c r="EY516" s="43"/>
      <c r="EZ516" s="43"/>
      <c r="FA516" s="43"/>
      <c r="FB516" s="43"/>
      <c r="FC516" s="43"/>
      <c r="FD516" s="43"/>
      <c r="FE516" s="43"/>
      <c r="FF516" s="43"/>
      <c r="FG516" s="43"/>
      <c r="FH516" s="43"/>
      <c r="FI516" s="43"/>
      <c r="FJ516" s="43"/>
      <c r="FK516" s="43"/>
      <c r="FL516" s="43"/>
      <c r="FM516" s="43"/>
      <c r="FN516" s="43"/>
      <c r="FO516" s="43"/>
      <c r="FP516" s="43"/>
      <c r="FQ516" s="43"/>
      <c r="FR516" s="43"/>
      <c r="FS516" s="43"/>
      <c r="FT516" s="43"/>
      <c r="FU516" s="43"/>
      <c r="FV516" s="43"/>
      <c r="FW516" s="43"/>
      <c r="FX516" s="43"/>
      <c r="FY516" s="43"/>
      <c r="FZ516" s="43"/>
      <c r="GA516" s="43"/>
      <c r="GB516" s="43"/>
      <c r="GC516" s="43"/>
      <c r="GD516" s="43"/>
      <c r="GE516" s="43"/>
      <c r="GF516" s="43"/>
      <c r="GG516" s="43"/>
      <c r="GH516" s="43"/>
      <c r="GI516" s="43"/>
      <c r="GJ516" s="43"/>
      <c r="GK516" s="43"/>
      <c r="GL516" s="43"/>
      <c r="GM516" s="43"/>
      <c r="GN516" s="43"/>
      <c r="GO516" s="43"/>
      <c r="GP516" s="43"/>
      <c r="GQ516" s="43"/>
      <c r="GR516" s="43"/>
      <c r="GS516" s="43"/>
      <c r="GT516" s="43"/>
      <c r="GU516" s="43"/>
      <c r="GV516" s="43"/>
      <c r="GW516" s="43"/>
      <c r="GX516" s="43"/>
      <c r="GY516" s="43"/>
      <c r="GZ516" s="43"/>
      <c r="HA516" s="43"/>
      <c r="HB516" s="43"/>
      <c r="HC516" s="43"/>
      <c r="HD516" s="43"/>
      <c r="HE516" s="43"/>
      <c r="HF516" s="43"/>
      <c r="HG516" s="43"/>
      <c r="HH516" s="43"/>
      <c r="HI516" s="43"/>
      <c r="HJ516" s="43"/>
      <c r="HK516" s="43"/>
      <c r="HL516" s="43"/>
      <c r="HM516" s="43"/>
      <c r="HN516" s="43"/>
      <c r="HO516" s="43"/>
      <c r="HP516" s="43"/>
      <c r="HQ516" s="43"/>
      <c r="HR516" s="43"/>
      <c r="HS516" s="43"/>
      <c r="HT516" s="43"/>
      <c r="HU516" s="43"/>
      <c r="HV516" s="43"/>
      <c r="HW516" s="43"/>
      <c r="HX516" s="43"/>
      <c r="HY516" s="43"/>
      <c r="HZ516" s="43"/>
      <c r="IA516" s="43"/>
      <c r="IB516" s="43"/>
      <c r="IC516" s="43"/>
      <c r="ID516" s="43"/>
      <c r="IE516" s="43"/>
      <c r="IF516" s="43"/>
      <c r="IG516" s="43"/>
      <c r="IH516" s="43"/>
      <c r="II516" s="43"/>
      <c r="IJ516" s="43"/>
      <c r="IK516" s="43"/>
      <c r="IL516" s="43"/>
      <c r="IM516" s="43"/>
      <c r="IN516" s="43"/>
      <c r="IO516" s="43"/>
      <c r="IP516" s="43"/>
      <c r="IQ516" s="43"/>
      <c r="IR516" s="43"/>
      <c r="IS516" s="43"/>
      <c r="IT516" s="43"/>
      <c r="IU516" s="43"/>
    </row>
    <row r="517" spans="1:255" ht="16.5">
      <c r="A517" s="708"/>
      <c r="B517" s="709"/>
      <c r="C517" s="709"/>
      <c r="D517" s="709"/>
      <c r="E517" s="43"/>
      <c r="F517" s="43"/>
      <c r="G517" s="43"/>
      <c r="H517" s="43"/>
      <c r="I517" s="43"/>
      <c r="J517" s="43"/>
      <c r="K517" s="43"/>
      <c r="L517" s="43"/>
      <c r="M517" s="43"/>
      <c r="N517" s="43"/>
      <c r="O517" s="43"/>
      <c r="P517" s="43"/>
      <c r="Q517" s="43"/>
      <c r="R517" s="43"/>
      <c r="S517" s="43"/>
      <c r="T517" s="43"/>
      <c r="U517" s="43"/>
      <c r="V517" s="43"/>
      <c r="W517" s="43"/>
      <c r="X517" s="43"/>
      <c r="Y517" s="43"/>
      <c r="Z517" s="43"/>
      <c r="AA517" s="43"/>
      <c r="AB517" s="43"/>
      <c r="AC517" s="43"/>
      <c r="AD517" s="43"/>
      <c r="AE517" s="43"/>
      <c r="AF517" s="43"/>
      <c r="AG517" s="43"/>
      <c r="AH517" s="43"/>
      <c r="AI517" s="43"/>
      <c r="AJ517" s="43"/>
      <c r="AK517" s="43"/>
      <c r="AL517" s="43"/>
      <c r="AM517" s="43"/>
      <c r="AN517" s="43"/>
      <c r="AO517" s="43"/>
      <c r="AP517" s="43"/>
      <c r="AQ517" s="43"/>
      <c r="AR517" s="43"/>
      <c r="AS517" s="43"/>
      <c r="AT517" s="43"/>
      <c r="AU517" s="43"/>
      <c r="AV517" s="43"/>
      <c r="AW517" s="43"/>
      <c r="AX517" s="43"/>
      <c r="AY517" s="43"/>
      <c r="AZ517" s="43"/>
      <c r="BA517" s="43"/>
      <c r="BB517" s="43"/>
      <c r="BC517" s="43"/>
      <c r="BD517" s="43"/>
      <c r="BE517" s="43"/>
      <c r="BF517" s="43"/>
      <c r="BG517" s="43"/>
      <c r="BH517" s="43"/>
      <c r="BI517" s="43"/>
      <c r="BJ517" s="43"/>
      <c r="BK517" s="43"/>
      <c r="BL517" s="43"/>
      <c r="BM517" s="43"/>
      <c r="BN517" s="43"/>
      <c r="BO517" s="43"/>
      <c r="BP517" s="43"/>
      <c r="BQ517" s="43"/>
      <c r="BR517" s="43"/>
      <c r="BS517" s="43"/>
      <c r="BT517" s="43"/>
      <c r="BU517" s="43"/>
      <c r="BV517" s="43"/>
      <c r="BW517" s="43"/>
      <c r="BX517" s="43"/>
      <c r="BY517" s="43"/>
      <c r="BZ517" s="43"/>
      <c r="CA517" s="43"/>
      <c r="CB517" s="43"/>
      <c r="CC517" s="43"/>
      <c r="CD517" s="43"/>
      <c r="CE517" s="43"/>
      <c r="CF517" s="43"/>
      <c r="CG517" s="43"/>
      <c r="CH517" s="43"/>
      <c r="CI517" s="43"/>
      <c r="CJ517" s="43"/>
      <c r="CK517" s="43"/>
      <c r="CL517" s="43"/>
      <c r="CM517" s="43"/>
      <c r="CN517" s="43"/>
      <c r="CO517" s="43"/>
      <c r="CP517" s="43"/>
      <c r="CQ517" s="43"/>
      <c r="CR517" s="43"/>
      <c r="CS517" s="43"/>
      <c r="CT517" s="43"/>
      <c r="CU517" s="43"/>
      <c r="CV517" s="43"/>
      <c r="CW517" s="43"/>
      <c r="CX517" s="43"/>
      <c r="CY517" s="43"/>
      <c r="CZ517" s="43"/>
      <c r="DA517" s="43"/>
      <c r="DB517" s="43"/>
      <c r="DC517" s="43"/>
      <c r="DD517" s="43"/>
      <c r="DE517" s="43"/>
      <c r="DF517" s="43"/>
      <c r="DG517" s="43"/>
      <c r="DH517" s="43"/>
      <c r="DI517" s="43"/>
      <c r="DJ517" s="43"/>
      <c r="DK517" s="43"/>
      <c r="DL517" s="43"/>
      <c r="DM517" s="43"/>
      <c r="DN517" s="43"/>
      <c r="DO517" s="43"/>
      <c r="DP517" s="43"/>
      <c r="DQ517" s="43"/>
      <c r="DR517" s="43"/>
      <c r="DS517" s="43"/>
      <c r="DT517" s="43"/>
      <c r="DU517" s="43"/>
      <c r="DV517" s="43"/>
      <c r="DW517" s="43"/>
      <c r="DX517" s="43"/>
      <c r="DY517" s="43"/>
      <c r="DZ517" s="43"/>
      <c r="EA517" s="43"/>
      <c r="EB517" s="43"/>
      <c r="EC517" s="43"/>
      <c r="ED517" s="43"/>
      <c r="EE517" s="43"/>
      <c r="EF517" s="43"/>
      <c r="EG517" s="43"/>
      <c r="EH517" s="43"/>
      <c r="EI517" s="43"/>
      <c r="EJ517" s="43"/>
      <c r="EK517" s="43"/>
      <c r="EL517" s="43"/>
      <c r="EM517" s="43"/>
      <c r="EN517" s="43"/>
      <c r="EO517" s="43"/>
      <c r="EP517" s="43"/>
      <c r="EQ517" s="43"/>
      <c r="ER517" s="43"/>
      <c r="ES517" s="43"/>
      <c r="ET517" s="43"/>
      <c r="EU517" s="43"/>
      <c r="EV517" s="43"/>
      <c r="EW517" s="43"/>
      <c r="EX517" s="43"/>
      <c r="EY517" s="43"/>
      <c r="EZ517" s="43"/>
      <c r="FA517" s="43"/>
      <c r="FB517" s="43"/>
      <c r="FC517" s="43"/>
      <c r="FD517" s="43"/>
      <c r="FE517" s="43"/>
      <c r="FF517" s="43"/>
      <c r="FG517" s="43"/>
      <c r="FH517" s="43"/>
      <c r="FI517" s="43"/>
      <c r="FJ517" s="43"/>
      <c r="FK517" s="43"/>
      <c r="FL517" s="43"/>
      <c r="FM517" s="43"/>
      <c r="FN517" s="43"/>
      <c r="FO517" s="43"/>
      <c r="FP517" s="43"/>
      <c r="FQ517" s="43"/>
      <c r="FR517" s="43"/>
      <c r="FS517" s="43"/>
      <c r="FT517" s="43"/>
      <c r="FU517" s="43"/>
      <c r="FV517" s="43"/>
      <c r="FW517" s="43"/>
      <c r="FX517" s="43"/>
      <c r="FY517" s="43"/>
      <c r="FZ517" s="43"/>
      <c r="GA517" s="43"/>
      <c r="GB517" s="43"/>
      <c r="GC517" s="43"/>
      <c r="GD517" s="43"/>
      <c r="GE517" s="43"/>
      <c r="GF517" s="43"/>
      <c r="GG517" s="43"/>
      <c r="GH517" s="43"/>
      <c r="GI517" s="43"/>
      <c r="GJ517" s="43"/>
      <c r="GK517" s="43"/>
      <c r="GL517" s="43"/>
      <c r="GM517" s="43"/>
      <c r="GN517" s="43"/>
      <c r="GO517" s="43"/>
      <c r="GP517" s="43"/>
      <c r="GQ517" s="43"/>
      <c r="GR517" s="43"/>
      <c r="GS517" s="43"/>
      <c r="GT517" s="43"/>
      <c r="GU517" s="43"/>
      <c r="GV517" s="43"/>
      <c r="GW517" s="43"/>
      <c r="GX517" s="43"/>
      <c r="GY517" s="43"/>
      <c r="GZ517" s="43"/>
      <c r="HA517" s="43"/>
      <c r="HB517" s="43"/>
      <c r="HC517" s="43"/>
      <c r="HD517" s="43"/>
      <c r="HE517" s="43"/>
      <c r="HF517" s="43"/>
      <c r="HG517" s="43"/>
      <c r="HH517" s="43"/>
      <c r="HI517" s="43"/>
      <c r="HJ517" s="43"/>
      <c r="HK517" s="43"/>
      <c r="HL517" s="43"/>
      <c r="HM517" s="43"/>
      <c r="HN517" s="43"/>
      <c r="HO517" s="43"/>
      <c r="HP517" s="43"/>
      <c r="HQ517" s="43"/>
      <c r="HR517" s="43"/>
      <c r="HS517" s="43"/>
      <c r="HT517" s="43"/>
      <c r="HU517" s="43"/>
      <c r="HV517" s="43"/>
      <c r="HW517" s="43"/>
      <c r="HX517" s="43"/>
      <c r="HY517" s="43"/>
      <c r="HZ517" s="43"/>
      <c r="IA517" s="43"/>
      <c r="IB517" s="43"/>
      <c r="IC517" s="43"/>
      <c r="ID517" s="43"/>
      <c r="IE517" s="43"/>
      <c r="IF517" s="43"/>
      <c r="IG517" s="43"/>
      <c r="IH517" s="43"/>
      <c r="II517" s="43"/>
      <c r="IJ517" s="43"/>
      <c r="IK517" s="43"/>
      <c r="IL517" s="43"/>
      <c r="IM517" s="43"/>
      <c r="IN517" s="43"/>
      <c r="IO517" s="43"/>
      <c r="IP517" s="43"/>
      <c r="IQ517" s="43"/>
      <c r="IR517" s="43"/>
      <c r="IS517" s="43"/>
      <c r="IT517" s="43"/>
      <c r="IU517" s="43"/>
    </row>
    <row r="518" spans="1:255" ht="16.5">
      <c r="A518" s="708"/>
      <c r="B518" s="709"/>
      <c r="C518" s="709"/>
      <c r="D518" s="709"/>
      <c r="E518" s="43"/>
      <c r="F518" s="43"/>
      <c r="G518" s="43"/>
      <c r="H518" s="43"/>
      <c r="I518" s="43"/>
      <c r="J518" s="43"/>
      <c r="K518" s="43"/>
      <c r="L518" s="43"/>
      <c r="M518" s="43"/>
      <c r="N518" s="43"/>
      <c r="O518" s="43"/>
      <c r="P518" s="43"/>
      <c r="Q518" s="43"/>
      <c r="R518" s="43"/>
      <c r="S518" s="43"/>
      <c r="T518" s="43"/>
      <c r="U518" s="43"/>
      <c r="V518" s="43"/>
      <c r="W518" s="43"/>
      <c r="X518" s="43"/>
      <c r="Y518" s="43"/>
      <c r="Z518" s="43"/>
      <c r="AA518" s="43"/>
      <c r="AB518" s="43"/>
      <c r="AC518" s="43"/>
      <c r="AD518" s="43"/>
      <c r="AE518" s="43"/>
      <c r="AF518" s="43"/>
      <c r="AG518" s="43"/>
      <c r="AH518" s="43"/>
      <c r="AI518" s="43"/>
      <c r="AJ518" s="43"/>
      <c r="AK518" s="43"/>
      <c r="AL518" s="43"/>
      <c r="AM518" s="43"/>
      <c r="AN518" s="43"/>
      <c r="AO518" s="43"/>
      <c r="AP518" s="43"/>
      <c r="AQ518" s="43"/>
      <c r="AR518" s="43"/>
      <c r="AS518" s="43"/>
      <c r="AT518" s="43"/>
      <c r="AU518" s="43"/>
      <c r="AV518" s="43"/>
      <c r="AW518" s="43"/>
      <c r="AX518" s="43"/>
      <c r="AY518" s="43"/>
      <c r="AZ518" s="43"/>
      <c r="BA518" s="43"/>
      <c r="BB518" s="43"/>
      <c r="BC518" s="43"/>
      <c r="BD518" s="43"/>
      <c r="BE518" s="43"/>
      <c r="BF518" s="43"/>
      <c r="BG518" s="43"/>
      <c r="BH518" s="43"/>
      <c r="BI518" s="43"/>
      <c r="BJ518" s="43"/>
      <c r="BK518" s="43"/>
      <c r="BL518" s="43"/>
      <c r="BM518" s="43"/>
      <c r="BN518" s="43"/>
      <c r="BO518" s="43"/>
      <c r="BP518" s="43"/>
      <c r="BQ518" s="43"/>
      <c r="BR518" s="43"/>
      <c r="BS518" s="43"/>
      <c r="BT518" s="43"/>
      <c r="BU518" s="43"/>
      <c r="BV518" s="43"/>
      <c r="BW518" s="43"/>
      <c r="BX518" s="43"/>
      <c r="BY518" s="43"/>
      <c r="BZ518" s="43"/>
      <c r="CA518" s="43"/>
      <c r="CB518" s="43"/>
      <c r="CC518" s="43"/>
      <c r="CD518" s="43"/>
      <c r="CE518" s="43"/>
      <c r="CF518" s="43"/>
      <c r="CG518" s="43"/>
      <c r="CH518" s="43"/>
      <c r="CI518" s="43"/>
      <c r="CJ518" s="43"/>
      <c r="CK518" s="43"/>
      <c r="CL518" s="43"/>
      <c r="CM518" s="43"/>
      <c r="CN518" s="43"/>
      <c r="CO518" s="43"/>
      <c r="CP518" s="43"/>
      <c r="CQ518" s="43"/>
      <c r="CR518" s="43"/>
      <c r="CS518" s="43"/>
      <c r="CT518" s="43"/>
      <c r="CU518" s="43"/>
      <c r="CV518" s="43"/>
      <c r="CW518" s="43"/>
      <c r="CX518" s="43"/>
      <c r="CY518" s="43"/>
      <c r="CZ518" s="43"/>
      <c r="DA518" s="43"/>
      <c r="DB518" s="43"/>
      <c r="DC518" s="43"/>
      <c r="DD518" s="43"/>
      <c r="DE518" s="43"/>
      <c r="DF518" s="43"/>
      <c r="DG518" s="43"/>
      <c r="DH518" s="43"/>
      <c r="DI518" s="43"/>
      <c r="DJ518" s="43"/>
      <c r="DK518" s="43"/>
      <c r="DL518" s="43"/>
      <c r="DM518" s="43"/>
      <c r="DN518" s="43"/>
      <c r="DO518" s="43"/>
      <c r="DP518" s="43"/>
      <c r="DQ518" s="43"/>
      <c r="DR518" s="43"/>
      <c r="DS518" s="43"/>
      <c r="DT518" s="43"/>
      <c r="DU518" s="43"/>
      <c r="DV518" s="43"/>
      <c r="DW518" s="43"/>
      <c r="DX518" s="43"/>
      <c r="DY518" s="43"/>
      <c r="DZ518" s="43"/>
      <c r="EA518" s="43"/>
      <c r="EB518" s="43"/>
      <c r="EC518" s="43"/>
      <c r="ED518" s="43"/>
      <c r="EE518" s="43"/>
      <c r="EF518" s="43"/>
      <c r="EG518" s="43"/>
      <c r="EH518" s="43"/>
      <c r="EI518" s="43"/>
      <c r="EJ518" s="43"/>
      <c r="EK518" s="43"/>
      <c r="EL518" s="43"/>
      <c r="EM518" s="43"/>
      <c r="EN518" s="43"/>
      <c r="EO518" s="43"/>
      <c r="EP518" s="43"/>
      <c r="EQ518" s="43"/>
      <c r="ER518" s="43"/>
      <c r="ES518" s="43"/>
      <c r="ET518" s="43"/>
      <c r="EU518" s="43"/>
      <c r="EV518" s="43"/>
      <c r="EW518" s="43"/>
      <c r="EX518" s="43"/>
      <c r="EY518" s="43"/>
      <c r="EZ518" s="43"/>
      <c r="FA518" s="43"/>
      <c r="FB518" s="43"/>
      <c r="FC518" s="43"/>
      <c r="FD518" s="43"/>
      <c r="FE518" s="43"/>
      <c r="FF518" s="43"/>
      <c r="FG518" s="43"/>
      <c r="FH518" s="43"/>
      <c r="FI518" s="43"/>
      <c r="FJ518" s="43"/>
      <c r="FK518" s="43"/>
      <c r="FL518" s="43"/>
      <c r="FM518" s="43"/>
      <c r="FN518" s="43"/>
      <c r="FO518" s="43"/>
      <c r="FP518" s="43"/>
      <c r="FQ518" s="43"/>
      <c r="FR518" s="43"/>
      <c r="FS518" s="43"/>
      <c r="FT518" s="43"/>
      <c r="FU518" s="43"/>
      <c r="FV518" s="43"/>
      <c r="FW518" s="43"/>
      <c r="FX518" s="43"/>
      <c r="FY518" s="43"/>
      <c r="FZ518" s="43"/>
      <c r="GA518" s="43"/>
      <c r="GB518" s="43"/>
      <c r="GC518" s="43"/>
      <c r="GD518" s="43"/>
      <c r="GE518" s="43"/>
      <c r="GF518" s="43"/>
      <c r="GG518" s="43"/>
      <c r="GH518" s="43"/>
      <c r="GI518" s="43"/>
      <c r="GJ518" s="43"/>
      <c r="GK518" s="43"/>
      <c r="GL518" s="43"/>
      <c r="GM518" s="43"/>
      <c r="GN518" s="43"/>
      <c r="GO518" s="43"/>
      <c r="GP518" s="43"/>
      <c r="GQ518" s="43"/>
      <c r="GR518" s="43"/>
      <c r="GS518" s="43"/>
      <c r="GT518" s="43"/>
      <c r="GU518" s="43"/>
      <c r="GV518" s="43"/>
      <c r="GW518" s="43"/>
      <c r="GX518" s="43"/>
      <c r="GY518" s="43"/>
      <c r="GZ518" s="43"/>
      <c r="HA518" s="43"/>
      <c r="HB518" s="43"/>
      <c r="HC518" s="43"/>
      <c r="HD518" s="43"/>
      <c r="HE518" s="43"/>
      <c r="HF518" s="43"/>
      <c r="HG518" s="43"/>
      <c r="HH518" s="43"/>
      <c r="HI518" s="43"/>
      <c r="HJ518" s="43"/>
      <c r="HK518" s="43"/>
      <c r="HL518" s="43"/>
      <c r="HM518" s="43"/>
      <c r="HN518" s="43"/>
      <c r="HO518" s="43"/>
      <c r="HP518" s="43"/>
      <c r="HQ518" s="43"/>
      <c r="HR518" s="43"/>
      <c r="HS518" s="43"/>
      <c r="HT518" s="43"/>
      <c r="HU518" s="43"/>
      <c r="HV518" s="43"/>
      <c r="HW518" s="43"/>
      <c r="HX518" s="43"/>
      <c r="HY518" s="43"/>
      <c r="HZ518" s="43"/>
      <c r="IA518" s="43"/>
      <c r="IB518" s="43"/>
      <c r="IC518" s="43"/>
      <c r="ID518" s="43"/>
      <c r="IE518" s="43"/>
      <c r="IF518" s="43"/>
      <c r="IG518" s="43"/>
      <c r="IH518" s="43"/>
      <c r="II518" s="43"/>
      <c r="IJ518" s="43"/>
      <c r="IK518" s="43"/>
      <c r="IL518" s="43"/>
      <c r="IM518" s="43"/>
      <c r="IN518" s="43"/>
      <c r="IO518" s="43"/>
      <c r="IP518" s="43"/>
      <c r="IQ518" s="43"/>
      <c r="IR518" s="43"/>
      <c r="IS518" s="43"/>
      <c r="IT518" s="43"/>
      <c r="IU518" s="43"/>
    </row>
    <row r="519" spans="1:255" ht="16.5">
      <c r="A519" s="708"/>
      <c r="B519" s="709"/>
      <c r="C519" s="709"/>
      <c r="D519" s="709"/>
      <c r="E519" s="43"/>
      <c r="F519" s="43"/>
      <c r="G519" s="43"/>
      <c r="H519" s="43"/>
      <c r="I519" s="43"/>
      <c r="J519" s="43"/>
      <c r="K519" s="43"/>
      <c r="L519" s="43"/>
      <c r="M519" s="43"/>
      <c r="N519" s="43"/>
      <c r="O519" s="43"/>
      <c r="P519" s="43"/>
      <c r="Q519" s="43"/>
      <c r="R519" s="43"/>
      <c r="S519" s="43"/>
      <c r="T519" s="43"/>
      <c r="U519" s="43"/>
      <c r="V519" s="43"/>
      <c r="W519" s="43"/>
      <c r="X519" s="43"/>
      <c r="Y519" s="43"/>
      <c r="Z519" s="43"/>
      <c r="AA519" s="43"/>
      <c r="AB519" s="43"/>
      <c r="AC519" s="43"/>
      <c r="AD519" s="43"/>
      <c r="AE519" s="43"/>
      <c r="AF519" s="43"/>
      <c r="AG519" s="43"/>
      <c r="AH519" s="43"/>
      <c r="AI519" s="43"/>
      <c r="AJ519" s="43"/>
      <c r="AK519" s="43"/>
      <c r="AL519" s="43"/>
      <c r="AM519" s="43"/>
      <c r="AN519" s="43"/>
      <c r="AO519" s="43"/>
      <c r="AP519" s="43"/>
      <c r="AQ519" s="43"/>
      <c r="AR519" s="43"/>
      <c r="AS519" s="43"/>
      <c r="AT519" s="43"/>
      <c r="AU519" s="43"/>
      <c r="AV519" s="43"/>
      <c r="AW519" s="43"/>
      <c r="AX519" s="43"/>
      <c r="AY519" s="43"/>
      <c r="AZ519" s="43"/>
      <c r="BA519" s="43"/>
      <c r="BB519" s="43"/>
      <c r="BC519" s="43"/>
      <c r="BD519" s="43"/>
      <c r="BE519" s="43"/>
      <c r="BF519" s="43"/>
      <c r="BG519" s="43"/>
      <c r="BH519" s="43"/>
      <c r="BI519" s="43"/>
      <c r="BJ519" s="43"/>
      <c r="BK519" s="43"/>
      <c r="BL519" s="43"/>
      <c r="BM519" s="43"/>
      <c r="BN519" s="43"/>
      <c r="BO519" s="43"/>
      <c r="BP519" s="43"/>
      <c r="BQ519" s="43"/>
      <c r="BR519" s="43"/>
      <c r="BS519" s="43"/>
      <c r="BT519" s="43"/>
      <c r="BU519" s="43"/>
      <c r="BV519" s="43"/>
      <c r="BW519" s="43"/>
      <c r="BX519" s="43"/>
      <c r="BY519" s="43"/>
      <c r="BZ519" s="43"/>
      <c r="CA519" s="43"/>
      <c r="CB519" s="43"/>
      <c r="CC519" s="43"/>
      <c r="CD519" s="43"/>
      <c r="CE519" s="43"/>
      <c r="CF519" s="43"/>
      <c r="CG519" s="43"/>
      <c r="CH519" s="43"/>
      <c r="CI519" s="43"/>
      <c r="CJ519" s="43"/>
      <c r="CK519" s="43"/>
      <c r="CL519" s="43"/>
      <c r="CM519" s="43"/>
      <c r="CN519" s="43"/>
      <c r="CO519" s="43"/>
      <c r="CP519" s="43"/>
      <c r="CQ519" s="43"/>
      <c r="CR519" s="43"/>
      <c r="CS519" s="43"/>
      <c r="CT519" s="43"/>
      <c r="CU519" s="43"/>
      <c r="CV519" s="43"/>
      <c r="CW519" s="43"/>
      <c r="CX519" s="43"/>
      <c r="CY519" s="43"/>
      <c r="CZ519" s="43"/>
      <c r="DA519" s="43"/>
      <c r="DB519" s="43"/>
      <c r="DC519" s="43"/>
      <c r="DD519" s="43"/>
      <c r="DE519" s="43"/>
      <c r="DF519" s="43"/>
      <c r="DG519" s="43"/>
      <c r="DH519" s="43"/>
      <c r="DI519" s="43"/>
      <c r="DJ519" s="43"/>
      <c r="DK519" s="43"/>
      <c r="DL519" s="43"/>
      <c r="DM519" s="43"/>
      <c r="DN519" s="43"/>
      <c r="DO519" s="43"/>
      <c r="DP519" s="43"/>
      <c r="DQ519" s="43"/>
      <c r="DR519" s="43"/>
      <c r="DS519" s="43"/>
      <c r="DT519" s="43"/>
      <c r="DU519" s="43"/>
      <c r="DV519" s="43"/>
      <c r="DW519" s="43"/>
      <c r="DX519" s="43"/>
      <c r="DY519" s="43"/>
      <c r="DZ519" s="43"/>
      <c r="EA519" s="43"/>
      <c r="EB519" s="43"/>
      <c r="EC519" s="43"/>
      <c r="ED519" s="43"/>
      <c r="EE519" s="43"/>
      <c r="EF519" s="43"/>
      <c r="EG519" s="43"/>
      <c r="EH519" s="43"/>
      <c r="EI519" s="43"/>
      <c r="EJ519" s="43"/>
      <c r="EK519" s="43"/>
      <c r="EL519" s="43"/>
      <c r="EM519" s="43"/>
      <c r="EN519" s="43"/>
      <c r="EO519" s="43"/>
      <c r="EP519" s="43"/>
      <c r="EQ519" s="43"/>
      <c r="ER519" s="43"/>
      <c r="ES519" s="43"/>
      <c r="ET519" s="43"/>
      <c r="EU519" s="43"/>
      <c r="EV519" s="43"/>
      <c r="EW519" s="43"/>
      <c r="EX519" s="43"/>
      <c r="EY519" s="43"/>
      <c r="EZ519" s="43"/>
      <c r="FA519" s="43"/>
      <c r="FB519" s="43"/>
      <c r="FC519" s="43"/>
      <c r="FD519" s="43"/>
      <c r="FE519" s="43"/>
      <c r="FF519" s="43"/>
      <c r="FG519" s="43"/>
      <c r="FH519" s="43"/>
      <c r="FI519" s="43"/>
      <c r="FJ519" s="43"/>
      <c r="FK519" s="43"/>
      <c r="FL519" s="43"/>
      <c r="FM519" s="43"/>
      <c r="FN519" s="43"/>
      <c r="FO519" s="43"/>
      <c r="FP519" s="43"/>
      <c r="FQ519" s="43"/>
      <c r="FR519" s="43"/>
      <c r="FS519" s="43"/>
      <c r="FT519" s="43"/>
      <c r="FU519" s="43"/>
      <c r="FV519" s="43"/>
      <c r="FW519" s="43"/>
      <c r="FX519" s="43"/>
      <c r="FY519" s="43"/>
      <c r="FZ519" s="43"/>
      <c r="GA519" s="43"/>
      <c r="GB519" s="43"/>
      <c r="GC519" s="43"/>
      <c r="GD519" s="43"/>
      <c r="GE519" s="43"/>
      <c r="GF519" s="43"/>
      <c r="GG519" s="43"/>
      <c r="GH519" s="43"/>
      <c r="GI519" s="43"/>
      <c r="GJ519" s="43"/>
      <c r="GK519" s="43"/>
      <c r="GL519" s="43"/>
      <c r="GM519" s="43"/>
      <c r="GN519" s="43"/>
      <c r="GO519" s="43"/>
      <c r="GP519" s="43"/>
      <c r="GQ519" s="43"/>
      <c r="GR519" s="43"/>
      <c r="GS519" s="43"/>
      <c r="GT519" s="43"/>
      <c r="GU519" s="43"/>
      <c r="GV519" s="43"/>
      <c r="GW519" s="43"/>
      <c r="GX519" s="43"/>
      <c r="GY519" s="43"/>
      <c r="GZ519" s="43"/>
      <c r="HA519" s="43"/>
      <c r="HB519" s="43"/>
      <c r="HC519" s="43"/>
      <c r="HD519" s="43"/>
      <c r="HE519" s="43"/>
      <c r="HF519" s="43"/>
      <c r="HG519" s="43"/>
      <c r="HH519" s="43"/>
      <c r="HI519" s="43"/>
      <c r="HJ519" s="43"/>
      <c r="HK519" s="43"/>
      <c r="HL519" s="43"/>
      <c r="HM519" s="43"/>
      <c r="HN519" s="43"/>
      <c r="HO519" s="43"/>
      <c r="HP519" s="43"/>
      <c r="HQ519" s="43"/>
      <c r="HR519" s="43"/>
      <c r="HS519" s="43"/>
      <c r="HT519" s="43"/>
      <c r="HU519" s="43"/>
      <c r="HV519" s="43"/>
      <c r="HW519" s="43"/>
      <c r="HX519" s="43"/>
      <c r="HY519" s="43"/>
      <c r="HZ519" s="43"/>
      <c r="IA519" s="43"/>
      <c r="IB519" s="43"/>
      <c r="IC519" s="43"/>
      <c r="ID519" s="43"/>
      <c r="IE519" s="43"/>
      <c r="IF519" s="43"/>
      <c r="IG519" s="43"/>
      <c r="IH519" s="43"/>
      <c r="II519" s="43"/>
      <c r="IJ519" s="43"/>
      <c r="IK519" s="43"/>
      <c r="IL519" s="43"/>
      <c r="IM519" s="43"/>
      <c r="IN519" s="43"/>
      <c r="IO519" s="43"/>
      <c r="IP519" s="43"/>
      <c r="IQ519" s="43"/>
      <c r="IR519" s="43"/>
      <c r="IS519" s="43"/>
      <c r="IT519" s="43"/>
      <c r="IU519" s="43"/>
    </row>
    <row r="520" spans="1:255" ht="16.5">
      <c r="A520" s="708"/>
      <c r="B520" s="709"/>
      <c r="C520" s="709"/>
      <c r="D520" s="709"/>
      <c r="E520" s="43"/>
      <c r="F520" s="43"/>
      <c r="G520" s="43"/>
      <c r="H520" s="43"/>
      <c r="I520" s="43"/>
      <c r="J520" s="43"/>
      <c r="K520" s="43"/>
      <c r="L520" s="43"/>
      <c r="M520" s="43"/>
      <c r="N520" s="43"/>
      <c r="O520" s="43"/>
      <c r="P520" s="43"/>
      <c r="Q520" s="43"/>
      <c r="R520" s="43"/>
      <c r="S520" s="43"/>
      <c r="T520" s="43"/>
      <c r="U520" s="43"/>
      <c r="V520" s="43"/>
      <c r="W520" s="43"/>
      <c r="X520" s="43"/>
      <c r="Y520" s="43"/>
      <c r="Z520" s="43"/>
      <c r="AA520" s="43"/>
      <c r="AB520" s="43"/>
      <c r="AC520" s="43"/>
      <c r="AD520" s="43"/>
      <c r="AE520" s="43"/>
      <c r="AF520" s="43"/>
      <c r="AG520" s="43"/>
      <c r="AH520" s="43"/>
      <c r="AI520" s="43"/>
      <c r="AJ520" s="43"/>
      <c r="AK520" s="43"/>
      <c r="AL520" s="43"/>
      <c r="AM520" s="43"/>
      <c r="AN520" s="43"/>
      <c r="AO520" s="43"/>
      <c r="AP520" s="43"/>
      <c r="AQ520" s="43"/>
      <c r="AR520" s="43"/>
      <c r="AS520" s="43"/>
      <c r="AT520" s="43"/>
      <c r="AU520" s="43"/>
      <c r="AV520" s="43"/>
      <c r="AW520" s="43"/>
      <c r="AX520" s="43"/>
      <c r="AY520" s="43"/>
      <c r="AZ520" s="43"/>
      <c r="BA520" s="43"/>
      <c r="BB520" s="43"/>
      <c r="BC520" s="43"/>
      <c r="BD520" s="43"/>
      <c r="BE520" s="43"/>
      <c r="BF520" s="43"/>
      <c r="BG520" s="43"/>
      <c r="BH520" s="43"/>
      <c r="BI520" s="43"/>
      <c r="BJ520" s="43"/>
      <c r="BK520" s="43"/>
      <c r="BL520" s="43"/>
      <c r="BM520" s="43"/>
      <c r="BN520" s="43"/>
      <c r="BO520" s="43"/>
      <c r="BP520" s="43"/>
      <c r="BQ520" s="43"/>
      <c r="BR520" s="43"/>
      <c r="BS520" s="43"/>
      <c r="BT520" s="43"/>
      <c r="BU520" s="43"/>
      <c r="BV520" s="43"/>
      <c r="BW520" s="43"/>
      <c r="BX520" s="43"/>
      <c r="BY520" s="43"/>
      <c r="BZ520" s="43"/>
      <c r="CA520" s="43"/>
      <c r="CB520" s="43"/>
      <c r="CC520" s="43"/>
      <c r="CD520" s="43"/>
      <c r="CE520" s="43"/>
      <c r="CF520" s="43"/>
      <c r="CG520" s="43"/>
      <c r="CH520" s="43"/>
      <c r="CI520" s="43"/>
      <c r="CJ520" s="43"/>
      <c r="CK520" s="43"/>
      <c r="CL520" s="43"/>
      <c r="CM520" s="43"/>
      <c r="CN520" s="43"/>
      <c r="CO520" s="43"/>
      <c r="CP520" s="43"/>
      <c r="CQ520" s="43"/>
      <c r="CR520" s="43"/>
      <c r="CS520" s="43"/>
      <c r="CT520" s="43"/>
      <c r="CU520" s="43"/>
      <c r="CV520" s="43"/>
      <c r="CW520" s="43"/>
      <c r="CX520" s="43"/>
      <c r="CY520" s="43"/>
      <c r="CZ520" s="43"/>
      <c r="DA520" s="43"/>
      <c r="DB520" s="43"/>
      <c r="DC520" s="43"/>
      <c r="DD520" s="43"/>
      <c r="DE520" s="43"/>
      <c r="DF520" s="43"/>
      <c r="DG520" s="43"/>
      <c r="DH520" s="43"/>
      <c r="DI520" s="43"/>
      <c r="DJ520" s="43"/>
      <c r="DK520" s="43"/>
      <c r="DL520" s="43"/>
      <c r="DM520" s="43"/>
      <c r="DN520" s="43"/>
      <c r="DO520" s="43"/>
      <c r="DP520" s="43"/>
      <c r="DQ520" s="43"/>
      <c r="DR520" s="43"/>
      <c r="DS520" s="43"/>
      <c r="DT520" s="43"/>
      <c r="DU520" s="43"/>
      <c r="DV520" s="43"/>
      <c r="DW520" s="43"/>
      <c r="DX520" s="43"/>
      <c r="DY520" s="43"/>
      <c r="DZ520" s="43"/>
      <c r="EA520" s="43"/>
      <c r="EB520" s="43"/>
      <c r="EC520" s="43"/>
      <c r="ED520" s="43"/>
      <c r="EE520" s="43"/>
      <c r="EF520" s="43"/>
      <c r="EG520" s="43"/>
      <c r="EH520" s="43"/>
      <c r="EI520" s="43"/>
      <c r="EJ520" s="43"/>
      <c r="EK520" s="43"/>
      <c r="EL520" s="43"/>
      <c r="EM520" s="43"/>
      <c r="EN520" s="43"/>
      <c r="EO520" s="43"/>
      <c r="EP520" s="43"/>
      <c r="EQ520" s="43"/>
      <c r="ER520" s="43"/>
      <c r="ES520" s="43"/>
      <c r="ET520" s="43"/>
      <c r="EU520" s="43"/>
      <c r="EV520" s="43"/>
      <c r="EW520" s="43"/>
      <c r="EX520" s="43"/>
      <c r="EY520" s="43"/>
      <c r="EZ520" s="43"/>
      <c r="FA520" s="43"/>
      <c r="FB520" s="43"/>
      <c r="FC520" s="43"/>
      <c r="FD520" s="43"/>
      <c r="FE520" s="43"/>
      <c r="FF520" s="43"/>
      <c r="FG520" s="43"/>
      <c r="FH520" s="43"/>
      <c r="FI520" s="43"/>
      <c r="FJ520" s="43"/>
      <c r="FK520" s="43"/>
      <c r="FL520" s="43"/>
      <c r="FM520" s="43"/>
      <c r="FN520" s="43"/>
      <c r="FO520" s="43"/>
      <c r="FP520" s="43"/>
      <c r="FQ520" s="43"/>
      <c r="FR520" s="43"/>
      <c r="FS520" s="43"/>
      <c r="FT520" s="43"/>
      <c r="FU520" s="43"/>
      <c r="FV520" s="43"/>
      <c r="FW520" s="43"/>
      <c r="FX520" s="43"/>
      <c r="FY520" s="43"/>
      <c r="FZ520" s="43"/>
      <c r="GA520" s="43"/>
      <c r="GB520" s="43"/>
      <c r="GC520" s="43"/>
      <c r="GD520" s="43"/>
      <c r="GE520" s="43"/>
      <c r="GF520" s="43"/>
      <c r="GG520" s="43"/>
      <c r="GH520" s="43"/>
      <c r="GI520" s="43"/>
      <c r="GJ520" s="43"/>
      <c r="GK520" s="43"/>
      <c r="GL520" s="43"/>
      <c r="GM520" s="43"/>
      <c r="GN520" s="43"/>
      <c r="GO520" s="43"/>
      <c r="GP520" s="43"/>
      <c r="GQ520" s="43"/>
      <c r="GR520" s="43"/>
      <c r="GS520" s="43"/>
      <c r="GT520" s="43"/>
      <c r="GU520" s="43"/>
      <c r="GV520" s="43"/>
      <c r="GW520" s="43"/>
      <c r="GX520" s="43"/>
      <c r="GY520" s="43"/>
      <c r="GZ520" s="43"/>
      <c r="HA520" s="43"/>
      <c r="HB520" s="43"/>
      <c r="HC520" s="43"/>
      <c r="HD520" s="43"/>
      <c r="HE520" s="43"/>
      <c r="HF520" s="43"/>
      <c r="HG520" s="43"/>
      <c r="HH520" s="43"/>
      <c r="HI520" s="43"/>
      <c r="HJ520" s="43"/>
      <c r="HK520" s="43"/>
      <c r="HL520" s="43"/>
      <c r="HM520" s="43"/>
      <c r="HN520" s="43"/>
      <c r="HO520" s="43"/>
      <c r="HP520" s="43"/>
      <c r="HQ520" s="43"/>
      <c r="HR520" s="43"/>
      <c r="HS520" s="43"/>
      <c r="HT520" s="43"/>
      <c r="HU520" s="43"/>
      <c r="HV520" s="43"/>
      <c r="HW520" s="43"/>
      <c r="HX520" s="43"/>
      <c r="HY520" s="43"/>
      <c r="HZ520" s="43"/>
      <c r="IA520" s="43"/>
      <c r="IB520" s="43"/>
      <c r="IC520" s="43"/>
      <c r="ID520" s="43"/>
      <c r="IE520" s="43"/>
      <c r="IF520" s="43"/>
      <c r="IG520" s="43"/>
      <c r="IH520" s="43"/>
      <c r="II520" s="43"/>
      <c r="IJ520" s="43"/>
      <c r="IK520" s="43"/>
      <c r="IL520" s="43"/>
      <c r="IM520" s="43"/>
      <c r="IN520" s="43"/>
      <c r="IO520" s="43"/>
      <c r="IP520" s="43"/>
      <c r="IQ520" s="43"/>
      <c r="IR520" s="43"/>
      <c r="IS520" s="43"/>
      <c r="IT520" s="43"/>
      <c r="IU520" s="43"/>
    </row>
    <row r="521" spans="1:255" ht="16.5">
      <c r="A521" s="708"/>
      <c r="B521" s="709"/>
      <c r="C521" s="709"/>
      <c r="D521" s="709"/>
      <c r="E521" s="43"/>
      <c r="F521" s="43"/>
      <c r="G521" s="43"/>
      <c r="H521" s="43"/>
      <c r="I521" s="43"/>
      <c r="J521" s="43"/>
      <c r="K521" s="43"/>
      <c r="L521" s="43"/>
      <c r="M521" s="43"/>
      <c r="N521" s="43"/>
      <c r="O521" s="43"/>
      <c r="P521" s="43"/>
      <c r="Q521" s="43"/>
      <c r="R521" s="43"/>
      <c r="S521" s="43"/>
      <c r="T521" s="43"/>
      <c r="U521" s="43"/>
      <c r="V521" s="43"/>
      <c r="W521" s="43"/>
      <c r="X521" s="43"/>
      <c r="Y521" s="43"/>
      <c r="Z521" s="43"/>
      <c r="AA521" s="43"/>
      <c r="AB521" s="43"/>
      <c r="AC521" s="43"/>
      <c r="AD521" s="43"/>
      <c r="AE521" s="43"/>
      <c r="AF521" s="43"/>
      <c r="AG521" s="43"/>
      <c r="AH521" s="43"/>
      <c r="AI521" s="43"/>
      <c r="AJ521" s="43"/>
      <c r="AK521" s="43"/>
      <c r="AL521" s="43"/>
      <c r="AM521" s="43"/>
      <c r="AN521" s="43"/>
      <c r="AO521" s="43"/>
      <c r="AP521" s="43"/>
      <c r="AQ521" s="43"/>
      <c r="AR521" s="43"/>
      <c r="AS521" s="43"/>
      <c r="AT521" s="43"/>
      <c r="AU521" s="43"/>
      <c r="AV521" s="43"/>
      <c r="AW521" s="43"/>
      <c r="AX521" s="43"/>
      <c r="AY521" s="43"/>
      <c r="AZ521" s="43"/>
      <c r="BA521" s="43"/>
      <c r="BB521" s="43"/>
      <c r="BC521" s="43"/>
      <c r="BD521" s="43"/>
      <c r="BE521" s="43"/>
      <c r="BF521" s="43"/>
      <c r="BG521" s="43"/>
      <c r="BH521" s="43"/>
      <c r="BI521" s="43"/>
      <c r="BJ521" s="43"/>
      <c r="BK521" s="43"/>
      <c r="BL521" s="43"/>
      <c r="BM521" s="43"/>
      <c r="BN521" s="43"/>
      <c r="BO521" s="43"/>
      <c r="BP521" s="43"/>
      <c r="BQ521" s="43"/>
      <c r="BR521" s="43"/>
      <c r="BS521" s="43"/>
      <c r="BT521" s="43"/>
      <c r="BU521" s="43"/>
      <c r="BV521" s="43"/>
      <c r="BW521" s="43"/>
      <c r="BX521" s="43"/>
      <c r="BY521" s="43"/>
      <c r="BZ521" s="43"/>
      <c r="CA521" s="43"/>
      <c r="CB521" s="43"/>
      <c r="CC521" s="43"/>
      <c r="CD521" s="43"/>
      <c r="CE521" s="43"/>
      <c r="CF521" s="43"/>
      <c r="CG521" s="43"/>
      <c r="CH521" s="43"/>
      <c r="CI521" s="43"/>
      <c r="CJ521" s="43"/>
      <c r="CK521" s="43"/>
      <c r="CL521" s="43"/>
      <c r="CM521" s="43"/>
      <c r="CN521" s="43"/>
      <c r="CO521" s="43"/>
      <c r="CP521" s="43"/>
      <c r="CQ521" s="43"/>
      <c r="CR521" s="43"/>
      <c r="CS521" s="43"/>
      <c r="CT521" s="43"/>
      <c r="CU521" s="43"/>
      <c r="CV521" s="43"/>
      <c r="CW521" s="43"/>
      <c r="CX521" s="43"/>
      <c r="CY521" s="43"/>
      <c r="CZ521" s="43"/>
      <c r="DA521" s="43"/>
      <c r="DB521" s="43"/>
      <c r="DC521" s="43"/>
      <c r="DD521" s="43"/>
      <c r="DE521" s="43"/>
      <c r="DF521" s="43"/>
      <c r="DG521" s="43"/>
      <c r="DH521" s="43"/>
      <c r="DI521" s="43"/>
      <c r="DJ521" s="43"/>
      <c r="DK521" s="43"/>
      <c r="DL521" s="43"/>
      <c r="DM521" s="43"/>
      <c r="DN521" s="43"/>
      <c r="DO521" s="43"/>
      <c r="DP521" s="43"/>
      <c r="DQ521" s="43"/>
      <c r="DR521" s="43"/>
      <c r="DS521" s="43"/>
      <c r="DT521" s="43"/>
      <c r="DU521" s="43"/>
      <c r="DV521" s="43"/>
      <c r="DW521" s="43"/>
      <c r="DX521" s="43"/>
      <c r="DY521" s="43"/>
      <c r="DZ521" s="43"/>
      <c r="EA521" s="43"/>
      <c r="EB521" s="43"/>
      <c r="EC521" s="43"/>
      <c r="ED521" s="43"/>
      <c r="EE521" s="43"/>
      <c r="EF521" s="43"/>
      <c r="EG521" s="43"/>
      <c r="EH521" s="43"/>
      <c r="EI521" s="43"/>
      <c r="EJ521" s="43"/>
      <c r="EK521" s="43"/>
      <c r="EL521" s="43"/>
      <c r="EM521" s="43"/>
      <c r="EN521" s="43"/>
      <c r="EO521" s="43"/>
      <c r="EP521" s="43"/>
      <c r="EQ521" s="43"/>
      <c r="ER521" s="43"/>
      <c r="ES521" s="43"/>
      <c r="ET521" s="43"/>
      <c r="EU521" s="43"/>
      <c r="EV521" s="43"/>
      <c r="EW521" s="43"/>
      <c r="EX521" s="43"/>
      <c r="EY521" s="43"/>
      <c r="EZ521" s="43"/>
      <c r="FA521" s="43"/>
      <c r="FB521" s="43"/>
      <c r="FC521" s="43"/>
      <c r="FD521" s="43"/>
      <c r="FE521" s="43"/>
      <c r="FF521" s="43"/>
      <c r="FG521" s="43"/>
      <c r="FH521" s="43"/>
      <c r="FI521" s="43"/>
      <c r="FJ521" s="43"/>
      <c r="FK521" s="43"/>
      <c r="FL521" s="43"/>
      <c r="FM521" s="43"/>
      <c r="FN521" s="43"/>
      <c r="FO521" s="43"/>
      <c r="FP521" s="43"/>
      <c r="FQ521" s="43"/>
      <c r="FR521" s="43"/>
      <c r="FS521" s="43"/>
      <c r="FT521" s="43"/>
      <c r="FU521" s="43"/>
      <c r="FV521" s="43"/>
      <c r="FW521" s="43"/>
      <c r="FX521" s="43"/>
      <c r="FY521" s="43"/>
      <c r="FZ521" s="43"/>
      <c r="GA521" s="43"/>
      <c r="GB521" s="43"/>
      <c r="GC521" s="43"/>
      <c r="GD521" s="43"/>
      <c r="GE521" s="43"/>
      <c r="GF521" s="43"/>
      <c r="GG521" s="43"/>
      <c r="GH521" s="43"/>
      <c r="GI521" s="43"/>
      <c r="GJ521" s="43"/>
      <c r="GK521" s="43"/>
      <c r="GL521" s="43"/>
      <c r="GM521" s="43"/>
      <c r="GN521" s="43"/>
      <c r="GO521" s="43"/>
      <c r="GP521" s="43"/>
      <c r="GQ521" s="43"/>
      <c r="GR521" s="43"/>
      <c r="GS521" s="43"/>
      <c r="GT521" s="43"/>
      <c r="GU521" s="43"/>
      <c r="GV521" s="43"/>
      <c r="GW521" s="43"/>
      <c r="GX521" s="43"/>
      <c r="GY521" s="43"/>
      <c r="GZ521" s="43"/>
      <c r="HA521" s="43"/>
      <c r="HB521" s="43"/>
      <c r="HC521" s="43"/>
      <c r="HD521" s="43"/>
      <c r="HE521" s="43"/>
      <c r="HF521" s="43"/>
      <c r="HG521" s="43"/>
      <c r="HH521" s="43"/>
      <c r="HI521" s="43"/>
      <c r="HJ521" s="43"/>
      <c r="HK521" s="43"/>
      <c r="HL521" s="43"/>
      <c r="HM521" s="43"/>
      <c r="HN521" s="43"/>
      <c r="HO521" s="43"/>
      <c r="HP521" s="43"/>
      <c r="HQ521" s="43"/>
      <c r="HR521" s="43"/>
      <c r="HS521" s="43"/>
      <c r="HT521" s="43"/>
      <c r="HU521" s="43"/>
      <c r="HV521" s="43"/>
      <c r="HW521" s="43"/>
      <c r="HX521" s="43"/>
      <c r="HY521" s="43"/>
      <c r="HZ521" s="43"/>
      <c r="IA521" s="43"/>
      <c r="IB521" s="43"/>
      <c r="IC521" s="43"/>
      <c r="ID521" s="43"/>
      <c r="IE521" s="43"/>
      <c r="IF521" s="43"/>
      <c r="IG521" s="43"/>
      <c r="IH521" s="43"/>
      <c r="II521" s="43"/>
      <c r="IJ521" s="43"/>
      <c r="IK521" s="43"/>
      <c r="IL521" s="43"/>
      <c r="IM521" s="43"/>
      <c r="IN521" s="43"/>
      <c r="IO521" s="43"/>
      <c r="IP521" s="43"/>
      <c r="IQ521" s="43"/>
      <c r="IR521" s="43"/>
      <c r="IS521" s="43"/>
      <c r="IT521" s="43"/>
      <c r="IU521" s="43"/>
    </row>
    <row r="522" spans="1:255" ht="16.5">
      <c r="A522" s="708"/>
      <c r="B522" s="709"/>
      <c r="C522" s="709"/>
      <c r="D522" s="709"/>
      <c r="E522" s="43"/>
      <c r="F522" s="43"/>
      <c r="G522" s="43"/>
      <c r="H522" s="43"/>
      <c r="I522" s="43"/>
      <c r="J522" s="43"/>
      <c r="K522" s="43"/>
      <c r="L522" s="43"/>
      <c r="M522" s="43"/>
      <c r="N522" s="43"/>
      <c r="O522" s="43"/>
      <c r="P522" s="43"/>
      <c r="Q522" s="43"/>
      <c r="R522" s="43"/>
      <c r="S522" s="43"/>
      <c r="T522" s="43"/>
      <c r="U522" s="43"/>
      <c r="V522" s="43"/>
      <c r="W522" s="43"/>
      <c r="X522" s="43"/>
      <c r="Y522" s="43"/>
      <c r="Z522" s="43"/>
      <c r="AA522" s="43"/>
      <c r="AB522" s="43"/>
      <c r="AC522" s="43"/>
      <c r="AD522" s="43"/>
      <c r="AE522" s="43"/>
      <c r="AF522" s="43"/>
      <c r="AG522" s="43"/>
      <c r="AH522" s="43"/>
      <c r="AI522" s="43"/>
      <c r="AJ522" s="43"/>
      <c r="AK522" s="43"/>
      <c r="AL522" s="43"/>
      <c r="AM522" s="43"/>
      <c r="AN522" s="43"/>
      <c r="AO522" s="43"/>
      <c r="AP522" s="43"/>
      <c r="AQ522" s="43"/>
      <c r="AR522" s="43"/>
      <c r="AS522" s="43"/>
      <c r="AT522" s="43"/>
      <c r="AU522" s="43"/>
      <c r="AV522" s="43"/>
      <c r="AW522" s="43"/>
      <c r="AX522" s="43"/>
      <c r="AY522" s="43"/>
      <c r="AZ522" s="43"/>
      <c r="BA522" s="43"/>
      <c r="BB522" s="43"/>
      <c r="BC522" s="43"/>
      <c r="BD522" s="43"/>
      <c r="BE522" s="43"/>
      <c r="BF522" s="43"/>
      <c r="BG522" s="43"/>
      <c r="BH522" s="43"/>
      <c r="BI522" s="43"/>
      <c r="BJ522" s="43"/>
      <c r="BK522" s="43"/>
      <c r="BL522" s="43"/>
      <c r="BM522" s="43"/>
      <c r="BN522" s="43"/>
      <c r="BO522" s="43"/>
      <c r="BP522" s="43"/>
      <c r="BQ522" s="43"/>
      <c r="BR522" s="43"/>
      <c r="BS522" s="43"/>
      <c r="BT522" s="43"/>
      <c r="BU522" s="43"/>
      <c r="BV522" s="43"/>
      <c r="BW522" s="43"/>
      <c r="BX522" s="43"/>
      <c r="BY522" s="43"/>
      <c r="BZ522" s="43"/>
      <c r="CA522" s="43"/>
      <c r="CB522" s="43"/>
      <c r="CC522" s="43"/>
      <c r="CD522" s="43"/>
      <c r="CE522" s="43"/>
      <c r="CF522" s="43"/>
      <c r="CG522" s="43"/>
      <c r="CH522" s="43"/>
      <c r="CI522" s="43"/>
      <c r="CJ522" s="43"/>
      <c r="CK522" s="43"/>
      <c r="CL522" s="43"/>
      <c r="CM522" s="43"/>
      <c r="CN522" s="43"/>
      <c r="CO522" s="43"/>
      <c r="CP522" s="43"/>
      <c r="CQ522" s="43"/>
      <c r="CR522" s="43"/>
      <c r="CS522" s="43"/>
      <c r="CT522" s="43"/>
      <c r="CU522" s="43"/>
      <c r="CV522" s="43"/>
      <c r="CW522" s="43"/>
      <c r="CX522" s="43"/>
      <c r="CY522" s="43"/>
      <c r="CZ522" s="43"/>
      <c r="DA522" s="43"/>
      <c r="DB522" s="43"/>
      <c r="DC522" s="43"/>
      <c r="DD522" s="43"/>
      <c r="DE522" s="43"/>
      <c r="DF522" s="43"/>
      <c r="DG522" s="43"/>
      <c r="DH522" s="43"/>
      <c r="DI522" s="43"/>
      <c r="DJ522" s="43"/>
      <c r="DK522" s="43"/>
      <c r="DL522" s="43"/>
      <c r="DM522" s="43"/>
      <c r="DN522" s="43"/>
      <c r="DO522" s="43"/>
      <c r="DP522" s="43"/>
      <c r="DQ522" s="43"/>
      <c r="DR522" s="43"/>
      <c r="DS522" s="43"/>
      <c r="DT522" s="43"/>
      <c r="DU522" s="43"/>
      <c r="DV522" s="43"/>
      <c r="DW522" s="43"/>
      <c r="DX522" s="43"/>
      <c r="DY522" s="43"/>
      <c r="DZ522" s="43"/>
      <c r="EA522" s="43"/>
      <c r="EB522" s="43"/>
      <c r="EC522" s="43"/>
      <c r="ED522" s="43"/>
      <c r="EE522" s="43"/>
      <c r="EF522" s="43"/>
      <c r="EG522" s="43"/>
      <c r="EH522" s="43"/>
      <c r="EI522" s="43"/>
      <c r="EJ522" s="43"/>
      <c r="EK522" s="43"/>
      <c r="EL522" s="43"/>
      <c r="EM522" s="43"/>
      <c r="EN522" s="43"/>
      <c r="EO522" s="43"/>
      <c r="EP522" s="43"/>
      <c r="EQ522" s="43"/>
      <c r="ER522" s="43"/>
      <c r="ES522" s="43"/>
      <c r="ET522" s="43"/>
      <c r="EU522" s="43"/>
      <c r="EV522" s="43"/>
      <c r="EW522" s="43"/>
      <c r="EX522" s="43"/>
      <c r="EY522" s="43"/>
      <c r="EZ522" s="43"/>
      <c r="FA522" s="43"/>
      <c r="FB522" s="43"/>
      <c r="FC522" s="43"/>
      <c r="FD522" s="43"/>
      <c r="FE522" s="43"/>
      <c r="FF522" s="43"/>
      <c r="FG522" s="43"/>
      <c r="FH522" s="43"/>
      <c r="FI522" s="43"/>
      <c r="FJ522" s="43"/>
      <c r="FK522" s="43"/>
      <c r="FL522" s="43"/>
      <c r="FM522" s="43"/>
      <c r="FN522" s="43"/>
      <c r="FO522" s="43"/>
      <c r="FP522" s="43"/>
      <c r="FQ522" s="43"/>
      <c r="FR522" s="43"/>
      <c r="FS522" s="43"/>
      <c r="FT522" s="43"/>
      <c r="FU522" s="43"/>
      <c r="FV522" s="43"/>
      <c r="FW522" s="43"/>
      <c r="FX522" s="43"/>
      <c r="FY522" s="43"/>
      <c r="FZ522" s="43"/>
      <c r="GA522" s="43"/>
      <c r="GB522" s="43"/>
      <c r="GC522" s="43"/>
      <c r="GD522" s="43"/>
      <c r="GE522" s="43"/>
      <c r="GF522" s="43"/>
      <c r="GG522" s="43"/>
      <c r="GH522" s="43"/>
      <c r="GI522" s="43"/>
      <c r="GJ522" s="43"/>
      <c r="GK522" s="43"/>
      <c r="GL522" s="43"/>
      <c r="GM522" s="43"/>
      <c r="GN522" s="43"/>
      <c r="GO522" s="43"/>
      <c r="GP522" s="43"/>
      <c r="GQ522" s="43"/>
      <c r="GR522" s="43"/>
      <c r="GS522" s="43"/>
      <c r="GT522" s="43"/>
      <c r="GU522" s="43"/>
      <c r="GV522" s="43"/>
      <c r="GW522" s="43"/>
      <c r="GX522" s="43"/>
      <c r="GY522" s="43"/>
      <c r="GZ522" s="43"/>
      <c r="HA522" s="43"/>
      <c r="HB522" s="43"/>
      <c r="HC522" s="43"/>
      <c r="HD522" s="43"/>
      <c r="HE522" s="43"/>
      <c r="HF522" s="43"/>
      <c r="HG522" s="43"/>
      <c r="HH522" s="43"/>
      <c r="HI522" s="43"/>
      <c r="HJ522" s="43"/>
      <c r="HK522" s="43"/>
      <c r="HL522" s="43"/>
      <c r="HM522" s="43"/>
      <c r="HN522" s="43"/>
      <c r="HO522" s="43"/>
      <c r="HP522" s="43"/>
      <c r="HQ522" s="43"/>
      <c r="HR522" s="43"/>
      <c r="HS522" s="43"/>
      <c r="HT522" s="43"/>
      <c r="HU522" s="43"/>
      <c r="HV522" s="43"/>
      <c r="HW522" s="43"/>
      <c r="HX522" s="43"/>
      <c r="HY522" s="43"/>
      <c r="HZ522" s="43"/>
      <c r="IA522" s="43"/>
      <c r="IB522" s="43"/>
      <c r="IC522" s="43"/>
      <c r="ID522" s="43"/>
      <c r="IE522" s="43"/>
      <c r="IF522" s="43"/>
      <c r="IG522" s="43"/>
      <c r="IH522" s="43"/>
      <c r="II522" s="43"/>
      <c r="IJ522" s="43"/>
      <c r="IK522" s="43"/>
      <c r="IL522" s="43"/>
      <c r="IM522" s="43"/>
      <c r="IN522" s="43"/>
      <c r="IO522" s="43"/>
      <c r="IP522" s="43"/>
      <c r="IQ522" s="43"/>
      <c r="IR522" s="43"/>
      <c r="IS522" s="43"/>
      <c r="IT522" s="43"/>
      <c r="IU522" s="43"/>
    </row>
    <row r="523" spans="1:255" ht="16.5">
      <c r="A523" s="708"/>
      <c r="B523" s="709"/>
      <c r="C523" s="709"/>
      <c r="D523" s="709"/>
      <c r="E523" s="43"/>
      <c r="F523" s="43"/>
      <c r="G523" s="43"/>
      <c r="H523" s="43"/>
      <c r="I523" s="43"/>
      <c r="J523" s="43"/>
      <c r="K523" s="43"/>
      <c r="L523" s="43"/>
      <c r="M523" s="43"/>
      <c r="N523" s="43"/>
      <c r="O523" s="43"/>
      <c r="P523" s="43"/>
      <c r="Q523" s="43"/>
      <c r="R523" s="43"/>
      <c r="S523" s="43"/>
      <c r="T523" s="43"/>
      <c r="U523" s="43"/>
      <c r="V523" s="43"/>
      <c r="W523" s="43"/>
      <c r="X523" s="43"/>
      <c r="Y523" s="43"/>
      <c r="Z523" s="43"/>
      <c r="AA523" s="43"/>
      <c r="AB523" s="43"/>
      <c r="AC523" s="43"/>
      <c r="AD523" s="43"/>
      <c r="AE523" s="43"/>
      <c r="AF523" s="43"/>
      <c r="AG523" s="43"/>
      <c r="AH523" s="43"/>
      <c r="AI523" s="43"/>
      <c r="AJ523" s="43"/>
      <c r="AK523" s="43"/>
      <c r="AL523" s="43"/>
      <c r="AM523" s="43"/>
      <c r="AN523" s="43"/>
      <c r="AO523" s="43"/>
      <c r="AP523" s="43"/>
      <c r="AQ523" s="43"/>
      <c r="AR523" s="43"/>
      <c r="AS523" s="43"/>
      <c r="AT523" s="43"/>
      <c r="AU523" s="43"/>
      <c r="AV523" s="43"/>
      <c r="AW523" s="43"/>
      <c r="AX523" s="43"/>
      <c r="AY523" s="43"/>
      <c r="AZ523" s="43"/>
      <c r="BA523" s="43"/>
      <c r="BB523" s="43"/>
      <c r="BC523" s="43"/>
      <c r="BD523" s="43"/>
      <c r="BE523" s="43"/>
      <c r="BF523" s="43"/>
      <c r="BG523" s="43"/>
      <c r="BH523" s="43"/>
      <c r="BI523" s="43"/>
      <c r="BJ523" s="43"/>
      <c r="BK523" s="43"/>
      <c r="BL523" s="43"/>
      <c r="BM523" s="43"/>
      <c r="BN523" s="43"/>
      <c r="BO523" s="43"/>
      <c r="BP523" s="43"/>
      <c r="BQ523" s="43"/>
      <c r="BR523" s="43"/>
      <c r="BS523" s="43"/>
      <c r="BT523" s="43"/>
      <c r="BU523" s="43"/>
      <c r="BV523" s="43"/>
      <c r="BW523" s="43"/>
      <c r="BX523" s="43"/>
      <c r="BY523" s="43"/>
      <c r="BZ523" s="43"/>
      <c r="CA523" s="43"/>
      <c r="CB523" s="43"/>
      <c r="CC523" s="43"/>
      <c r="CD523" s="43"/>
      <c r="CE523" s="43"/>
      <c r="CF523" s="43"/>
      <c r="CG523" s="43"/>
      <c r="CH523" s="43"/>
      <c r="CI523" s="43"/>
      <c r="CJ523" s="43"/>
      <c r="CK523" s="43"/>
      <c r="CL523" s="43"/>
      <c r="CM523" s="43"/>
      <c r="CN523" s="43"/>
      <c r="CO523" s="43"/>
      <c r="CP523" s="43"/>
      <c r="CQ523" s="43"/>
      <c r="CR523" s="43"/>
      <c r="CS523" s="43"/>
      <c r="CT523" s="43"/>
      <c r="CU523" s="43"/>
      <c r="CV523" s="43"/>
      <c r="CW523" s="43"/>
      <c r="CX523" s="43"/>
      <c r="CY523" s="43"/>
      <c r="CZ523" s="43"/>
      <c r="DA523" s="43"/>
      <c r="DB523" s="43"/>
      <c r="DC523" s="43"/>
      <c r="DD523" s="43"/>
      <c r="DE523" s="43"/>
      <c r="DF523" s="43"/>
      <c r="DG523" s="43"/>
      <c r="DH523" s="43"/>
      <c r="DI523" s="43"/>
      <c r="DJ523" s="43"/>
      <c r="DK523" s="43"/>
      <c r="DL523" s="43"/>
      <c r="DM523" s="43"/>
      <c r="DN523" s="43"/>
      <c r="DO523" s="43"/>
      <c r="DP523" s="43"/>
      <c r="DQ523" s="43"/>
      <c r="DR523" s="43"/>
      <c r="DS523" s="43"/>
      <c r="DT523" s="43"/>
      <c r="DU523" s="43"/>
      <c r="DV523" s="43"/>
      <c r="DW523" s="43"/>
      <c r="DX523" s="43"/>
      <c r="DY523" s="43"/>
      <c r="DZ523" s="43"/>
      <c r="EA523" s="43"/>
      <c r="EB523" s="43"/>
      <c r="EC523" s="43"/>
      <c r="ED523" s="43"/>
      <c r="EE523" s="43"/>
      <c r="EF523" s="43"/>
      <c r="EG523" s="43"/>
      <c r="EH523" s="43"/>
      <c r="EI523" s="43"/>
      <c r="EJ523" s="43"/>
      <c r="EK523" s="43"/>
      <c r="EL523" s="43"/>
      <c r="EM523" s="43"/>
      <c r="EN523" s="43"/>
      <c r="EO523" s="43"/>
      <c r="EP523" s="43"/>
      <c r="EQ523" s="43"/>
      <c r="ER523" s="43"/>
      <c r="ES523" s="43"/>
      <c r="ET523" s="43"/>
      <c r="EU523" s="43"/>
      <c r="EV523" s="43"/>
      <c r="EW523" s="43"/>
      <c r="EX523" s="43"/>
      <c r="EY523" s="43"/>
      <c r="EZ523" s="43"/>
      <c r="FA523" s="43"/>
      <c r="FB523" s="43"/>
      <c r="FC523" s="43"/>
      <c r="FD523" s="43"/>
      <c r="FE523" s="43"/>
      <c r="FF523" s="43"/>
      <c r="FG523" s="43"/>
      <c r="FH523" s="43"/>
      <c r="FI523" s="43"/>
      <c r="FJ523" s="43"/>
      <c r="FK523" s="43"/>
      <c r="FL523" s="43"/>
      <c r="FM523" s="43"/>
      <c r="FN523" s="43"/>
      <c r="FO523" s="43"/>
      <c r="FP523" s="43"/>
      <c r="FQ523" s="43"/>
      <c r="FR523" s="43"/>
      <c r="FS523" s="43"/>
      <c r="FT523" s="43"/>
      <c r="FU523" s="43"/>
      <c r="FV523" s="43"/>
      <c r="FW523" s="43"/>
      <c r="FX523" s="43"/>
      <c r="FY523" s="43"/>
      <c r="FZ523" s="43"/>
      <c r="GA523" s="43"/>
      <c r="GB523" s="43"/>
      <c r="GC523" s="43"/>
      <c r="GD523" s="43"/>
      <c r="GE523" s="43"/>
      <c r="GF523" s="43"/>
      <c r="GG523" s="43"/>
      <c r="GH523" s="43"/>
      <c r="GI523" s="43"/>
      <c r="GJ523" s="43"/>
      <c r="GK523" s="43"/>
      <c r="GL523" s="43"/>
      <c r="GM523" s="43"/>
      <c r="GN523" s="43"/>
      <c r="GO523" s="43"/>
      <c r="GP523" s="43"/>
      <c r="GQ523" s="43"/>
      <c r="GR523" s="43"/>
      <c r="GS523" s="43"/>
      <c r="GT523" s="43"/>
      <c r="GU523" s="43"/>
      <c r="GV523" s="43"/>
      <c r="GW523" s="43"/>
      <c r="GX523" s="43"/>
      <c r="GY523" s="43"/>
      <c r="GZ523" s="43"/>
      <c r="HA523" s="43"/>
      <c r="HB523" s="43"/>
      <c r="HC523" s="43"/>
      <c r="HD523" s="43"/>
      <c r="HE523" s="43"/>
      <c r="HF523" s="43"/>
      <c r="HG523" s="43"/>
      <c r="HH523" s="43"/>
      <c r="HI523" s="43"/>
      <c r="HJ523" s="43"/>
      <c r="HK523" s="43"/>
      <c r="HL523" s="43"/>
      <c r="HM523" s="43"/>
      <c r="HN523" s="43"/>
      <c r="HO523" s="43"/>
      <c r="HP523" s="43"/>
      <c r="HQ523" s="43"/>
      <c r="HR523" s="43"/>
      <c r="HS523" s="43"/>
      <c r="HT523" s="43"/>
      <c r="HU523" s="43"/>
      <c r="HV523" s="43"/>
      <c r="HW523" s="43"/>
      <c r="HX523" s="43"/>
      <c r="HY523" s="43"/>
      <c r="HZ523" s="43"/>
      <c r="IA523" s="43"/>
      <c r="IB523" s="43"/>
      <c r="IC523" s="43"/>
      <c r="ID523" s="43"/>
      <c r="IE523" s="43"/>
      <c r="IF523" s="43"/>
      <c r="IG523" s="43"/>
      <c r="IH523" s="43"/>
      <c r="II523" s="43"/>
      <c r="IJ523" s="43"/>
      <c r="IK523" s="43"/>
      <c r="IL523" s="43"/>
      <c r="IM523" s="43"/>
      <c r="IN523" s="43"/>
      <c r="IO523" s="43"/>
      <c r="IP523" s="43"/>
      <c r="IQ523" s="43"/>
      <c r="IR523" s="43"/>
      <c r="IS523" s="43"/>
      <c r="IT523" s="43"/>
      <c r="IU523" s="43"/>
    </row>
    <row r="524" spans="1:255" ht="16.5">
      <c r="A524" s="708"/>
      <c r="B524" s="709"/>
      <c r="C524" s="709"/>
      <c r="D524" s="709"/>
      <c r="E524" s="43"/>
      <c r="F524" s="43"/>
      <c r="G524" s="43"/>
      <c r="H524" s="43"/>
      <c r="I524" s="43"/>
      <c r="J524" s="43"/>
      <c r="K524" s="43"/>
      <c r="L524" s="43"/>
      <c r="M524" s="43"/>
      <c r="N524" s="43"/>
      <c r="O524" s="43"/>
      <c r="P524" s="43"/>
      <c r="Q524" s="43"/>
      <c r="R524" s="43"/>
      <c r="S524" s="43"/>
      <c r="T524" s="43"/>
      <c r="U524" s="43"/>
      <c r="V524" s="43"/>
      <c r="W524" s="43"/>
      <c r="X524" s="43"/>
      <c r="Y524" s="43"/>
      <c r="Z524" s="43"/>
      <c r="AA524" s="43"/>
      <c r="AB524" s="43"/>
      <c r="AC524" s="43"/>
      <c r="AD524" s="43"/>
      <c r="AE524" s="43"/>
      <c r="AF524" s="43"/>
      <c r="AG524" s="43"/>
      <c r="AH524" s="43"/>
      <c r="AI524" s="43"/>
      <c r="AJ524" s="43"/>
      <c r="AK524" s="43"/>
      <c r="AL524" s="43"/>
      <c r="AM524" s="43"/>
      <c r="AN524" s="43"/>
      <c r="AO524" s="43"/>
      <c r="AP524" s="43"/>
      <c r="AQ524" s="43"/>
      <c r="AR524" s="43"/>
      <c r="AS524" s="43"/>
      <c r="AT524" s="43"/>
      <c r="AU524" s="43"/>
      <c r="AV524" s="43"/>
      <c r="AW524" s="43"/>
      <c r="AX524" s="43"/>
      <c r="AY524" s="43"/>
      <c r="AZ524" s="43"/>
      <c r="BA524" s="43"/>
      <c r="BB524" s="43"/>
      <c r="BC524" s="43"/>
      <c r="BD524" s="43"/>
      <c r="BE524" s="43"/>
      <c r="BF524" s="43"/>
      <c r="BG524" s="43"/>
      <c r="BH524" s="43"/>
      <c r="BI524" s="43"/>
      <c r="BJ524" s="43"/>
      <c r="BK524" s="43"/>
      <c r="BL524" s="43"/>
      <c r="BM524" s="43"/>
      <c r="BN524" s="43"/>
      <c r="BO524" s="43"/>
      <c r="BP524" s="43"/>
      <c r="BQ524" s="43"/>
      <c r="BR524" s="43"/>
      <c r="BS524" s="43"/>
      <c r="BT524" s="43"/>
      <c r="BU524" s="43"/>
      <c r="BV524" s="43"/>
      <c r="BW524" s="43"/>
      <c r="BX524" s="43"/>
      <c r="BY524" s="43"/>
      <c r="BZ524" s="43"/>
      <c r="CA524" s="43"/>
      <c r="CB524" s="43"/>
      <c r="CC524" s="43"/>
      <c r="CD524" s="43"/>
      <c r="CE524" s="43"/>
      <c r="CF524" s="43"/>
      <c r="CG524" s="43"/>
      <c r="CH524" s="43"/>
      <c r="CI524" s="43"/>
      <c r="CJ524" s="43"/>
      <c r="CK524" s="43"/>
      <c r="CL524" s="43"/>
      <c r="CM524" s="43"/>
      <c r="CN524" s="43"/>
      <c r="CO524" s="43"/>
      <c r="CP524" s="43"/>
      <c r="CQ524" s="43"/>
      <c r="CR524" s="43"/>
      <c r="CS524" s="43"/>
      <c r="CT524" s="43"/>
      <c r="CU524" s="43"/>
      <c r="CV524" s="43"/>
      <c r="CW524" s="43"/>
      <c r="CX524" s="43"/>
      <c r="CY524" s="43"/>
      <c r="CZ524" s="43"/>
      <c r="DA524" s="43"/>
      <c r="DB524" s="43"/>
      <c r="DC524" s="43"/>
      <c r="DD524" s="43"/>
      <c r="DE524" s="43"/>
      <c r="DF524" s="43"/>
      <c r="DG524" s="43"/>
      <c r="DH524" s="43"/>
      <c r="DI524" s="43"/>
      <c r="DJ524" s="43"/>
      <c r="DK524" s="43"/>
      <c r="DL524" s="43"/>
      <c r="DM524" s="43"/>
      <c r="DN524" s="43"/>
      <c r="DO524" s="43"/>
      <c r="DP524" s="43"/>
      <c r="DQ524" s="43"/>
      <c r="DR524" s="43"/>
      <c r="DS524" s="43"/>
      <c r="DT524" s="43"/>
      <c r="DU524" s="43"/>
      <c r="DV524" s="43"/>
      <c r="DW524" s="43"/>
      <c r="DX524" s="43"/>
      <c r="DY524" s="43"/>
      <c r="DZ524" s="43"/>
      <c r="EA524" s="43"/>
      <c r="EB524" s="43"/>
      <c r="EC524" s="43"/>
      <c r="ED524" s="43"/>
      <c r="EE524" s="43"/>
      <c r="EF524" s="43"/>
      <c r="EG524" s="43"/>
      <c r="EH524" s="43"/>
      <c r="EI524" s="43"/>
      <c r="EJ524" s="43"/>
      <c r="EK524" s="43"/>
      <c r="EL524" s="43"/>
      <c r="EM524" s="43"/>
      <c r="EN524" s="43"/>
      <c r="EO524" s="43"/>
      <c r="EP524" s="43"/>
      <c r="EQ524" s="43"/>
      <c r="ER524" s="43"/>
      <c r="ES524" s="43"/>
      <c r="ET524" s="43"/>
      <c r="EU524" s="43"/>
      <c r="EV524" s="43"/>
      <c r="EW524" s="43"/>
      <c r="EX524" s="43"/>
      <c r="EY524" s="43"/>
      <c r="EZ524" s="43"/>
      <c r="FA524" s="43"/>
      <c r="FB524" s="43"/>
      <c r="FC524" s="43"/>
      <c r="FD524" s="43"/>
      <c r="FE524" s="43"/>
      <c r="FF524" s="43"/>
      <c r="FG524" s="43"/>
      <c r="FH524" s="43"/>
      <c r="FI524" s="43"/>
      <c r="FJ524" s="43"/>
      <c r="FK524" s="43"/>
      <c r="FL524" s="43"/>
      <c r="FM524" s="43"/>
      <c r="FN524" s="43"/>
      <c r="FO524" s="43"/>
      <c r="FP524" s="43"/>
      <c r="FQ524" s="43"/>
      <c r="FR524" s="43"/>
      <c r="FS524" s="43"/>
      <c r="FT524" s="43"/>
      <c r="FU524" s="43"/>
      <c r="FV524" s="43"/>
      <c r="FW524" s="43"/>
      <c r="FX524" s="43"/>
      <c r="FY524" s="43"/>
      <c r="FZ524" s="43"/>
      <c r="GA524" s="43"/>
      <c r="GB524" s="43"/>
      <c r="GC524" s="43"/>
      <c r="GD524" s="43"/>
      <c r="GE524" s="43"/>
      <c r="GF524" s="43"/>
      <c r="GG524" s="43"/>
      <c r="GH524" s="43"/>
      <c r="GI524" s="43"/>
      <c r="GJ524" s="43"/>
      <c r="GK524" s="43"/>
      <c r="GL524" s="43"/>
      <c r="GM524" s="43"/>
      <c r="GN524" s="43"/>
      <c r="GO524" s="43"/>
      <c r="GP524" s="43"/>
      <c r="GQ524" s="43"/>
      <c r="GR524" s="43"/>
      <c r="GS524" s="43"/>
      <c r="GT524" s="43"/>
      <c r="GU524" s="43"/>
      <c r="GV524" s="43"/>
      <c r="GW524" s="43"/>
      <c r="GX524" s="43"/>
      <c r="GY524" s="43"/>
      <c r="GZ524" s="43"/>
      <c r="HA524" s="43"/>
      <c r="HB524" s="43"/>
      <c r="HC524" s="43"/>
      <c r="HD524" s="43"/>
      <c r="HE524" s="43"/>
      <c r="HF524" s="43"/>
      <c r="HG524" s="43"/>
      <c r="HH524" s="43"/>
      <c r="HI524" s="43"/>
      <c r="HJ524" s="43"/>
      <c r="HK524" s="43"/>
      <c r="HL524" s="43"/>
      <c r="HM524" s="43"/>
      <c r="HN524" s="43"/>
      <c r="HO524" s="43"/>
      <c r="HP524" s="43"/>
      <c r="HQ524" s="43"/>
      <c r="HR524" s="43"/>
      <c r="HS524" s="43"/>
      <c r="HT524" s="43"/>
      <c r="HU524" s="43"/>
      <c r="HV524" s="43"/>
      <c r="HW524" s="43"/>
      <c r="HX524" s="43"/>
      <c r="HY524" s="43"/>
      <c r="HZ524" s="43"/>
      <c r="IA524" s="43"/>
      <c r="IB524" s="43"/>
      <c r="IC524" s="43"/>
      <c r="ID524" s="43"/>
      <c r="IE524" s="43"/>
      <c r="IF524" s="43"/>
      <c r="IG524" s="43"/>
      <c r="IH524" s="43"/>
      <c r="II524" s="43"/>
      <c r="IJ524" s="43"/>
      <c r="IK524" s="43"/>
      <c r="IL524" s="43"/>
      <c r="IM524" s="43"/>
      <c r="IN524" s="43"/>
      <c r="IO524" s="43"/>
      <c r="IP524" s="43"/>
      <c r="IQ524" s="43"/>
      <c r="IR524" s="43"/>
      <c r="IS524" s="43"/>
      <c r="IT524" s="43"/>
      <c r="IU524" s="43"/>
    </row>
    <row r="525" spans="1:255" ht="16.5">
      <c r="A525" s="708"/>
      <c r="B525" s="709"/>
      <c r="C525" s="709"/>
      <c r="D525" s="709"/>
      <c r="E525" s="43"/>
      <c r="F525" s="43"/>
      <c r="G525" s="43"/>
      <c r="H525" s="43"/>
      <c r="I525" s="43"/>
      <c r="J525" s="43"/>
      <c r="K525" s="43"/>
      <c r="L525" s="43"/>
      <c r="M525" s="43"/>
      <c r="N525" s="43"/>
      <c r="O525" s="43"/>
      <c r="P525" s="43"/>
      <c r="Q525" s="43"/>
      <c r="R525" s="43"/>
      <c r="S525" s="43"/>
      <c r="T525" s="43"/>
      <c r="U525" s="43"/>
      <c r="V525" s="43"/>
      <c r="W525" s="43"/>
      <c r="X525" s="43"/>
      <c r="Y525" s="43"/>
      <c r="Z525" s="43"/>
      <c r="AA525" s="43"/>
      <c r="AB525" s="43"/>
      <c r="AC525" s="43"/>
      <c r="AD525" s="43"/>
      <c r="AE525" s="43"/>
      <c r="AF525" s="43"/>
      <c r="AG525" s="43"/>
      <c r="AH525" s="43"/>
      <c r="AI525" s="43"/>
      <c r="AJ525" s="43"/>
      <c r="AK525" s="43"/>
      <c r="AL525" s="43"/>
      <c r="AM525" s="43"/>
      <c r="AN525" s="43"/>
      <c r="AO525" s="43"/>
      <c r="AP525" s="43"/>
      <c r="AQ525" s="43"/>
      <c r="AR525" s="43"/>
      <c r="AS525" s="43"/>
      <c r="AT525" s="43"/>
      <c r="AU525" s="43"/>
      <c r="AV525" s="43"/>
      <c r="AW525" s="43"/>
      <c r="AX525" s="43"/>
      <c r="AY525" s="43"/>
      <c r="AZ525" s="43"/>
      <c r="BA525" s="43"/>
      <c r="BB525" s="43"/>
      <c r="BC525" s="43"/>
      <c r="BD525" s="43"/>
      <c r="BE525" s="43"/>
      <c r="BF525" s="43"/>
      <c r="BG525" s="43"/>
      <c r="BH525" s="43"/>
      <c r="BI525" s="43"/>
      <c r="BJ525" s="43"/>
      <c r="BK525" s="43"/>
      <c r="BL525" s="43"/>
      <c r="BM525" s="43"/>
      <c r="BN525" s="43"/>
      <c r="BO525" s="43"/>
      <c r="BP525" s="43"/>
      <c r="BQ525" s="43"/>
      <c r="BR525" s="43"/>
      <c r="BS525" s="43"/>
      <c r="BT525" s="43"/>
      <c r="BU525" s="43"/>
      <c r="BV525" s="43"/>
      <c r="BW525" s="43"/>
      <c r="BX525" s="43"/>
      <c r="BY525" s="43"/>
      <c r="BZ525" s="43"/>
      <c r="CA525" s="43"/>
      <c r="CB525" s="43"/>
      <c r="CC525" s="43"/>
      <c r="CD525" s="43"/>
      <c r="CE525" s="43"/>
      <c r="CF525" s="43"/>
      <c r="CG525" s="43"/>
      <c r="CH525" s="43"/>
      <c r="CI525" s="43"/>
      <c r="CJ525" s="43"/>
      <c r="CK525" s="43"/>
      <c r="CL525" s="43"/>
      <c r="CM525" s="43"/>
      <c r="CN525" s="43"/>
      <c r="CO525" s="43"/>
      <c r="CP525" s="43"/>
      <c r="CQ525" s="43"/>
      <c r="CR525" s="43"/>
      <c r="CS525" s="43"/>
      <c r="CT525" s="43"/>
      <c r="CU525" s="43"/>
      <c r="CV525" s="43"/>
      <c r="CW525" s="43"/>
      <c r="CX525" s="43"/>
      <c r="CY525" s="43"/>
      <c r="CZ525" s="43"/>
      <c r="DA525" s="43"/>
      <c r="DB525" s="43"/>
      <c r="DC525" s="43"/>
      <c r="DD525" s="43"/>
      <c r="DE525" s="43"/>
      <c r="DF525" s="43"/>
      <c r="DG525" s="43"/>
      <c r="DH525" s="43"/>
      <c r="DI525" s="43"/>
      <c r="DJ525" s="43"/>
      <c r="DK525" s="43"/>
      <c r="DL525" s="43"/>
      <c r="DM525" s="43"/>
      <c r="DN525" s="43"/>
      <c r="DO525" s="43"/>
      <c r="DP525" s="43"/>
      <c r="DQ525" s="43"/>
      <c r="DR525" s="43"/>
      <c r="DS525" s="43"/>
      <c r="DT525" s="43"/>
      <c r="DU525" s="43"/>
      <c r="DV525" s="43"/>
      <c r="DW525" s="43"/>
      <c r="DX525" s="43"/>
      <c r="DY525" s="43"/>
      <c r="DZ525" s="43"/>
      <c r="EA525" s="43"/>
      <c r="EB525" s="43"/>
      <c r="EC525" s="43"/>
      <c r="ED525" s="43"/>
      <c r="EE525" s="43"/>
      <c r="EF525" s="43"/>
      <c r="EG525" s="43"/>
      <c r="EH525" s="43"/>
      <c r="EI525" s="43"/>
      <c r="EJ525" s="43"/>
      <c r="EK525" s="43"/>
      <c r="EL525" s="43"/>
      <c r="EM525" s="43"/>
      <c r="EN525" s="43"/>
      <c r="EO525" s="43"/>
      <c r="EP525" s="43"/>
      <c r="EQ525" s="43"/>
      <c r="ER525" s="43"/>
      <c r="ES525" s="43"/>
      <c r="ET525" s="43"/>
      <c r="EU525" s="43"/>
      <c r="EV525" s="43"/>
      <c r="EW525" s="43"/>
      <c r="EX525" s="43"/>
      <c r="EY525" s="43"/>
      <c r="EZ525" s="43"/>
      <c r="FA525" s="43"/>
      <c r="FB525" s="43"/>
      <c r="FC525" s="43"/>
      <c r="FD525" s="43"/>
      <c r="FE525" s="43"/>
      <c r="FF525" s="43"/>
      <c r="FG525" s="43"/>
      <c r="FH525" s="43"/>
      <c r="FI525" s="43"/>
      <c r="FJ525" s="43"/>
      <c r="FK525" s="43"/>
      <c r="FL525" s="43"/>
      <c r="FM525" s="43"/>
      <c r="FN525" s="43"/>
      <c r="FO525" s="43"/>
      <c r="FP525" s="43"/>
      <c r="FQ525" s="43"/>
      <c r="FR525" s="43"/>
      <c r="FS525" s="43"/>
      <c r="FT525" s="43"/>
      <c r="FU525" s="43"/>
      <c r="FV525" s="43"/>
      <c r="FW525" s="43"/>
      <c r="FX525" s="43"/>
      <c r="FY525" s="43"/>
      <c r="FZ525" s="43"/>
      <c r="GA525" s="43"/>
      <c r="GB525" s="43"/>
      <c r="GC525" s="43"/>
      <c r="GD525" s="43"/>
      <c r="GE525" s="43"/>
      <c r="GF525" s="43"/>
      <c r="GG525" s="43"/>
      <c r="GH525" s="43"/>
      <c r="GI525" s="43"/>
      <c r="GJ525" s="43"/>
      <c r="GK525" s="43"/>
      <c r="GL525" s="43"/>
      <c r="GM525" s="43"/>
      <c r="GN525" s="43"/>
      <c r="GO525" s="43"/>
      <c r="GP525" s="43"/>
      <c r="GQ525" s="43"/>
      <c r="GR525" s="43"/>
      <c r="GS525" s="43"/>
      <c r="GT525" s="43"/>
      <c r="GU525" s="43"/>
      <c r="GV525" s="43"/>
      <c r="GW525" s="43"/>
      <c r="GX525" s="43"/>
      <c r="GY525" s="43"/>
      <c r="GZ525" s="43"/>
      <c r="HA525" s="43"/>
      <c r="HB525" s="43"/>
      <c r="HC525" s="43"/>
      <c r="HD525" s="43"/>
      <c r="HE525" s="43"/>
      <c r="HF525" s="43"/>
      <c r="HG525" s="43"/>
      <c r="HH525" s="43"/>
      <c r="HI525" s="43"/>
      <c r="HJ525" s="43"/>
      <c r="HK525" s="43"/>
      <c r="HL525" s="43"/>
      <c r="HM525" s="43"/>
      <c r="HN525" s="43"/>
      <c r="HO525" s="43"/>
      <c r="HP525" s="43"/>
      <c r="HQ525" s="43"/>
      <c r="HR525" s="43"/>
      <c r="HS525" s="43"/>
      <c r="HT525" s="43"/>
      <c r="HU525" s="43"/>
      <c r="HV525" s="43"/>
      <c r="HW525" s="43"/>
      <c r="HX525" s="43"/>
      <c r="HY525" s="43"/>
      <c r="HZ525" s="43"/>
      <c r="IA525" s="43"/>
      <c r="IB525" s="43"/>
      <c r="IC525" s="43"/>
      <c r="ID525" s="43"/>
      <c r="IE525" s="43"/>
      <c r="IF525" s="43"/>
      <c r="IG525" s="43"/>
      <c r="IH525" s="43"/>
      <c r="II525" s="43"/>
      <c r="IJ525" s="43"/>
      <c r="IK525" s="43"/>
      <c r="IL525" s="43"/>
      <c r="IM525" s="43"/>
      <c r="IN525" s="43"/>
      <c r="IO525" s="43"/>
      <c r="IP525" s="43"/>
      <c r="IQ525" s="43"/>
      <c r="IR525" s="43"/>
      <c r="IS525" s="43"/>
      <c r="IT525" s="43"/>
      <c r="IU525" s="43"/>
    </row>
    <row r="526" spans="1:255" ht="16.5">
      <c r="A526" s="708"/>
      <c r="B526" s="709"/>
      <c r="C526" s="709"/>
      <c r="D526" s="709"/>
      <c r="E526" s="43"/>
      <c r="F526" s="43"/>
      <c r="G526" s="43"/>
      <c r="H526" s="43"/>
      <c r="I526" s="43"/>
      <c r="J526" s="43"/>
      <c r="K526" s="43"/>
      <c r="L526" s="43"/>
      <c r="M526" s="43"/>
      <c r="N526" s="43"/>
      <c r="O526" s="43"/>
      <c r="P526" s="43"/>
      <c r="Q526" s="43"/>
      <c r="R526" s="43"/>
      <c r="S526" s="43"/>
      <c r="T526" s="43"/>
      <c r="U526" s="43"/>
      <c r="V526" s="43"/>
      <c r="W526" s="43"/>
      <c r="X526" s="43"/>
      <c r="Y526" s="43"/>
      <c r="Z526" s="43"/>
      <c r="AA526" s="43"/>
      <c r="AB526" s="43"/>
      <c r="AC526" s="43"/>
      <c r="AD526" s="43"/>
      <c r="AE526" s="43"/>
      <c r="AF526" s="43"/>
      <c r="AG526" s="43"/>
      <c r="AH526" s="43"/>
      <c r="AI526" s="43"/>
      <c r="AJ526" s="43"/>
      <c r="AK526" s="43"/>
      <c r="AL526" s="43"/>
      <c r="AM526" s="43"/>
      <c r="AN526" s="43"/>
      <c r="AO526" s="43"/>
      <c r="AP526" s="43"/>
      <c r="AQ526" s="43"/>
      <c r="AR526" s="43"/>
      <c r="AS526" s="43"/>
      <c r="AT526" s="43"/>
      <c r="AU526" s="43"/>
      <c r="AV526" s="43"/>
      <c r="AW526" s="43"/>
      <c r="AX526" s="43"/>
      <c r="AY526" s="43"/>
      <c r="AZ526" s="43"/>
      <c r="BA526" s="43"/>
      <c r="BB526" s="43"/>
      <c r="BC526" s="43"/>
      <c r="BD526" s="43"/>
      <c r="BE526" s="43"/>
      <c r="BF526" s="43"/>
      <c r="BG526" s="43"/>
      <c r="BH526" s="43"/>
      <c r="BI526" s="43"/>
      <c r="BJ526" s="43"/>
      <c r="BK526" s="43"/>
      <c r="BL526" s="43"/>
      <c r="BM526" s="43"/>
      <c r="BN526" s="43"/>
      <c r="BO526" s="43"/>
      <c r="BP526" s="43"/>
      <c r="BQ526" s="43"/>
      <c r="BR526" s="43"/>
      <c r="BS526" s="43"/>
      <c r="BT526" s="43"/>
      <c r="BU526" s="43"/>
      <c r="BV526" s="43"/>
      <c r="BW526" s="43"/>
      <c r="BX526" s="43"/>
      <c r="BY526" s="43"/>
      <c r="BZ526" s="43"/>
      <c r="CA526" s="43"/>
      <c r="CB526" s="43"/>
      <c r="CC526" s="43"/>
      <c r="CD526" s="43"/>
      <c r="CE526" s="43"/>
      <c r="CF526" s="43"/>
      <c r="CG526" s="43"/>
      <c r="CH526" s="43"/>
      <c r="CI526" s="43"/>
      <c r="CJ526" s="43"/>
      <c r="CK526" s="43"/>
      <c r="CL526" s="43"/>
      <c r="CM526" s="43"/>
      <c r="CN526" s="43"/>
      <c r="CO526" s="43"/>
      <c r="CP526" s="43"/>
      <c r="CQ526" s="43"/>
      <c r="CR526" s="43"/>
      <c r="CS526" s="43"/>
      <c r="CT526" s="43"/>
      <c r="CU526" s="43"/>
      <c r="CV526" s="43"/>
      <c r="CW526" s="43"/>
      <c r="CX526" s="43"/>
      <c r="CY526" s="43"/>
      <c r="CZ526" s="43"/>
      <c r="DA526" s="43"/>
      <c r="DB526" s="43"/>
      <c r="DC526" s="43"/>
      <c r="DD526" s="43"/>
      <c r="DE526" s="43"/>
      <c r="DF526" s="43"/>
      <c r="DG526" s="43"/>
      <c r="DH526" s="43"/>
      <c r="DI526" s="43"/>
      <c r="DJ526" s="43"/>
      <c r="DK526" s="43"/>
      <c r="DL526" s="43"/>
      <c r="DM526" s="43"/>
      <c r="DN526" s="43"/>
      <c r="DO526" s="43"/>
      <c r="DP526" s="43"/>
      <c r="DQ526" s="43"/>
      <c r="DR526" s="43"/>
      <c r="DS526" s="43"/>
      <c r="DT526" s="43"/>
      <c r="DU526" s="43"/>
      <c r="DV526" s="43"/>
      <c r="DW526" s="43"/>
      <c r="DX526" s="43"/>
      <c r="DY526" s="43"/>
      <c r="DZ526" s="43"/>
      <c r="EA526" s="43"/>
      <c r="EB526" s="43"/>
      <c r="EC526" s="43"/>
      <c r="ED526" s="43"/>
      <c r="EE526" s="43"/>
      <c r="EF526" s="43"/>
      <c r="EG526" s="43"/>
      <c r="EH526" s="43"/>
      <c r="EI526" s="43"/>
      <c r="EJ526" s="43"/>
      <c r="EK526" s="43"/>
      <c r="EL526" s="43"/>
      <c r="EM526" s="43"/>
      <c r="EN526" s="43"/>
      <c r="EO526" s="43"/>
      <c r="EP526" s="43"/>
      <c r="EQ526" s="43"/>
      <c r="ER526" s="43"/>
      <c r="ES526" s="43"/>
      <c r="ET526" s="43"/>
      <c r="EU526" s="43"/>
      <c r="EV526" s="43"/>
      <c r="EW526" s="43"/>
      <c r="EX526" s="43"/>
      <c r="EY526" s="43"/>
      <c r="EZ526" s="43"/>
      <c r="FA526" s="43"/>
      <c r="FB526" s="43"/>
      <c r="FC526" s="43"/>
      <c r="FD526" s="43"/>
      <c r="FE526" s="43"/>
      <c r="FF526" s="43"/>
      <c r="FG526" s="43"/>
      <c r="FH526" s="43"/>
      <c r="FI526" s="43"/>
      <c r="FJ526" s="43"/>
      <c r="FK526" s="43"/>
      <c r="FL526" s="43"/>
      <c r="FM526" s="43"/>
      <c r="FN526" s="43"/>
      <c r="FO526" s="43"/>
      <c r="FP526" s="43"/>
      <c r="FQ526" s="43"/>
      <c r="FR526" s="43"/>
      <c r="FS526" s="43"/>
      <c r="FT526" s="43"/>
      <c r="FU526" s="43"/>
      <c r="FV526" s="43"/>
      <c r="FW526" s="43"/>
      <c r="FX526" s="43"/>
      <c r="FY526" s="43"/>
      <c r="FZ526" s="43"/>
      <c r="GA526" s="43"/>
      <c r="GB526" s="43"/>
      <c r="GC526" s="43"/>
      <c r="GD526" s="43"/>
      <c r="GE526" s="43"/>
      <c r="GF526" s="43"/>
      <c r="GG526" s="43"/>
      <c r="GH526" s="43"/>
      <c r="GI526" s="43"/>
      <c r="GJ526" s="43"/>
      <c r="GK526" s="43"/>
      <c r="GL526" s="43"/>
      <c r="GM526" s="43"/>
      <c r="GN526" s="43"/>
      <c r="GO526" s="43"/>
      <c r="GP526" s="43"/>
      <c r="GQ526" s="43"/>
      <c r="GR526" s="43"/>
      <c r="GS526" s="43"/>
      <c r="GT526" s="43"/>
      <c r="GU526" s="43"/>
      <c r="GV526" s="43"/>
      <c r="GW526" s="43"/>
      <c r="GX526" s="43"/>
      <c r="GY526" s="43"/>
      <c r="GZ526" s="43"/>
      <c r="HA526" s="43"/>
      <c r="HB526" s="43"/>
      <c r="HC526" s="43"/>
      <c r="HD526" s="43"/>
      <c r="HE526" s="43"/>
      <c r="HF526" s="43"/>
      <c r="HG526" s="43"/>
      <c r="HH526" s="43"/>
      <c r="HI526" s="43"/>
      <c r="HJ526" s="43"/>
      <c r="HK526" s="43"/>
      <c r="HL526" s="43"/>
      <c r="HM526" s="43"/>
      <c r="HN526" s="43"/>
      <c r="HO526" s="43"/>
      <c r="HP526" s="43"/>
      <c r="HQ526" s="43"/>
      <c r="HR526" s="43"/>
      <c r="HS526" s="43"/>
      <c r="HT526" s="43"/>
      <c r="HU526" s="43"/>
      <c r="HV526" s="43"/>
      <c r="HW526" s="43"/>
      <c r="HX526" s="43"/>
      <c r="HY526" s="43"/>
      <c r="HZ526" s="43"/>
      <c r="IA526" s="43"/>
      <c r="IB526" s="43"/>
      <c r="IC526" s="43"/>
      <c r="ID526" s="43"/>
      <c r="IE526" s="43"/>
      <c r="IF526" s="43"/>
      <c r="IG526" s="43"/>
      <c r="IH526" s="43"/>
      <c r="II526" s="43"/>
      <c r="IJ526" s="43"/>
      <c r="IK526" s="43"/>
      <c r="IL526" s="43"/>
      <c r="IM526" s="43"/>
      <c r="IN526" s="43"/>
      <c r="IO526" s="43"/>
      <c r="IP526" s="43"/>
      <c r="IQ526" s="43"/>
      <c r="IR526" s="43"/>
      <c r="IS526" s="43"/>
      <c r="IT526" s="43"/>
      <c r="IU526" s="43"/>
    </row>
    <row r="527" spans="1:255" ht="16.5">
      <c r="A527" s="708"/>
      <c r="B527" s="709"/>
      <c r="C527" s="709"/>
      <c r="D527" s="709"/>
      <c r="E527" s="43"/>
      <c r="F527" s="43"/>
      <c r="G527" s="43"/>
      <c r="H527" s="43"/>
      <c r="I527" s="43"/>
      <c r="J527" s="43"/>
      <c r="K527" s="43"/>
      <c r="L527" s="43"/>
      <c r="M527" s="43"/>
      <c r="N527" s="43"/>
      <c r="O527" s="43"/>
      <c r="P527" s="43"/>
      <c r="Q527" s="43"/>
      <c r="R527" s="43"/>
      <c r="S527" s="43"/>
      <c r="T527" s="43"/>
      <c r="U527" s="43"/>
      <c r="V527" s="43"/>
      <c r="W527" s="43"/>
      <c r="X527" s="43"/>
      <c r="Y527" s="43"/>
      <c r="Z527" s="43"/>
      <c r="AA527" s="43"/>
      <c r="AB527" s="43"/>
      <c r="AC527" s="43"/>
      <c r="AD527" s="43"/>
      <c r="AE527" s="43"/>
      <c r="AF527" s="43"/>
      <c r="AG527" s="43"/>
      <c r="AH527" s="43"/>
      <c r="AI527" s="43"/>
      <c r="AJ527" s="43"/>
      <c r="AK527" s="43"/>
      <c r="AL527" s="43"/>
      <c r="AM527" s="43"/>
      <c r="AN527" s="43"/>
      <c r="AO527" s="43"/>
      <c r="AP527" s="43"/>
      <c r="AQ527" s="43"/>
      <c r="AR527" s="43"/>
      <c r="AS527" s="43"/>
      <c r="AT527" s="43"/>
      <c r="AU527" s="43"/>
      <c r="AV527" s="43"/>
      <c r="AW527" s="43"/>
      <c r="AX527" s="43"/>
      <c r="AY527" s="43"/>
      <c r="AZ527" s="43"/>
      <c r="BA527" s="43"/>
      <c r="BB527" s="43"/>
      <c r="BC527" s="43"/>
      <c r="BD527" s="43"/>
      <c r="BE527" s="43"/>
      <c r="BF527" s="43"/>
      <c r="BG527" s="43"/>
      <c r="BH527" s="43"/>
      <c r="BI527" s="43"/>
      <c r="BJ527" s="43"/>
      <c r="BK527" s="43"/>
      <c r="BL527" s="43"/>
      <c r="BM527" s="43"/>
      <c r="BN527" s="43"/>
      <c r="BO527" s="43"/>
      <c r="BP527" s="43"/>
      <c r="BQ527" s="43"/>
      <c r="BR527" s="43"/>
      <c r="BS527" s="43"/>
      <c r="BT527" s="43"/>
      <c r="BU527" s="43"/>
      <c r="BV527" s="43"/>
      <c r="BW527" s="43"/>
      <c r="BX527" s="43"/>
      <c r="BY527" s="43"/>
      <c r="BZ527" s="43"/>
      <c r="CA527" s="43"/>
      <c r="CB527" s="43"/>
      <c r="CC527" s="43"/>
      <c r="CD527" s="43"/>
      <c r="CE527" s="43"/>
      <c r="CF527" s="43"/>
      <c r="CG527" s="43"/>
      <c r="CH527" s="43"/>
      <c r="CI527" s="43"/>
      <c r="CJ527" s="43"/>
      <c r="CK527" s="43"/>
      <c r="CL527" s="43"/>
      <c r="CM527" s="43"/>
      <c r="CN527" s="43"/>
      <c r="CO527" s="43"/>
      <c r="CP527" s="43"/>
      <c r="CQ527" s="43"/>
      <c r="CR527" s="43"/>
      <c r="CS527" s="43"/>
      <c r="CT527" s="43"/>
      <c r="CU527" s="43"/>
      <c r="CV527" s="43"/>
      <c r="CW527" s="43"/>
      <c r="CX527" s="43"/>
      <c r="CY527" s="43"/>
      <c r="CZ527" s="43"/>
      <c r="DA527" s="43"/>
      <c r="DB527" s="43"/>
      <c r="DC527" s="43"/>
      <c r="DD527" s="43"/>
      <c r="DE527" s="43"/>
      <c r="DF527" s="43"/>
      <c r="DG527" s="43"/>
      <c r="DH527" s="43"/>
      <c r="DI527" s="43"/>
      <c r="DJ527" s="43"/>
      <c r="DK527" s="43"/>
      <c r="DL527" s="43"/>
      <c r="DM527" s="43"/>
      <c r="DN527" s="43"/>
      <c r="DO527" s="43"/>
      <c r="DP527" s="43"/>
      <c r="DQ527" s="43"/>
      <c r="DR527" s="43"/>
      <c r="DS527" s="43"/>
      <c r="DT527" s="43"/>
      <c r="DU527" s="43"/>
      <c r="DV527" s="43"/>
      <c r="DW527" s="43"/>
      <c r="DX527" s="43"/>
      <c r="DY527" s="43"/>
      <c r="DZ527" s="43"/>
      <c r="EA527" s="43"/>
      <c r="EB527" s="43"/>
      <c r="EC527" s="43"/>
      <c r="ED527" s="43"/>
      <c r="EE527" s="43"/>
      <c r="EF527" s="43"/>
      <c r="EG527" s="43"/>
      <c r="EH527" s="43"/>
      <c r="EI527" s="43"/>
      <c r="EJ527" s="43"/>
      <c r="EK527" s="43"/>
      <c r="EL527" s="43"/>
      <c r="EM527" s="43"/>
      <c r="EN527" s="43"/>
      <c r="EO527" s="43"/>
      <c r="EP527" s="43"/>
      <c r="EQ527" s="43"/>
      <c r="ER527" s="43"/>
      <c r="ES527" s="43"/>
      <c r="ET527" s="43"/>
      <c r="EU527" s="43"/>
      <c r="EV527" s="43"/>
      <c r="EW527" s="43"/>
      <c r="EX527" s="43"/>
      <c r="EY527" s="43"/>
      <c r="EZ527" s="43"/>
      <c r="FA527" s="43"/>
      <c r="FB527" s="43"/>
      <c r="FC527" s="43"/>
      <c r="FD527" s="43"/>
      <c r="FE527" s="43"/>
      <c r="FF527" s="43"/>
      <c r="FG527" s="43"/>
      <c r="FH527" s="43"/>
      <c r="FI527" s="43"/>
      <c r="FJ527" s="43"/>
      <c r="FK527" s="43"/>
      <c r="FL527" s="43"/>
      <c r="FM527" s="43"/>
      <c r="FN527" s="43"/>
      <c r="FO527" s="43"/>
      <c r="FP527" s="43"/>
      <c r="FQ527" s="43"/>
      <c r="FR527" s="43"/>
      <c r="FS527" s="43"/>
      <c r="FT527" s="43"/>
      <c r="FU527" s="43"/>
      <c r="FV527" s="43"/>
      <c r="FW527" s="43"/>
      <c r="FX527" s="43"/>
      <c r="FY527" s="43"/>
      <c r="FZ527" s="43"/>
      <c r="GA527" s="43"/>
      <c r="GB527" s="43"/>
      <c r="GC527" s="43"/>
      <c r="GD527" s="43"/>
      <c r="GE527" s="43"/>
      <c r="GF527" s="43"/>
      <c r="GG527" s="43"/>
      <c r="GH527" s="43"/>
      <c r="GI527" s="43"/>
      <c r="GJ527" s="43"/>
      <c r="GK527" s="43"/>
      <c r="GL527" s="43"/>
      <c r="GM527" s="43"/>
      <c r="GN527" s="43"/>
      <c r="GO527" s="43"/>
      <c r="GP527" s="43"/>
      <c r="GQ527" s="43"/>
      <c r="GR527" s="43"/>
      <c r="GS527" s="43"/>
      <c r="GT527" s="43"/>
      <c r="GU527" s="43"/>
      <c r="GV527" s="43"/>
      <c r="GW527" s="43"/>
      <c r="GX527" s="43"/>
      <c r="GY527" s="43"/>
      <c r="GZ527" s="43"/>
      <c r="HA527" s="43"/>
      <c r="HB527" s="43"/>
      <c r="HC527" s="43"/>
      <c r="HD527" s="43"/>
      <c r="HE527" s="43"/>
      <c r="HF527" s="43"/>
      <c r="HG527" s="43"/>
      <c r="HH527" s="43"/>
      <c r="HI527" s="43"/>
      <c r="HJ527" s="43"/>
      <c r="HK527" s="43"/>
      <c r="HL527" s="43"/>
      <c r="HM527" s="43"/>
      <c r="HN527" s="43"/>
      <c r="HO527" s="43"/>
      <c r="HP527" s="43"/>
      <c r="HQ527" s="43"/>
      <c r="HR527" s="43"/>
      <c r="HS527" s="43"/>
      <c r="HT527" s="43"/>
      <c r="HU527" s="43"/>
      <c r="HV527" s="43"/>
      <c r="HW527" s="43"/>
      <c r="HX527" s="43"/>
      <c r="HY527" s="43"/>
      <c r="HZ527" s="43"/>
      <c r="IA527" s="43"/>
      <c r="IB527" s="43"/>
      <c r="IC527" s="43"/>
      <c r="ID527" s="43"/>
      <c r="IE527" s="43"/>
      <c r="IF527" s="43"/>
      <c r="IG527" s="43"/>
      <c r="IH527" s="43"/>
      <c r="II527" s="43"/>
      <c r="IJ527" s="43"/>
      <c r="IK527" s="43"/>
      <c r="IL527" s="43"/>
      <c r="IM527" s="43"/>
      <c r="IN527" s="43"/>
      <c r="IO527" s="43"/>
      <c r="IP527" s="43"/>
      <c r="IQ527" s="43"/>
      <c r="IR527" s="43"/>
      <c r="IS527" s="43"/>
      <c r="IT527" s="43"/>
      <c r="IU527" s="43"/>
    </row>
    <row r="528" spans="1:255" ht="16.5">
      <c r="A528" s="708"/>
      <c r="B528" s="709"/>
      <c r="C528" s="709"/>
      <c r="D528" s="709"/>
      <c r="E528" s="43"/>
      <c r="F528" s="43"/>
      <c r="G528" s="43"/>
      <c r="H528" s="43"/>
      <c r="I528" s="43"/>
      <c r="J528" s="43"/>
      <c r="K528" s="43"/>
      <c r="L528" s="43"/>
      <c r="M528" s="43"/>
      <c r="N528" s="43"/>
      <c r="O528" s="43"/>
      <c r="P528" s="43"/>
      <c r="Q528" s="43"/>
      <c r="R528" s="43"/>
      <c r="S528" s="43"/>
      <c r="T528" s="43"/>
      <c r="U528" s="43"/>
      <c r="V528" s="43"/>
      <c r="W528" s="43"/>
      <c r="X528" s="43"/>
      <c r="Y528" s="43"/>
      <c r="Z528" s="43"/>
      <c r="AA528" s="43"/>
      <c r="AB528" s="43"/>
      <c r="AC528" s="43"/>
      <c r="AD528" s="43"/>
      <c r="AE528" s="43"/>
      <c r="AF528" s="43"/>
      <c r="AG528" s="43"/>
      <c r="AH528" s="43"/>
      <c r="AI528" s="43"/>
      <c r="AJ528" s="43"/>
      <c r="AK528" s="43"/>
      <c r="AL528" s="43"/>
      <c r="AM528" s="43"/>
      <c r="AN528" s="43"/>
      <c r="AO528" s="43"/>
      <c r="AP528" s="43"/>
      <c r="AQ528" s="43"/>
      <c r="AR528" s="43"/>
      <c r="AS528" s="43"/>
      <c r="AT528" s="43"/>
      <c r="AU528" s="43"/>
      <c r="AV528" s="43"/>
      <c r="AW528" s="43"/>
      <c r="AX528" s="43"/>
      <c r="AY528" s="43"/>
      <c r="AZ528" s="43"/>
      <c r="BA528" s="43"/>
      <c r="BB528" s="43"/>
      <c r="BC528" s="43"/>
      <c r="BD528" s="43"/>
      <c r="BE528" s="43"/>
      <c r="BF528" s="43"/>
      <c r="BG528" s="43"/>
      <c r="BH528" s="43"/>
      <c r="BI528" s="43"/>
      <c r="BJ528" s="43"/>
      <c r="BK528" s="43"/>
      <c r="BL528" s="43"/>
      <c r="BM528" s="43"/>
      <c r="BN528" s="43"/>
      <c r="BO528" s="43"/>
      <c r="BP528" s="43"/>
      <c r="BQ528" s="43"/>
      <c r="BR528" s="43"/>
      <c r="BS528" s="43"/>
      <c r="BT528" s="43"/>
      <c r="BU528" s="43"/>
      <c r="BV528" s="43"/>
      <c r="BW528" s="43"/>
      <c r="BX528" s="43"/>
      <c r="BY528" s="43"/>
      <c r="BZ528" s="43"/>
      <c r="CA528" s="43"/>
      <c r="CB528" s="43"/>
      <c r="CC528" s="43"/>
      <c r="CD528" s="43"/>
      <c r="CE528" s="43"/>
      <c r="CF528" s="43"/>
      <c r="CG528" s="43"/>
      <c r="CH528" s="43"/>
      <c r="CI528" s="43"/>
      <c r="CJ528" s="43"/>
      <c r="CK528" s="43"/>
      <c r="CL528" s="43"/>
      <c r="CM528" s="43"/>
      <c r="CN528" s="43"/>
      <c r="CO528" s="43"/>
      <c r="CP528" s="43"/>
      <c r="CQ528" s="43"/>
      <c r="CR528" s="43"/>
      <c r="CS528" s="43"/>
      <c r="CT528" s="43"/>
      <c r="CU528" s="43"/>
      <c r="CV528" s="43"/>
      <c r="CW528" s="43"/>
      <c r="CX528" s="43"/>
      <c r="CY528" s="43"/>
      <c r="CZ528" s="43"/>
      <c r="DA528" s="43"/>
      <c r="DB528" s="43"/>
      <c r="DC528" s="43"/>
      <c r="DD528" s="43"/>
      <c r="DE528" s="43"/>
      <c r="DF528" s="43"/>
      <c r="DG528" s="43"/>
      <c r="DH528" s="43"/>
      <c r="DI528" s="43"/>
      <c r="DJ528" s="43"/>
      <c r="DK528" s="43"/>
      <c r="DL528" s="43"/>
      <c r="DM528" s="43"/>
      <c r="DN528" s="43"/>
      <c r="DO528" s="43"/>
      <c r="DP528" s="43"/>
      <c r="DQ528" s="43"/>
      <c r="DR528" s="43"/>
      <c r="DS528" s="43"/>
      <c r="DT528" s="43"/>
      <c r="DU528" s="43"/>
      <c r="DV528" s="43"/>
      <c r="DW528" s="43"/>
      <c r="DX528" s="43"/>
      <c r="DY528" s="43"/>
      <c r="DZ528" s="43"/>
      <c r="EA528" s="43"/>
      <c r="EB528" s="43"/>
      <c r="EC528" s="43"/>
      <c r="ED528" s="43"/>
      <c r="EE528" s="43"/>
      <c r="EF528" s="43"/>
      <c r="EG528" s="43"/>
      <c r="EH528" s="43"/>
      <c r="EI528" s="43"/>
      <c r="EJ528" s="43"/>
      <c r="EK528" s="43"/>
      <c r="EL528" s="43"/>
      <c r="EM528" s="43"/>
      <c r="EN528" s="43"/>
      <c r="EO528" s="43"/>
      <c r="EP528" s="43"/>
      <c r="EQ528" s="43"/>
      <c r="ER528" s="43"/>
      <c r="ES528" s="43"/>
      <c r="ET528" s="43"/>
      <c r="EU528" s="43"/>
      <c r="EV528" s="43"/>
      <c r="EW528" s="43"/>
      <c r="EX528" s="43"/>
      <c r="EY528" s="43"/>
      <c r="EZ528" s="43"/>
      <c r="FA528" s="43"/>
      <c r="FB528" s="43"/>
      <c r="FC528" s="43"/>
      <c r="FD528" s="43"/>
      <c r="FE528" s="43"/>
      <c r="FF528" s="43"/>
      <c r="FG528" s="43"/>
      <c r="FH528" s="43"/>
      <c r="FI528" s="43"/>
      <c r="FJ528" s="43"/>
      <c r="FK528" s="43"/>
      <c r="FL528" s="43"/>
      <c r="FM528" s="43"/>
      <c r="FN528" s="43"/>
      <c r="FO528" s="43"/>
      <c r="FP528" s="43"/>
      <c r="FQ528" s="43"/>
      <c r="FR528" s="43"/>
      <c r="FS528" s="43"/>
      <c r="FT528" s="43"/>
      <c r="FU528" s="43"/>
      <c r="FV528" s="43"/>
      <c r="FW528" s="43"/>
      <c r="FX528" s="43"/>
      <c r="FY528" s="43"/>
      <c r="FZ528" s="43"/>
      <c r="GA528" s="43"/>
      <c r="GB528" s="43"/>
      <c r="GC528" s="43"/>
      <c r="GD528" s="43"/>
      <c r="GE528" s="43"/>
      <c r="GF528" s="43"/>
      <c r="GG528" s="43"/>
      <c r="GH528" s="43"/>
      <c r="GI528" s="43"/>
      <c r="GJ528" s="43"/>
      <c r="GK528" s="43"/>
      <c r="GL528" s="43"/>
      <c r="GM528" s="43"/>
      <c r="GN528" s="43"/>
      <c r="GO528" s="43"/>
      <c r="GP528" s="43"/>
      <c r="GQ528" s="43"/>
      <c r="GR528" s="43"/>
      <c r="GS528" s="43"/>
      <c r="GT528" s="43"/>
      <c r="GU528" s="43"/>
      <c r="GV528" s="43"/>
      <c r="GW528" s="43"/>
      <c r="GX528" s="43"/>
      <c r="GY528" s="43"/>
      <c r="GZ528" s="43"/>
      <c r="HA528" s="43"/>
      <c r="HB528" s="43"/>
      <c r="HC528" s="43"/>
      <c r="HD528" s="43"/>
      <c r="HE528" s="43"/>
      <c r="HF528" s="43"/>
      <c r="HG528" s="43"/>
      <c r="HH528" s="43"/>
      <c r="HI528" s="43"/>
      <c r="HJ528" s="43"/>
      <c r="HK528" s="43"/>
      <c r="HL528" s="43"/>
      <c r="HM528" s="43"/>
      <c r="HN528" s="43"/>
      <c r="HO528" s="43"/>
      <c r="HP528" s="43"/>
      <c r="HQ528" s="43"/>
      <c r="HR528" s="43"/>
      <c r="HS528" s="43"/>
      <c r="HT528" s="43"/>
      <c r="HU528" s="43"/>
      <c r="HV528" s="43"/>
      <c r="HW528" s="43"/>
      <c r="HX528" s="43"/>
      <c r="HY528" s="43"/>
      <c r="HZ528" s="43"/>
      <c r="IA528" s="43"/>
      <c r="IB528" s="43"/>
      <c r="IC528" s="43"/>
      <c r="ID528" s="43"/>
      <c r="IE528" s="43"/>
      <c r="IF528" s="43"/>
      <c r="IG528" s="43"/>
      <c r="IH528" s="43"/>
      <c r="II528" s="43"/>
      <c r="IJ528" s="43"/>
      <c r="IK528" s="43"/>
      <c r="IL528" s="43"/>
      <c r="IM528" s="43"/>
      <c r="IN528" s="43"/>
      <c r="IO528" s="43"/>
      <c r="IP528" s="43"/>
      <c r="IQ528" s="43"/>
      <c r="IR528" s="43"/>
      <c r="IS528" s="43"/>
      <c r="IT528" s="43"/>
      <c r="IU528" s="43"/>
    </row>
    <row r="529" spans="1:255" ht="16.5">
      <c r="A529" s="708"/>
      <c r="B529" s="709"/>
      <c r="C529" s="709"/>
      <c r="D529" s="709"/>
      <c r="E529" s="43"/>
      <c r="F529" s="43"/>
      <c r="G529" s="43"/>
      <c r="H529" s="43"/>
      <c r="I529" s="43"/>
      <c r="J529" s="43"/>
      <c r="K529" s="43"/>
      <c r="L529" s="43"/>
      <c r="M529" s="43"/>
      <c r="N529" s="43"/>
      <c r="O529" s="43"/>
      <c r="P529" s="43"/>
      <c r="Q529" s="43"/>
      <c r="R529" s="43"/>
      <c r="S529" s="43"/>
      <c r="T529" s="43"/>
      <c r="U529" s="43"/>
      <c r="V529" s="43"/>
      <c r="W529" s="43"/>
      <c r="X529" s="43"/>
      <c r="Y529" s="43"/>
      <c r="Z529" s="43"/>
      <c r="AA529" s="43"/>
      <c r="AB529" s="43"/>
      <c r="AC529" s="43"/>
      <c r="AD529" s="43"/>
      <c r="AE529" s="43"/>
      <c r="AF529" s="43"/>
      <c r="AG529" s="43"/>
      <c r="AH529" s="43"/>
      <c r="AI529" s="43"/>
      <c r="AJ529" s="43"/>
      <c r="AK529" s="43"/>
      <c r="AL529" s="43"/>
      <c r="AM529" s="43"/>
      <c r="AN529" s="43"/>
      <c r="AO529" s="43"/>
      <c r="AP529" s="43"/>
      <c r="AQ529" s="43"/>
      <c r="AR529" s="43"/>
      <c r="AS529" s="43"/>
      <c r="AT529" s="43"/>
      <c r="AU529" s="43"/>
      <c r="AV529" s="43"/>
      <c r="AW529" s="43"/>
      <c r="AX529" s="43"/>
      <c r="AY529" s="43"/>
      <c r="AZ529" s="43"/>
      <c r="BA529" s="43"/>
      <c r="BB529" s="43"/>
      <c r="BC529" s="43"/>
      <c r="BD529" s="43"/>
      <c r="BE529" s="43"/>
      <c r="BF529" s="43"/>
      <c r="BG529" s="43"/>
      <c r="BH529" s="43"/>
      <c r="BI529" s="43"/>
      <c r="BJ529" s="43"/>
      <c r="BK529" s="43"/>
      <c r="BL529" s="43"/>
      <c r="BM529" s="43"/>
      <c r="BN529" s="43"/>
      <c r="BO529" s="43"/>
      <c r="BP529" s="43"/>
      <c r="BQ529" s="43"/>
      <c r="BR529" s="43"/>
      <c r="BS529" s="43"/>
      <c r="BT529" s="43"/>
      <c r="BU529" s="43"/>
      <c r="BV529" s="43"/>
      <c r="BW529" s="43"/>
      <c r="BX529" s="43"/>
      <c r="BY529" s="43"/>
      <c r="BZ529" s="43"/>
      <c r="CA529" s="43"/>
      <c r="CB529" s="43"/>
      <c r="CC529" s="43"/>
      <c r="CD529" s="43"/>
      <c r="CE529" s="43"/>
      <c r="CF529" s="43"/>
      <c r="CG529" s="43"/>
      <c r="CH529" s="43"/>
      <c r="CI529" s="43"/>
      <c r="CJ529" s="43"/>
      <c r="CK529" s="43"/>
      <c r="CL529" s="43"/>
      <c r="CM529" s="43"/>
      <c r="CN529" s="43"/>
      <c r="CO529" s="43"/>
      <c r="CP529" s="43"/>
      <c r="CQ529" s="43"/>
      <c r="CR529" s="43"/>
      <c r="CS529" s="43"/>
      <c r="CT529" s="43"/>
      <c r="CU529" s="43"/>
      <c r="CV529" s="43"/>
      <c r="CW529" s="43"/>
      <c r="CX529" s="43"/>
      <c r="CY529" s="43"/>
      <c r="CZ529" s="43"/>
      <c r="DA529" s="43"/>
      <c r="DB529" s="43"/>
      <c r="DC529" s="43"/>
      <c r="DD529" s="43"/>
      <c r="DE529" s="43"/>
      <c r="DF529" s="43"/>
      <c r="DG529" s="43"/>
      <c r="DH529" s="43"/>
      <c r="DI529" s="43"/>
      <c r="DJ529" s="43"/>
      <c r="DK529" s="43"/>
      <c r="DL529" s="43"/>
      <c r="DM529" s="43"/>
      <c r="DN529" s="43"/>
      <c r="DO529" s="43"/>
      <c r="DP529" s="43"/>
      <c r="DQ529" s="43"/>
      <c r="DR529" s="43"/>
      <c r="DS529" s="43"/>
      <c r="DT529" s="43"/>
      <c r="DU529" s="43"/>
      <c r="DV529" s="43"/>
      <c r="DW529" s="43"/>
      <c r="DX529" s="43"/>
      <c r="DY529" s="43"/>
      <c r="DZ529" s="43"/>
      <c r="EA529" s="43"/>
      <c r="EB529" s="43"/>
      <c r="EC529" s="43"/>
      <c r="ED529" s="43"/>
      <c r="EE529" s="43"/>
      <c r="EF529" s="43"/>
      <c r="EG529" s="43"/>
      <c r="EH529" s="43"/>
      <c r="EI529" s="43"/>
      <c r="EJ529" s="43"/>
      <c r="EK529" s="43"/>
      <c r="EL529" s="43"/>
      <c r="EM529" s="43"/>
      <c r="EN529" s="43"/>
      <c r="EO529" s="43"/>
      <c r="EP529" s="43"/>
      <c r="EQ529" s="43"/>
      <c r="ER529" s="43"/>
      <c r="ES529" s="43"/>
      <c r="ET529" s="43"/>
      <c r="EU529" s="43"/>
      <c r="EV529" s="43"/>
      <c r="EW529" s="43"/>
      <c r="EX529" s="43"/>
      <c r="EY529" s="43"/>
      <c r="EZ529" s="43"/>
      <c r="FA529" s="43"/>
      <c r="FB529" s="43"/>
      <c r="FC529" s="43"/>
      <c r="FD529" s="43"/>
      <c r="FE529" s="43"/>
      <c r="FF529" s="43"/>
      <c r="FG529" s="43"/>
      <c r="FH529" s="43"/>
      <c r="FI529" s="43"/>
      <c r="FJ529" s="43"/>
      <c r="FK529" s="43"/>
      <c r="FL529" s="43"/>
      <c r="FM529" s="43"/>
      <c r="FN529" s="43"/>
      <c r="FO529" s="43"/>
      <c r="FP529" s="43"/>
      <c r="FQ529" s="43"/>
      <c r="FR529" s="43"/>
      <c r="FS529" s="43"/>
      <c r="FT529" s="43"/>
      <c r="FU529" s="43"/>
      <c r="FV529" s="43"/>
      <c r="FW529" s="43"/>
      <c r="FX529" s="43"/>
      <c r="FY529" s="43"/>
      <c r="FZ529" s="43"/>
      <c r="GA529" s="43"/>
      <c r="GB529" s="43"/>
      <c r="GC529" s="43"/>
      <c r="GD529" s="43"/>
      <c r="GE529" s="43"/>
      <c r="GF529" s="43"/>
      <c r="GG529" s="43"/>
      <c r="GH529" s="43"/>
      <c r="GI529" s="43"/>
      <c r="GJ529" s="43"/>
      <c r="GK529" s="43"/>
      <c r="GL529" s="43"/>
      <c r="GM529" s="43"/>
      <c r="GN529" s="43"/>
      <c r="GO529" s="43"/>
      <c r="GP529" s="43"/>
      <c r="GQ529" s="43"/>
      <c r="GR529" s="43"/>
      <c r="GS529" s="43"/>
      <c r="GT529" s="43"/>
      <c r="GU529" s="43"/>
      <c r="GV529" s="43"/>
      <c r="GW529" s="43"/>
      <c r="GX529" s="43"/>
      <c r="GY529" s="43"/>
      <c r="GZ529" s="43"/>
      <c r="HA529" s="43"/>
      <c r="HB529" s="43"/>
      <c r="HC529" s="43"/>
      <c r="HD529" s="43"/>
      <c r="HE529" s="43"/>
      <c r="HF529" s="43"/>
      <c r="HG529" s="43"/>
      <c r="HH529" s="43"/>
      <c r="HI529" s="43"/>
      <c r="HJ529" s="43"/>
      <c r="HK529" s="43"/>
      <c r="HL529" s="43"/>
      <c r="HM529" s="43"/>
      <c r="HN529" s="43"/>
      <c r="HO529" s="43"/>
      <c r="HP529" s="43"/>
      <c r="HQ529" s="43"/>
      <c r="HR529" s="43"/>
      <c r="HS529" s="43"/>
      <c r="HT529" s="43"/>
      <c r="HU529" s="43"/>
      <c r="HV529" s="43"/>
      <c r="HW529" s="43"/>
      <c r="HX529" s="43"/>
      <c r="HY529" s="43"/>
      <c r="HZ529" s="43"/>
      <c r="IA529" s="43"/>
      <c r="IB529" s="43"/>
      <c r="IC529" s="43"/>
      <c r="ID529" s="43"/>
      <c r="IE529" s="43"/>
      <c r="IF529" s="43"/>
      <c r="IG529" s="43"/>
      <c r="IH529" s="43"/>
      <c r="II529" s="43"/>
      <c r="IJ529" s="43"/>
      <c r="IK529" s="43"/>
      <c r="IL529" s="43"/>
      <c r="IM529" s="43"/>
      <c r="IN529" s="43"/>
      <c r="IO529" s="43"/>
      <c r="IP529" s="43"/>
      <c r="IQ529" s="43"/>
      <c r="IR529" s="43"/>
      <c r="IS529" s="43"/>
      <c r="IT529" s="43"/>
      <c r="IU529" s="43"/>
    </row>
    <row r="530" spans="1:255" ht="16.5">
      <c r="A530" s="708"/>
      <c r="B530" s="709"/>
      <c r="C530" s="709"/>
      <c r="D530" s="709"/>
      <c r="E530" s="43"/>
      <c r="F530" s="43"/>
      <c r="G530" s="43"/>
      <c r="H530" s="43"/>
      <c r="I530" s="43"/>
      <c r="J530" s="43"/>
      <c r="K530" s="43"/>
      <c r="L530" s="43"/>
      <c r="M530" s="43"/>
      <c r="N530" s="43"/>
      <c r="O530" s="43"/>
      <c r="P530" s="43"/>
      <c r="Q530" s="43"/>
      <c r="R530" s="43"/>
      <c r="S530" s="43"/>
      <c r="T530" s="43"/>
      <c r="U530" s="43"/>
      <c r="V530" s="43"/>
      <c r="W530" s="43"/>
      <c r="X530" s="43"/>
      <c r="Y530" s="43"/>
      <c r="Z530" s="43"/>
      <c r="AA530" s="43"/>
      <c r="AB530" s="43"/>
      <c r="AC530" s="43"/>
      <c r="AD530" s="43"/>
      <c r="AE530" s="43"/>
      <c r="AF530" s="43"/>
      <c r="AG530" s="43"/>
      <c r="AH530" s="43"/>
      <c r="AI530" s="43"/>
      <c r="AJ530" s="43"/>
      <c r="AK530" s="43"/>
      <c r="AL530" s="43"/>
      <c r="AM530" s="43"/>
      <c r="AN530" s="43"/>
      <c r="AO530" s="43"/>
      <c r="AP530" s="43"/>
      <c r="AQ530" s="43"/>
      <c r="AR530" s="43"/>
      <c r="AS530" s="43"/>
      <c r="AT530" s="43"/>
      <c r="AU530" s="43"/>
      <c r="AV530" s="43"/>
      <c r="AW530" s="43"/>
      <c r="AX530" s="43"/>
      <c r="AY530" s="43"/>
      <c r="AZ530" s="43"/>
      <c r="BA530" s="43"/>
      <c r="BB530" s="43"/>
      <c r="BC530" s="43"/>
      <c r="BD530" s="43"/>
      <c r="BE530" s="43"/>
      <c r="BF530" s="43"/>
      <c r="BG530" s="43"/>
      <c r="BH530" s="43"/>
      <c r="BI530" s="43"/>
      <c r="BJ530" s="43"/>
      <c r="BK530" s="43"/>
      <c r="BL530" s="43"/>
      <c r="BM530" s="43"/>
      <c r="BN530" s="43"/>
      <c r="BO530" s="43"/>
      <c r="BP530" s="43"/>
      <c r="BQ530" s="43"/>
      <c r="BR530" s="43"/>
      <c r="BS530" s="43"/>
      <c r="BT530" s="43"/>
      <c r="BU530" s="43"/>
      <c r="BV530" s="43"/>
      <c r="BW530" s="43"/>
      <c r="BX530" s="43"/>
      <c r="BY530" s="43"/>
      <c r="BZ530" s="43"/>
      <c r="CA530" s="43"/>
      <c r="CB530" s="43"/>
      <c r="CC530" s="43"/>
      <c r="CD530" s="43"/>
      <c r="CE530" s="43"/>
      <c r="CF530" s="43"/>
      <c r="CG530" s="43"/>
      <c r="CH530" s="43"/>
      <c r="CI530" s="43"/>
      <c r="CJ530" s="43"/>
      <c r="CK530" s="43"/>
      <c r="CL530" s="43"/>
      <c r="CM530" s="43"/>
      <c r="CN530" s="43"/>
      <c r="CO530" s="43"/>
      <c r="CP530" s="43"/>
      <c r="CQ530" s="43"/>
      <c r="CR530" s="43"/>
      <c r="CS530" s="43"/>
      <c r="CT530" s="43"/>
      <c r="CU530" s="43"/>
      <c r="CV530" s="43"/>
      <c r="CW530" s="43"/>
      <c r="CX530" s="43"/>
      <c r="CY530" s="43"/>
      <c r="CZ530" s="43"/>
      <c r="DA530" s="43"/>
      <c r="DB530" s="43"/>
      <c r="DC530" s="43"/>
      <c r="DD530" s="43"/>
      <c r="DE530" s="43"/>
      <c r="DF530" s="43"/>
      <c r="DG530" s="43"/>
      <c r="DH530" s="43"/>
      <c r="DI530" s="43"/>
      <c r="DJ530" s="43"/>
      <c r="DK530" s="43"/>
      <c r="DL530" s="43"/>
      <c r="DM530" s="43"/>
      <c r="DN530" s="43"/>
      <c r="DO530" s="43"/>
      <c r="DP530" s="43"/>
      <c r="DQ530" s="43"/>
      <c r="DR530" s="43"/>
      <c r="DS530" s="43"/>
      <c r="DT530" s="43"/>
      <c r="DU530" s="43"/>
      <c r="DV530" s="43"/>
      <c r="DW530" s="43"/>
      <c r="DX530" s="43"/>
      <c r="DY530" s="43"/>
      <c r="DZ530" s="43"/>
      <c r="EA530" s="43"/>
      <c r="EB530" s="43"/>
      <c r="EC530" s="43"/>
      <c r="ED530" s="43"/>
      <c r="EE530" s="43"/>
      <c r="EF530" s="43"/>
      <c r="EG530" s="43"/>
      <c r="EH530" s="43"/>
      <c r="EI530" s="43"/>
      <c r="EJ530" s="43"/>
      <c r="EK530" s="43"/>
      <c r="EL530" s="43"/>
      <c r="EM530" s="43"/>
      <c r="EN530" s="43"/>
      <c r="EO530" s="43"/>
      <c r="EP530" s="43"/>
      <c r="EQ530" s="43"/>
      <c r="ER530" s="43"/>
      <c r="ES530" s="43"/>
      <c r="ET530" s="43"/>
      <c r="EU530" s="43"/>
      <c r="EV530" s="43"/>
      <c r="EW530" s="43"/>
      <c r="EX530" s="43"/>
      <c r="EY530" s="43"/>
      <c r="EZ530" s="43"/>
      <c r="FA530" s="43"/>
      <c r="FB530" s="43"/>
      <c r="FC530" s="43"/>
      <c r="FD530" s="43"/>
      <c r="FE530" s="43"/>
      <c r="FF530" s="43"/>
      <c r="FG530" s="43"/>
      <c r="FH530" s="43"/>
      <c r="FI530" s="43"/>
      <c r="FJ530" s="43"/>
      <c r="FK530" s="43"/>
      <c r="FL530" s="43"/>
      <c r="FM530" s="43"/>
      <c r="FN530" s="43"/>
      <c r="FO530" s="43"/>
      <c r="FP530" s="43"/>
      <c r="FQ530" s="43"/>
      <c r="FR530" s="43"/>
      <c r="FS530" s="43"/>
      <c r="FT530" s="43"/>
      <c r="FU530" s="43"/>
      <c r="FV530" s="43"/>
      <c r="FW530" s="43"/>
      <c r="FX530" s="43"/>
      <c r="FY530" s="43"/>
      <c r="FZ530" s="43"/>
      <c r="GA530" s="43"/>
      <c r="GB530" s="43"/>
      <c r="GC530" s="43"/>
      <c r="GD530" s="43"/>
      <c r="GE530" s="43"/>
      <c r="GF530" s="43"/>
      <c r="GG530" s="43"/>
      <c r="GH530" s="43"/>
      <c r="GI530" s="43"/>
      <c r="GJ530" s="43"/>
      <c r="GK530" s="43"/>
      <c r="GL530" s="43"/>
      <c r="GM530" s="43"/>
      <c r="GN530" s="43"/>
      <c r="GO530" s="43"/>
      <c r="GP530" s="43"/>
      <c r="GQ530" s="43"/>
      <c r="GR530" s="43"/>
      <c r="GS530" s="43"/>
      <c r="GT530" s="43"/>
      <c r="GU530" s="43"/>
      <c r="GV530" s="43"/>
      <c r="GW530" s="43"/>
      <c r="GX530" s="43"/>
      <c r="GY530" s="43"/>
      <c r="GZ530" s="43"/>
      <c r="HA530" s="43"/>
      <c r="HB530" s="43"/>
      <c r="HC530" s="43"/>
      <c r="HD530" s="43"/>
      <c r="HE530" s="43"/>
      <c r="HF530" s="43"/>
      <c r="HG530" s="43"/>
      <c r="HH530" s="43"/>
      <c r="HI530" s="43"/>
      <c r="HJ530" s="43"/>
      <c r="HK530" s="43"/>
      <c r="HL530" s="43"/>
      <c r="HM530" s="43"/>
      <c r="HN530" s="43"/>
      <c r="HO530" s="43"/>
      <c r="HP530" s="43"/>
      <c r="HQ530" s="43"/>
      <c r="HR530" s="43"/>
      <c r="HS530" s="43"/>
      <c r="HT530" s="43"/>
      <c r="HU530" s="43"/>
      <c r="HV530" s="43"/>
      <c r="HW530" s="43"/>
      <c r="HX530" s="43"/>
      <c r="HY530" s="43"/>
      <c r="HZ530" s="43"/>
      <c r="IA530" s="43"/>
      <c r="IB530" s="43"/>
      <c r="IC530" s="43"/>
      <c r="ID530" s="43"/>
      <c r="IE530" s="43"/>
      <c r="IF530" s="43"/>
      <c r="IG530" s="43"/>
      <c r="IH530" s="43"/>
      <c r="II530" s="43"/>
      <c r="IJ530" s="43"/>
      <c r="IK530" s="43"/>
      <c r="IL530" s="43"/>
      <c r="IM530" s="43"/>
      <c r="IN530" s="43"/>
      <c r="IO530" s="43"/>
      <c r="IP530" s="43"/>
      <c r="IQ530" s="43"/>
      <c r="IR530" s="43"/>
      <c r="IS530" s="43"/>
      <c r="IT530" s="43"/>
      <c r="IU530" s="43"/>
    </row>
    <row r="531" spans="1:255" ht="16.5">
      <c r="A531" s="708"/>
      <c r="B531" s="709"/>
      <c r="C531" s="709"/>
      <c r="D531" s="709"/>
      <c r="E531" s="43"/>
      <c r="F531" s="43"/>
      <c r="G531" s="43"/>
      <c r="H531" s="43"/>
      <c r="I531" s="43"/>
      <c r="J531" s="43"/>
      <c r="K531" s="43"/>
      <c r="L531" s="43"/>
      <c r="M531" s="43"/>
      <c r="N531" s="43"/>
      <c r="O531" s="43"/>
      <c r="P531" s="43"/>
      <c r="Q531" s="43"/>
      <c r="R531" s="43"/>
      <c r="S531" s="43"/>
      <c r="T531" s="43"/>
      <c r="U531" s="43"/>
      <c r="V531" s="43"/>
      <c r="W531" s="43"/>
      <c r="X531" s="43"/>
      <c r="Y531" s="43"/>
      <c r="Z531" s="43"/>
      <c r="AA531" s="43"/>
      <c r="AB531" s="43"/>
      <c r="AC531" s="43"/>
      <c r="AD531" s="43"/>
      <c r="AE531" s="43"/>
      <c r="AF531" s="43"/>
      <c r="AG531" s="43"/>
      <c r="AH531" s="43"/>
      <c r="AI531" s="43"/>
      <c r="AJ531" s="43"/>
      <c r="AK531" s="43"/>
      <c r="AL531" s="43"/>
      <c r="AM531" s="43"/>
      <c r="AN531" s="43"/>
      <c r="AO531" s="43"/>
      <c r="AP531" s="43"/>
      <c r="AQ531" s="43"/>
      <c r="AR531" s="43"/>
      <c r="AS531" s="43"/>
      <c r="AT531" s="43"/>
      <c r="AU531" s="43"/>
      <c r="AV531" s="43"/>
      <c r="AW531" s="43"/>
      <c r="AX531" s="43"/>
      <c r="AY531" s="43"/>
      <c r="AZ531" s="43"/>
      <c r="BA531" s="43"/>
      <c r="BB531" s="43"/>
      <c r="BC531" s="43"/>
      <c r="BD531" s="43"/>
      <c r="BE531" s="43"/>
      <c r="BF531" s="43"/>
      <c r="BG531" s="43"/>
      <c r="BH531" s="43"/>
      <c r="BI531" s="43"/>
      <c r="BJ531" s="43"/>
      <c r="BK531" s="43"/>
      <c r="BL531" s="43"/>
      <c r="BM531" s="43"/>
      <c r="BN531" s="43"/>
      <c r="BO531" s="43"/>
      <c r="BP531" s="43"/>
      <c r="BQ531" s="43"/>
      <c r="BR531" s="43"/>
      <c r="BS531" s="43"/>
      <c r="BT531" s="43"/>
      <c r="BU531" s="43"/>
      <c r="BV531" s="43"/>
      <c r="BW531" s="43"/>
      <c r="BX531" s="43"/>
      <c r="BY531" s="43"/>
      <c r="BZ531" s="43"/>
      <c r="CA531" s="43"/>
      <c r="CB531" s="43"/>
      <c r="CC531" s="43"/>
      <c r="CD531" s="43"/>
      <c r="CE531" s="43"/>
      <c r="CF531" s="43"/>
      <c r="CG531" s="43"/>
      <c r="CH531" s="43"/>
      <c r="CI531" s="43"/>
      <c r="CJ531" s="43"/>
      <c r="CK531" s="43"/>
      <c r="CL531" s="43"/>
      <c r="CM531" s="43"/>
      <c r="CN531" s="43"/>
      <c r="CO531" s="43"/>
      <c r="CP531" s="43"/>
      <c r="CQ531" s="43"/>
      <c r="CR531" s="43"/>
      <c r="CS531" s="43"/>
      <c r="CT531" s="43"/>
      <c r="CU531" s="43"/>
      <c r="CV531" s="43"/>
      <c r="CW531" s="43"/>
      <c r="CX531" s="43"/>
      <c r="CY531" s="43"/>
      <c r="CZ531" s="43"/>
      <c r="DA531" s="43"/>
      <c r="DB531" s="43"/>
      <c r="DC531" s="43"/>
      <c r="DD531" s="43"/>
      <c r="DE531" s="43"/>
      <c r="DF531" s="43"/>
      <c r="DG531" s="43"/>
      <c r="DH531" s="43"/>
      <c r="DI531" s="43"/>
      <c r="DJ531" s="43"/>
      <c r="DK531" s="43"/>
      <c r="DL531" s="43"/>
      <c r="DM531" s="43"/>
      <c r="DN531" s="43"/>
      <c r="DO531" s="43"/>
      <c r="DP531" s="43"/>
      <c r="DQ531" s="43"/>
      <c r="DR531" s="43"/>
      <c r="DS531" s="43"/>
      <c r="DT531" s="43"/>
      <c r="DU531" s="43"/>
      <c r="DV531" s="43"/>
      <c r="DW531" s="43"/>
      <c r="DX531" s="43"/>
      <c r="DY531" s="43"/>
      <c r="DZ531" s="43"/>
      <c r="EA531" s="43"/>
      <c r="EB531" s="43"/>
      <c r="EC531" s="43"/>
      <c r="ED531" s="43"/>
      <c r="EE531" s="43"/>
      <c r="EF531" s="43"/>
      <c r="EG531" s="43"/>
      <c r="EH531" s="43"/>
      <c r="EI531" s="43"/>
      <c r="EJ531" s="43"/>
      <c r="EK531" s="43"/>
      <c r="EL531" s="43"/>
      <c r="EM531" s="43"/>
      <c r="EN531" s="43"/>
      <c r="EO531" s="43"/>
      <c r="EP531" s="43"/>
      <c r="EQ531" s="43"/>
      <c r="ER531" s="43"/>
      <c r="ES531" s="43"/>
      <c r="ET531" s="43"/>
      <c r="EU531" s="43"/>
      <c r="EV531" s="43"/>
      <c r="EW531" s="43"/>
      <c r="EX531" s="43"/>
      <c r="EY531" s="43"/>
      <c r="EZ531" s="43"/>
      <c r="FA531" s="43"/>
      <c r="FB531" s="43"/>
      <c r="FC531" s="43"/>
      <c r="FD531" s="43"/>
      <c r="FE531" s="43"/>
      <c r="FF531" s="43"/>
      <c r="FG531" s="43"/>
      <c r="FH531" s="43"/>
      <c r="FI531" s="43"/>
      <c r="FJ531" s="43"/>
      <c r="FK531" s="43"/>
      <c r="FL531" s="43"/>
      <c r="FM531" s="43"/>
      <c r="FN531" s="43"/>
      <c r="FO531" s="43"/>
      <c r="FP531" s="43"/>
      <c r="FQ531" s="43"/>
      <c r="FR531" s="43"/>
      <c r="FS531" s="43"/>
      <c r="FT531" s="43"/>
      <c r="FU531" s="43"/>
      <c r="FV531" s="43"/>
      <c r="FW531" s="43"/>
      <c r="FX531" s="43"/>
      <c r="FY531" s="43"/>
      <c r="FZ531" s="43"/>
      <c r="GA531" s="43"/>
      <c r="GB531" s="43"/>
      <c r="GC531" s="43"/>
      <c r="GD531" s="43"/>
      <c r="GE531" s="43"/>
      <c r="GF531" s="43"/>
      <c r="GG531" s="43"/>
      <c r="GH531" s="43"/>
      <c r="GI531" s="43"/>
      <c r="GJ531" s="43"/>
      <c r="GK531" s="43"/>
      <c r="GL531" s="43"/>
      <c r="GM531" s="43"/>
      <c r="GN531" s="43"/>
      <c r="GO531" s="43"/>
      <c r="GP531" s="43"/>
      <c r="GQ531" s="43"/>
      <c r="GR531" s="43"/>
      <c r="GS531" s="43"/>
      <c r="GT531" s="43"/>
      <c r="GU531" s="43"/>
      <c r="GV531" s="43"/>
      <c r="GW531" s="43"/>
      <c r="GX531" s="43"/>
      <c r="GY531" s="43"/>
      <c r="GZ531" s="43"/>
      <c r="HA531" s="43"/>
      <c r="HB531" s="43"/>
      <c r="HC531" s="43"/>
      <c r="HD531" s="43"/>
      <c r="HE531" s="43"/>
      <c r="HF531" s="43"/>
      <c r="HG531" s="43"/>
      <c r="HH531" s="43"/>
      <c r="HI531" s="43"/>
      <c r="HJ531" s="43"/>
      <c r="HK531" s="43"/>
      <c r="HL531" s="43"/>
      <c r="HM531" s="43"/>
      <c r="HN531" s="43"/>
      <c r="HO531" s="43"/>
      <c r="HP531" s="43"/>
      <c r="HQ531" s="43"/>
      <c r="HR531" s="43"/>
      <c r="HS531" s="43"/>
      <c r="HT531" s="43"/>
      <c r="HU531" s="43"/>
      <c r="HV531" s="43"/>
      <c r="HW531" s="43"/>
      <c r="HX531" s="43"/>
      <c r="HY531" s="43"/>
      <c r="HZ531" s="43"/>
      <c r="IA531" s="43"/>
      <c r="IB531" s="43"/>
      <c r="IC531" s="43"/>
      <c r="ID531" s="43"/>
      <c r="IE531" s="43"/>
      <c r="IF531" s="43"/>
      <c r="IG531" s="43"/>
      <c r="IH531" s="43"/>
      <c r="II531" s="43"/>
      <c r="IJ531" s="43"/>
      <c r="IK531" s="43"/>
      <c r="IL531" s="43"/>
      <c r="IM531" s="43"/>
      <c r="IN531" s="43"/>
      <c r="IO531" s="43"/>
      <c r="IP531" s="43"/>
      <c r="IQ531" s="43"/>
      <c r="IR531" s="43"/>
      <c r="IS531" s="43"/>
      <c r="IT531" s="43"/>
      <c r="IU531" s="43"/>
    </row>
    <row r="532" spans="1:255" ht="16.5">
      <c r="A532" s="708"/>
      <c r="B532" s="709"/>
      <c r="C532" s="709"/>
      <c r="D532" s="709"/>
      <c r="E532" s="43"/>
      <c r="F532" s="43"/>
      <c r="G532" s="43"/>
      <c r="H532" s="43"/>
      <c r="I532" s="43"/>
      <c r="J532" s="43"/>
      <c r="K532" s="43"/>
      <c r="L532" s="43"/>
      <c r="M532" s="43"/>
      <c r="N532" s="43"/>
      <c r="O532" s="43"/>
      <c r="P532" s="43"/>
      <c r="Q532" s="43"/>
      <c r="R532" s="43"/>
      <c r="S532" s="43"/>
      <c r="T532" s="43"/>
      <c r="U532" s="43"/>
      <c r="V532" s="43"/>
      <c r="W532" s="43"/>
      <c r="X532" s="43"/>
      <c r="Y532" s="43"/>
      <c r="Z532" s="43"/>
      <c r="AA532" s="43"/>
      <c r="AB532" s="43"/>
      <c r="AC532" s="43"/>
      <c r="AD532" s="43"/>
      <c r="AE532" s="43"/>
      <c r="AF532" s="43"/>
      <c r="AG532" s="43"/>
      <c r="AH532" s="43"/>
      <c r="AI532" s="43"/>
      <c r="AJ532" s="43"/>
      <c r="AK532" s="43"/>
      <c r="AL532" s="43"/>
      <c r="AM532" s="43"/>
      <c r="AN532" s="43"/>
      <c r="AO532" s="43"/>
      <c r="AP532" s="43"/>
      <c r="AQ532" s="43"/>
      <c r="AR532" s="43"/>
      <c r="AS532" s="43"/>
      <c r="AT532" s="43"/>
      <c r="AU532" s="43"/>
      <c r="AV532" s="43"/>
      <c r="AW532" s="43"/>
      <c r="AX532" s="43"/>
      <c r="AY532" s="43"/>
      <c r="AZ532" s="43"/>
      <c r="BA532" s="43"/>
      <c r="BB532" s="43"/>
      <c r="BC532" s="43"/>
      <c r="BD532" s="43"/>
      <c r="BE532" s="43"/>
      <c r="BF532" s="43"/>
      <c r="BG532" s="43"/>
      <c r="BH532" s="43"/>
      <c r="BI532" s="43"/>
      <c r="BJ532" s="43"/>
      <c r="BK532" s="43"/>
      <c r="BL532" s="43"/>
      <c r="BM532" s="43"/>
      <c r="BN532" s="43"/>
      <c r="BO532" s="43"/>
      <c r="BP532" s="43"/>
      <c r="BQ532" s="43"/>
      <c r="BR532" s="43"/>
      <c r="BS532" s="43"/>
      <c r="BT532" s="43"/>
      <c r="BU532" s="43"/>
      <c r="BV532" s="43"/>
      <c r="BW532" s="43"/>
      <c r="BX532" s="43"/>
      <c r="BY532" s="43"/>
      <c r="BZ532" s="43"/>
      <c r="CA532" s="43"/>
      <c r="CB532" s="43"/>
      <c r="CC532" s="43"/>
      <c r="CD532" s="43"/>
      <c r="CE532" s="43"/>
      <c r="CF532" s="43"/>
      <c r="CG532" s="43"/>
      <c r="CH532" s="43"/>
      <c r="CI532" s="43"/>
      <c r="CJ532" s="43"/>
      <c r="CK532" s="43"/>
      <c r="CL532" s="43"/>
      <c r="CM532" s="43"/>
      <c r="CN532" s="43"/>
      <c r="CO532" s="43"/>
      <c r="CP532" s="43"/>
      <c r="CQ532" s="43"/>
      <c r="CR532" s="43"/>
      <c r="CS532" s="43"/>
      <c r="CT532" s="43"/>
      <c r="CU532" s="43"/>
      <c r="CV532" s="43"/>
      <c r="CW532" s="43"/>
      <c r="CX532" s="43"/>
      <c r="CY532" s="43"/>
      <c r="CZ532" s="43"/>
      <c r="DA532" s="43"/>
      <c r="DB532" s="43"/>
      <c r="DC532" s="43"/>
      <c r="DD532" s="43"/>
      <c r="DE532" s="43"/>
      <c r="DF532" s="43"/>
      <c r="DG532" s="43"/>
      <c r="DH532" s="43"/>
      <c r="DI532" s="43"/>
      <c r="DJ532" s="43"/>
      <c r="DK532" s="43"/>
      <c r="DL532" s="43"/>
      <c r="DM532" s="43"/>
      <c r="DN532" s="43"/>
      <c r="DO532" s="43"/>
      <c r="DP532" s="43"/>
      <c r="DQ532" s="43"/>
      <c r="DR532" s="43"/>
      <c r="DS532" s="43"/>
      <c r="DT532" s="43"/>
      <c r="DU532" s="43"/>
      <c r="DV532" s="43"/>
      <c r="DW532" s="43"/>
      <c r="DX532" s="43"/>
      <c r="DY532" s="43"/>
      <c r="DZ532" s="43"/>
      <c r="EA532" s="43"/>
      <c r="EB532" s="43"/>
      <c r="EC532" s="43"/>
      <c r="ED532" s="43"/>
      <c r="EE532" s="43"/>
      <c r="EF532" s="43"/>
      <c r="EG532" s="43"/>
      <c r="EH532" s="43"/>
      <c r="EI532" s="43"/>
      <c r="EJ532" s="43"/>
      <c r="EK532" s="43"/>
      <c r="EL532" s="43"/>
      <c r="EM532" s="43"/>
      <c r="EN532" s="43"/>
      <c r="EO532" s="43"/>
      <c r="EP532" s="43"/>
      <c r="EQ532" s="43"/>
      <c r="ER532" s="43"/>
      <c r="ES532" s="43"/>
      <c r="ET532" s="43"/>
      <c r="EU532" s="43"/>
      <c r="EV532" s="43"/>
      <c r="EW532" s="43"/>
      <c r="EX532" s="43"/>
      <c r="EY532" s="43"/>
      <c r="EZ532" s="43"/>
      <c r="FA532" s="43"/>
      <c r="FB532" s="43"/>
      <c r="FC532" s="43"/>
      <c r="FD532" s="43"/>
      <c r="FE532" s="43"/>
      <c r="FF532" s="43"/>
      <c r="FG532" s="43"/>
      <c r="FH532" s="43"/>
      <c r="FI532" s="43"/>
      <c r="FJ532" s="43"/>
      <c r="FK532" s="43"/>
      <c r="FL532" s="43"/>
      <c r="FM532" s="43"/>
      <c r="FN532" s="43"/>
      <c r="FO532" s="43"/>
      <c r="FP532" s="43"/>
      <c r="FQ532" s="43"/>
      <c r="FR532" s="43"/>
      <c r="FS532" s="43"/>
      <c r="FT532" s="43"/>
      <c r="FU532" s="43"/>
      <c r="FV532" s="43"/>
      <c r="FW532" s="43"/>
      <c r="FX532" s="43"/>
      <c r="FY532" s="43"/>
      <c r="FZ532" s="43"/>
      <c r="GA532" s="43"/>
      <c r="GB532" s="43"/>
      <c r="GC532" s="43"/>
      <c r="GD532" s="43"/>
      <c r="GE532" s="43"/>
      <c r="GF532" s="43"/>
      <c r="GG532" s="43"/>
      <c r="GH532" s="43"/>
      <c r="GI532" s="43"/>
      <c r="GJ532" s="43"/>
      <c r="GK532" s="43"/>
      <c r="GL532" s="43"/>
      <c r="GM532" s="43"/>
      <c r="GN532" s="43"/>
      <c r="GO532" s="43"/>
      <c r="GP532" s="43"/>
      <c r="GQ532" s="43"/>
      <c r="GR532" s="43"/>
      <c r="GS532" s="43"/>
      <c r="GT532" s="43"/>
      <c r="GU532" s="43"/>
      <c r="GV532" s="43"/>
      <c r="GW532" s="43"/>
      <c r="GX532" s="43"/>
      <c r="GY532" s="43"/>
      <c r="GZ532" s="43"/>
      <c r="HA532" s="43"/>
      <c r="HB532" s="43"/>
      <c r="HC532" s="43"/>
      <c r="HD532" s="43"/>
      <c r="HE532" s="43"/>
      <c r="HF532" s="43"/>
      <c r="HG532" s="43"/>
      <c r="HH532" s="43"/>
      <c r="HI532" s="43"/>
      <c r="HJ532" s="43"/>
      <c r="HK532" s="43"/>
      <c r="HL532" s="43"/>
      <c r="HM532" s="43"/>
      <c r="HN532" s="43"/>
      <c r="HO532" s="43"/>
      <c r="HP532" s="43"/>
      <c r="HQ532" s="43"/>
      <c r="HR532" s="43"/>
      <c r="HS532" s="43"/>
      <c r="HT532" s="43"/>
      <c r="HU532" s="43"/>
      <c r="HV532" s="43"/>
      <c r="HW532" s="43"/>
      <c r="HX532" s="43"/>
      <c r="HY532" s="43"/>
      <c r="HZ532" s="43"/>
      <c r="IA532" s="43"/>
      <c r="IB532" s="43"/>
      <c r="IC532" s="43"/>
      <c r="ID532" s="43"/>
      <c r="IE532" s="43"/>
      <c r="IF532" s="43"/>
      <c r="IG532" s="43"/>
      <c r="IH532" s="43"/>
      <c r="II532" s="43"/>
      <c r="IJ532" s="43"/>
      <c r="IK532" s="43"/>
      <c r="IL532" s="43"/>
      <c r="IM532" s="43"/>
      <c r="IN532" s="43"/>
      <c r="IO532" s="43"/>
      <c r="IP532" s="43"/>
      <c r="IQ532" s="43"/>
      <c r="IR532" s="43"/>
      <c r="IS532" s="43"/>
      <c r="IT532" s="43"/>
      <c r="IU532" s="43"/>
    </row>
    <row r="533" spans="1:255" ht="16.5">
      <c r="A533" s="708"/>
      <c r="B533" s="709"/>
      <c r="C533" s="709"/>
      <c r="D533" s="709"/>
      <c r="E533" s="43"/>
      <c r="F533" s="43"/>
      <c r="G533" s="43"/>
      <c r="H533" s="43"/>
      <c r="I533" s="43"/>
      <c r="J533" s="43"/>
      <c r="K533" s="43"/>
      <c r="L533" s="43"/>
      <c r="M533" s="43"/>
      <c r="N533" s="43"/>
      <c r="O533" s="43"/>
      <c r="P533" s="43"/>
      <c r="Q533" s="43"/>
      <c r="R533" s="43"/>
      <c r="S533" s="43"/>
      <c r="T533" s="43"/>
      <c r="U533" s="43"/>
      <c r="V533" s="43"/>
      <c r="W533" s="43"/>
      <c r="X533" s="43"/>
      <c r="Y533" s="43"/>
      <c r="Z533" s="43"/>
      <c r="AA533" s="43"/>
      <c r="AB533" s="43"/>
      <c r="AC533" s="43"/>
      <c r="AD533" s="43"/>
      <c r="AE533" s="43"/>
      <c r="AF533" s="43"/>
      <c r="AG533" s="43"/>
      <c r="AH533" s="43"/>
      <c r="AI533" s="43"/>
      <c r="AJ533" s="43"/>
      <c r="AK533" s="43"/>
      <c r="AL533" s="43"/>
      <c r="AM533" s="43"/>
      <c r="AN533" s="43"/>
      <c r="AO533" s="43"/>
      <c r="AP533" s="43"/>
      <c r="AQ533" s="43"/>
      <c r="AR533" s="43"/>
      <c r="AS533" s="43"/>
      <c r="AT533" s="43"/>
      <c r="AU533" s="43"/>
      <c r="AV533" s="43"/>
      <c r="AW533" s="43"/>
      <c r="AX533" s="43"/>
      <c r="AY533" s="43"/>
      <c r="AZ533" s="43"/>
      <c r="BA533" s="43"/>
      <c r="BB533" s="43"/>
      <c r="BC533" s="43"/>
      <c r="BD533" s="43"/>
      <c r="BE533" s="43"/>
      <c r="BF533" s="43"/>
      <c r="BG533" s="43"/>
      <c r="BH533" s="43"/>
      <c r="BI533" s="43"/>
      <c r="BJ533" s="43"/>
      <c r="BK533" s="43"/>
      <c r="BL533" s="43"/>
      <c r="BM533" s="43"/>
      <c r="BN533" s="43"/>
      <c r="BO533" s="43"/>
      <c r="BP533" s="43"/>
      <c r="BQ533" s="43"/>
      <c r="BR533" s="43"/>
      <c r="BS533" s="43"/>
      <c r="BT533" s="43"/>
      <c r="BU533" s="43"/>
      <c r="BV533" s="43"/>
      <c r="BW533" s="43"/>
      <c r="BX533" s="43"/>
      <c r="BY533" s="43"/>
      <c r="BZ533" s="43"/>
      <c r="CA533" s="43"/>
      <c r="CB533" s="43"/>
      <c r="CC533" s="43"/>
      <c r="CD533" s="43"/>
      <c r="CE533" s="43"/>
      <c r="CF533" s="43"/>
      <c r="CG533" s="43"/>
      <c r="CH533" s="43"/>
      <c r="CI533" s="43"/>
      <c r="CJ533" s="43"/>
      <c r="CK533" s="43"/>
      <c r="CL533" s="43"/>
      <c r="CM533" s="43"/>
      <c r="CN533" s="43"/>
      <c r="CO533" s="43"/>
      <c r="CP533" s="43"/>
      <c r="CQ533" s="43"/>
      <c r="CR533" s="43"/>
      <c r="CS533" s="43"/>
      <c r="CT533" s="43"/>
      <c r="CU533" s="43"/>
      <c r="CV533" s="43"/>
      <c r="CW533" s="43"/>
      <c r="CX533" s="43"/>
      <c r="CY533" s="43"/>
      <c r="CZ533" s="43"/>
      <c r="DA533" s="43"/>
      <c r="DB533" s="43"/>
      <c r="DC533" s="43"/>
      <c r="DD533" s="43"/>
      <c r="DE533" s="43"/>
      <c r="DF533" s="43"/>
      <c r="DG533" s="43"/>
      <c r="DH533" s="43"/>
      <c r="DI533" s="43"/>
      <c r="DJ533" s="43"/>
      <c r="DK533" s="43"/>
      <c r="DL533" s="43"/>
      <c r="DM533" s="43"/>
      <c r="DN533" s="43"/>
      <c r="DO533" s="43"/>
      <c r="DP533" s="43"/>
      <c r="DQ533" s="43"/>
      <c r="DR533" s="43"/>
      <c r="DS533" s="43"/>
      <c r="DT533" s="43"/>
      <c r="DU533" s="43"/>
      <c r="DV533" s="43"/>
      <c r="DW533" s="43"/>
      <c r="DX533" s="43"/>
      <c r="DY533" s="43"/>
      <c r="DZ533" s="43"/>
      <c r="EA533" s="43"/>
      <c r="EB533" s="43"/>
      <c r="EC533" s="43"/>
      <c r="ED533" s="43"/>
      <c r="EE533" s="43"/>
      <c r="EF533" s="43"/>
      <c r="EG533" s="43"/>
      <c r="EH533" s="43"/>
      <c r="EI533" s="43"/>
      <c r="EJ533" s="43"/>
      <c r="EK533" s="43"/>
      <c r="EL533" s="43"/>
      <c r="EM533" s="43"/>
      <c r="EN533" s="43"/>
      <c r="EO533" s="43"/>
      <c r="EP533" s="43"/>
      <c r="EQ533" s="43"/>
      <c r="ER533" s="43"/>
      <c r="ES533" s="43"/>
      <c r="ET533" s="43"/>
      <c r="EU533" s="43"/>
      <c r="EV533" s="43"/>
      <c r="EW533" s="43"/>
      <c r="EX533" s="43"/>
      <c r="EY533" s="43"/>
      <c r="EZ533" s="43"/>
      <c r="FA533" s="43"/>
      <c r="FB533" s="43"/>
      <c r="FC533" s="43"/>
      <c r="FD533" s="43"/>
      <c r="FE533" s="43"/>
      <c r="FF533" s="43"/>
      <c r="FG533" s="43"/>
      <c r="FH533" s="43"/>
      <c r="FI533" s="43"/>
      <c r="FJ533" s="43"/>
      <c r="FK533" s="43"/>
      <c r="FL533" s="43"/>
      <c r="FM533" s="43"/>
      <c r="FN533" s="43"/>
      <c r="FO533" s="43"/>
      <c r="FP533" s="43"/>
      <c r="FQ533" s="43"/>
      <c r="FR533" s="43"/>
      <c r="FS533" s="43"/>
      <c r="FT533" s="43"/>
      <c r="FU533" s="43"/>
      <c r="FV533" s="43"/>
      <c r="FW533" s="43"/>
      <c r="FX533" s="43"/>
      <c r="FY533" s="43"/>
      <c r="FZ533" s="43"/>
      <c r="GA533" s="43"/>
      <c r="GB533" s="43"/>
      <c r="GC533" s="43"/>
      <c r="GD533" s="43"/>
      <c r="GE533" s="43"/>
      <c r="GF533" s="43"/>
      <c r="GG533" s="43"/>
      <c r="GH533" s="43"/>
      <c r="GI533" s="43"/>
      <c r="GJ533" s="43"/>
      <c r="GK533" s="43"/>
      <c r="GL533" s="43"/>
      <c r="GM533" s="43"/>
      <c r="GN533" s="43"/>
      <c r="GO533" s="43"/>
      <c r="GP533" s="43"/>
      <c r="GQ533" s="43"/>
      <c r="GR533" s="43"/>
      <c r="GS533" s="43"/>
      <c r="GT533" s="43"/>
      <c r="GU533" s="43"/>
      <c r="GV533" s="43"/>
      <c r="GW533" s="43"/>
      <c r="GX533" s="43"/>
      <c r="GY533" s="43"/>
      <c r="GZ533" s="43"/>
      <c r="HA533" s="43"/>
      <c r="HB533" s="43"/>
      <c r="HC533" s="43"/>
      <c r="HD533" s="43"/>
      <c r="HE533" s="43"/>
      <c r="HF533" s="43"/>
      <c r="HG533" s="43"/>
      <c r="HH533" s="43"/>
      <c r="HI533" s="43"/>
      <c r="HJ533" s="43"/>
      <c r="HK533" s="43"/>
      <c r="HL533" s="43"/>
      <c r="HM533" s="43"/>
      <c r="HN533" s="43"/>
      <c r="HO533" s="43"/>
      <c r="HP533" s="43"/>
      <c r="HQ533" s="43"/>
      <c r="HR533" s="43"/>
      <c r="HS533" s="43"/>
      <c r="HT533" s="43"/>
      <c r="HU533" s="43"/>
      <c r="HV533" s="43"/>
      <c r="HW533" s="43"/>
      <c r="HX533" s="43"/>
      <c r="HY533" s="43"/>
      <c r="HZ533" s="43"/>
      <c r="IA533" s="43"/>
      <c r="IB533" s="43"/>
      <c r="IC533" s="43"/>
      <c r="ID533" s="43"/>
      <c r="IE533" s="43"/>
      <c r="IF533" s="43"/>
      <c r="IG533" s="43"/>
      <c r="IH533" s="43"/>
      <c r="II533" s="43"/>
      <c r="IJ533" s="43"/>
      <c r="IK533" s="43"/>
      <c r="IL533" s="43"/>
      <c r="IM533" s="43"/>
      <c r="IN533" s="43"/>
      <c r="IO533" s="43"/>
      <c r="IP533" s="43"/>
      <c r="IQ533" s="43"/>
      <c r="IR533" s="43"/>
      <c r="IS533" s="43"/>
      <c r="IT533" s="43"/>
      <c r="IU533" s="43"/>
    </row>
    <row r="534" spans="1:255" ht="16.5">
      <c r="A534" s="708"/>
      <c r="B534" s="709"/>
      <c r="C534" s="709"/>
      <c r="D534" s="709"/>
      <c r="E534" s="43"/>
      <c r="F534" s="43"/>
      <c r="G534" s="43"/>
      <c r="H534" s="43"/>
      <c r="I534" s="43"/>
      <c r="J534" s="43"/>
      <c r="K534" s="43"/>
      <c r="L534" s="43"/>
      <c r="M534" s="43"/>
      <c r="N534" s="43"/>
      <c r="O534" s="43"/>
      <c r="P534" s="43"/>
      <c r="Q534" s="43"/>
      <c r="R534" s="43"/>
      <c r="S534" s="43"/>
      <c r="T534" s="43"/>
      <c r="U534" s="43"/>
      <c r="V534" s="43"/>
      <c r="W534" s="43"/>
      <c r="X534" s="43"/>
      <c r="Y534" s="43"/>
      <c r="Z534" s="43"/>
      <c r="AA534" s="43"/>
      <c r="AB534" s="43"/>
      <c r="AC534" s="43"/>
      <c r="AD534" s="43"/>
      <c r="AE534" s="43"/>
      <c r="AF534" s="43"/>
      <c r="AG534" s="43"/>
      <c r="AH534" s="43"/>
      <c r="AI534" s="43"/>
      <c r="AJ534" s="43"/>
      <c r="AK534" s="43"/>
      <c r="AL534" s="43"/>
      <c r="AM534" s="43"/>
      <c r="AN534" s="43"/>
      <c r="AO534" s="43"/>
      <c r="AP534" s="43"/>
      <c r="AQ534" s="43"/>
      <c r="AR534" s="43"/>
      <c r="AS534" s="43"/>
      <c r="AT534" s="43"/>
      <c r="AU534" s="43"/>
      <c r="AV534" s="43"/>
      <c r="AW534" s="43"/>
      <c r="AX534" s="43"/>
      <c r="AY534" s="43"/>
      <c r="AZ534" s="43"/>
      <c r="BA534" s="43"/>
      <c r="BB534" s="43"/>
      <c r="BC534" s="43"/>
      <c r="BD534" s="43"/>
      <c r="BE534" s="43"/>
      <c r="BF534" s="43"/>
      <c r="BG534" s="43"/>
      <c r="BH534" s="43"/>
      <c r="BI534" s="43"/>
      <c r="BJ534" s="43"/>
      <c r="BK534" s="43"/>
      <c r="BL534" s="43"/>
      <c r="BM534" s="43"/>
      <c r="BN534" s="43"/>
      <c r="BO534" s="43"/>
      <c r="BP534" s="43"/>
      <c r="BQ534" s="43"/>
      <c r="BR534" s="43"/>
      <c r="BS534" s="43"/>
      <c r="BT534" s="43"/>
      <c r="BU534" s="43"/>
      <c r="BV534" s="43"/>
      <c r="BW534" s="43"/>
      <c r="BX534" s="43"/>
      <c r="BY534" s="43"/>
      <c r="BZ534" s="43"/>
      <c r="CA534" s="43"/>
      <c r="CB534" s="43"/>
      <c r="CC534" s="43"/>
      <c r="CD534" s="43"/>
      <c r="CE534" s="43"/>
      <c r="CF534" s="43"/>
      <c r="CG534" s="43"/>
      <c r="CH534" s="43"/>
      <c r="CI534" s="43"/>
      <c r="CJ534" s="43"/>
      <c r="CK534" s="43"/>
      <c r="CL534" s="43"/>
      <c r="CM534" s="43"/>
      <c r="CN534" s="43"/>
      <c r="CO534" s="43"/>
      <c r="CP534" s="43"/>
      <c r="CQ534" s="43"/>
      <c r="CR534" s="43"/>
      <c r="CS534" s="43"/>
      <c r="CT534" s="43"/>
      <c r="CU534" s="43"/>
      <c r="CV534" s="43"/>
      <c r="CW534" s="43"/>
      <c r="CX534" s="43"/>
      <c r="CY534" s="43"/>
      <c r="CZ534" s="43"/>
      <c r="DA534" s="43"/>
      <c r="DB534" s="43"/>
      <c r="DC534" s="43"/>
      <c r="DD534" s="43"/>
      <c r="DE534" s="43"/>
      <c r="DF534" s="43"/>
      <c r="DG534" s="43"/>
      <c r="DH534" s="43"/>
      <c r="DI534" s="43"/>
      <c r="DJ534" s="43"/>
      <c r="DK534" s="43"/>
      <c r="DL534" s="43"/>
      <c r="DM534" s="43"/>
      <c r="DN534" s="43"/>
      <c r="DO534" s="43"/>
      <c r="DP534" s="43"/>
      <c r="DQ534" s="43"/>
      <c r="DR534" s="43"/>
      <c r="DS534" s="43"/>
      <c r="DT534" s="43"/>
      <c r="DU534" s="43"/>
      <c r="DV534" s="43"/>
      <c r="DW534" s="43"/>
      <c r="DX534" s="43"/>
      <c r="DY534" s="43"/>
      <c r="DZ534" s="43"/>
      <c r="EA534" s="43"/>
      <c r="EB534" s="43"/>
      <c r="EC534" s="43"/>
      <c r="ED534" s="43"/>
      <c r="EE534" s="43"/>
      <c r="EF534" s="43"/>
      <c r="EG534" s="43"/>
      <c r="EH534" s="43"/>
      <c r="EI534" s="43"/>
      <c r="EJ534" s="43"/>
      <c r="EK534" s="43"/>
      <c r="EL534" s="43"/>
      <c r="EM534" s="43"/>
      <c r="EN534" s="43"/>
      <c r="EO534" s="43"/>
      <c r="EP534" s="43"/>
      <c r="EQ534" s="43"/>
      <c r="ER534" s="43"/>
      <c r="ES534" s="43"/>
      <c r="ET534" s="43"/>
      <c r="EU534" s="43"/>
      <c r="EV534" s="43"/>
      <c r="EW534" s="43"/>
      <c r="EX534" s="43"/>
      <c r="EY534" s="43"/>
      <c r="EZ534" s="43"/>
      <c r="FA534" s="43"/>
      <c r="FB534" s="43"/>
      <c r="FC534" s="43"/>
      <c r="FD534" s="43"/>
      <c r="FE534" s="43"/>
      <c r="FF534" s="43"/>
      <c r="FG534" s="43"/>
      <c r="FH534" s="43"/>
      <c r="FI534" s="43"/>
      <c r="FJ534" s="43"/>
      <c r="FK534" s="43"/>
      <c r="FL534" s="43"/>
      <c r="FM534" s="43"/>
      <c r="FN534" s="43"/>
      <c r="FO534" s="43"/>
      <c r="FP534" s="43"/>
      <c r="FQ534" s="43"/>
      <c r="FR534" s="43"/>
      <c r="FS534" s="43"/>
      <c r="FT534" s="43"/>
      <c r="FU534" s="43"/>
      <c r="FV534" s="43"/>
      <c r="FW534" s="43"/>
      <c r="FX534" s="43"/>
      <c r="FY534" s="43"/>
      <c r="FZ534" s="43"/>
      <c r="GA534" s="43"/>
      <c r="GB534" s="43"/>
      <c r="GC534" s="43"/>
      <c r="GD534" s="43"/>
      <c r="GE534" s="43"/>
      <c r="GF534" s="43"/>
      <c r="GG534" s="43"/>
      <c r="GH534" s="43"/>
      <c r="GI534" s="43"/>
      <c r="GJ534" s="43"/>
      <c r="GK534" s="43"/>
      <c r="GL534" s="43"/>
      <c r="GM534" s="43"/>
      <c r="GN534" s="43"/>
      <c r="GO534" s="43"/>
      <c r="GP534" s="43"/>
      <c r="GQ534" s="43"/>
      <c r="GR534" s="43"/>
      <c r="GS534" s="43"/>
      <c r="GT534" s="43"/>
      <c r="GU534" s="43"/>
      <c r="GV534" s="43"/>
      <c r="GW534" s="43"/>
      <c r="GX534" s="43"/>
      <c r="GY534" s="43"/>
      <c r="GZ534" s="43"/>
      <c r="HA534" s="43"/>
      <c r="HB534" s="43"/>
      <c r="HC534" s="43"/>
      <c r="HD534" s="43"/>
      <c r="HE534" s="43"/>
      <c r="HF534" s="43"/>
      <c r="HG534" s="43"/>
      <c r="HH534" s="43"/>
      <c r="HI534" s="43"/>
      <c r="HJ534" s="43"/>
      <c r="HK534" s="43"/>
      <c r="HL534" s="43"/>
      <c r="HM534" s="43"/>
      <c r="HN534" s="43"/>
      <c r="HO534" s="43"/>
      <c r="HP534" s="43"/>
      <c r="HQ534" s="43"/>
      <c r="HR534" s="43"/>
      <c r="HS534" s="43"/>
      <c r="HT534" s="43"/>
      <c r="HU534" s="43"/>
      <c r="HV534" s="43"/>
      <c r="HW534" s="43"/>
      <c r="HX534" s="43"/>
      <c r="HY534" s="43"/>
      <c r="HZ534" s="43"/>
      <c r="IA534" s="43"/>
      <c r="IB534" s="43"/>
      <c r="IC534" s="43"/>
      <c r="ID534" s="43"/>
      <c r="IE534" s="43"/>
      <c r="IF534" s="43"/>
      <c r="IG534" s="43"/>
      <c r="IH534" s="43"/>
      <c r="II534" s="43"/>
      <c r="IJ534" s="43"/>
      <c r="IK534" s="43"/>
      <c r="IL534" s="43"/>
      <c r="IM534" s="43"/>
      <c r="IN534" s="43"/>
      <c r="IO534" s="43"/>
      <c r="IP534" s="43"/>
      <c r="IQ534" s="43"/>
      <c r="IR534" s="43"/>
      <c r="IS534" s="43"/>
      <c r="IT534" s="43"/>
      <c r="IU534" s="43"/>
    </row>
    <row r="535" spans="1:255" ht="16.5">
      <c r="A535" s="708"/>
      <c r="B535" s="709"/>
      <c r="C535" s="709"/>
      <c r="D535" s="709"/>
      <c r="E535" s="43"/>
      <c r="F535" s="43"/>
      <c r="G535" s="43"/>
      <c r="H535" s="43"/>
      <c r="I535" s="43"/>
      <c r="J535" s="43"/>
      <c r="K535" s="43"/>
      <c r="L535" s="43"/>
      <c r="M535" s="43"/>
      <c r="N535" s="43"/>
      <c r="O535" s="43"/>
      <c r="P535" s="43"/>
      <c r="Q535" s="43"/>
      <c r="R535" s="43"/>
      <c r="S535" s="43"/>
      <c r="T535" s="43"/>
      <c r="U535" s="43"/>
      <c r="V535" s="43"/>
      <c r="W535" s="43"/>
      <c r="X535" s="43"/>
      <c r="Y535" s="43"/>
      <c r="Z535" s="43"/>
      <c r="AA535" s="43"/>
      <c r="AB535" s="43"/>
      <c r="AC535" s="43"/>
      <c r="AD535" s="43"/>
      <c r="AE535" s="43"/>
      <c r="AF535" s="43"/>
      <c r="AG535" s="43"/>
      <c r="AH535" s="43"/>
      <c r="AI535" s="43"/>
      <c r="AJ535" s="43"/>
      <c r="AK535" s="43"/>
      <c r="AL535" s="43"/>
      <c r="AM535" s="43"/>
      <c r="AN535" s="43"/>
      <c r="AO535" s="43"/>
      <c r="AP535" s="43"/>
      <c r="AQ535" s="43"/>
      <c r="AR535" s="43"/>
      <c r="AS535" s="43"/>
      <c r="AT535" s="43"/>
      <c r="AU535" s="43"/>
      <c r="AV535" s="43"/>
      <c r="AW535" s="43"/>
      <c r="AX535" s="43"/>
      <c r="AY535" s="43"/>
      <c r="AZ535" s="43"/>
      <c r="BA535" s="43"/>
      <c r="BB535" s="43"/>
      <c r="BC535" s="43"/>
      <c r="BD535" s="43"/>
      <c r="BE535" s="43"/>
      <c r="BF535" s="43"/>
      <c r="BG535" s="43"/>
      <c r="BH535" s="43"/>
      <c r="BI535" s="43"/>
      <c r="BJ535" s="43"/>
      <c r="BK535" s="43"/>
      <c r="BL535" s="43"/>
      <c r="BM535" s="43"/>
      <c r="BN535" s="43"/>
      <c r="BO535" s="43"/>
      <c r="BP535" s="43"/>
      <c r="BQ535" s="43"/>
      <c r="BR535" s="43"/>
      <c r="BS535" s="43"/>
      <c r="BT535" s="43"/>
      <c r="BU535" s="43"/>
      <c r="BV535" s="43"/>
      <c r="BW535" s="43"/>
      <c r="BX535" s="43"/>
      <c r="BY535" s="43"/>
      <c r="BZ535" s="43"/>
      <c r="CA535" s="43"/>
      <c r="CB535" s="43"/>
      <c r="CC535" s="43"/>
      <c r="CD535" s="43"/>
      <c r="CE535" s="43"/>
      <c r="CF535" s="43"/>
      <c r="CG535" s="43"/>
      <c r="CH535" s="43"/>
      <c r="CI535" s="43"/>
      <c r="CJ535" s="43"/>
      <c r="CK535" s="43"/>
      <c r="CL535" s="43"/>
      <c r="CM535" s="43"/>
      <c r="CN535" s="43"/>
      <c r="CO535" s="43"/>
      <c r="CP535" s="43"/>
      <c r="CQ535" s="43"/>
      <c r="CR535" s="43"/>
      <c r="CS535" s="43"/>
      <c r="CT535" s="43"/>
      <c r="CU535" s="43"/>
      <c r="CV535" s="43"/>
      <c r="CW535" s="43"/>
      <c r="CX535" s="43"/>
      <c r="CY535" s="43"/>
      <c r="CZ535" s="43"/>
      <c r="DA535" s="43"/>
      <c r="DB535" s="43"/>
      <c r="DC535" s="43"/>
      <c r="DD535" s="43"/>
      <c r="DE535" s="43"/>
      <c r="DF535" s="43"/>
      <c r="DG535" s="43"/>
      <c r="DH535" s="43"/>
      <c r="DI535" s="43"/>
      <c r="DJ535" s="43"/>
      <c r="DK535" s="43"/>
      <c r="DL535" s="43"/>
      <c r="DM535" s="43"/>
      <c r="DN535" s="43"/>
      <c r="DO535" s="43"/>
      <c r="DP535" s="43"/>
      <c r="DQ535" s="43"/>
      <c r="DR535" s="43"/>
      <c r="DS535" s="43"/>
      <c r="DT535" s="43"/>
      <c r="DU535" s="43"/>
      <c r="DV535" s="43"/>
      <c r="DW535" s="43"/>
      <c r="DX535" s="43"/>
      <c r="DY535" s="43"/>
      <c r="DZ535" s="43"/>
      <c r="EA535" s="43"/>
      <c r="EB535" s="43"/>
      <c r="EC535" s="43"/>
      <c r="ED535" s="43"/>
      <c r="EE535" s="43"/>
      <c r="EF535" s="43"/>
      <c r="EG535" s="43"/>
      <c r="EH535" s="43"/>
      <c r="EI535" s="43"/>
      <c r="EJ535" s="43"/>
      <c r="EK535" s="43"/>
      <c r="EL535" s="43"/>
      <c r="EM535" s="43"/>
      <c r="EN535" s="43"/>
      <c r="EO535" s="43"/>
      <c r="EP535" s="43"/>
      <c r="EQ535" s="43"/>
      <c r="ER535" s="43"/>
      <c r="ES535" s="43"/>
      <c r="ET535" s="43"/>
      <c r="EU535" s="43"/>
      <c r="EV535" s="43"/>
      <c r="EW535" s="43"/>
      <c r="EX535" s="43"/>
      <c r="EY535" s="43"/>
      <c r="EZ535" s="43"/>
      <c r="FA535" s="43"/>
      <c r="FB535" s="43"/>
      <c r="FC535" s="43"/>
      <c r="FD535" s="43"/>
      <c r="FE535" s="43"/>
      <c r="FF535" s="43"/>
      <c r="FG535" s="43"/>
      <c r="FH535" s="43"/>
      <c r="FI535" s="43"/>
      <c r="FJ535" s="43"/>
      <c r="FK535" s="43"/>
      <c r="FL535" s="43"/>
      <c r="FM535" s="43"/>
      <c r="FN535" s="43"/>
      <c r="FO535" s="43"/>
      <c r="FP535" s="43"/>
      <c r="FQ535" s="43"/>
      <c r="FR535" s="43"/>
      <c r="FS535" s="43"/>
      <c r="FT535" s="43"/>
      <c r="FU535" s="43"/>
      <c r="FV535" s="43"/>
      <c r="FW535" s="43"/>
      <c r="FX535" s="43"/>
      <c r="FY535" s="43"/>
      <c r="FZ535" s="43"/>
      <c r="GA535" s="43"/>
      <c r="GB535" s="43"/>
      <c r="GC535" s="43"/>
      <c r="GD535" s="43"/>
      <c r="GE535" s="43"/>
      <c r="GF535" s="43"/>
      <c r="GG535" s="43"/>
      <c r="GH535" s="43"/>
      <c r="GI535" s="43"/>
      <c r="GJ535" s="43"/>
      <c r="GK535" s="43"/>
      <c r="GL535" s="43"/>
      <c r="GM535" s="43"/>
      <c r="GN535" s="43"/>
      <c r="GO535" s="43"/>
      <c r="GP535" s="43"/>
      <c r="GQ535" s="43"/>
      <c r="GR535" s="43"/>
      <c r="GS535" s="43"/>
      <c r="GT535" s="43"/>
      <c r="GU535" s="43"/>
      <c r="GV535" s="43"/>
      <c r="GW535" s="43"/>
      <c r="GX535" s="43"/>
      <c r="GY535" s="43"/>
      <c r="GZ535" s="43"/>
      <c r="HA535" s="43"/>
      <c r="HB535" s="43"/>
      <c r="HC535" s="43"/>
      <c r="HD535" s="43"/>
      <c r="HE535" s="43"/>
      <c r="HF535" s="43"/>
      <c r="HG535" s="43"/>
      <c r="HH535" s="43"/>
      <c r="HI535" s="43"/>
      <c r="HJ535" s="43"/>
      <c r="HK535" s="43"/>
      <c r="HL535" s="43"/>
      <c r="HM535" s="43"/>
      <c r="HN535" s="43"/>
      <c r="HO535" s="43"/>
      <c r="HP535" s="43"/>
      <c r="HQ535" s="43"/>
      <c r="HR535" s="43"/>
      <c r="HS535" s="43"/>
      <c r="HT535" s="43"/>
      <c r="HU535" s="43"/>
      <c r="HV535" s="43"/>
      <c r="HW535" s="43"/>
      <c r="HX535" s="43"/>
      <c r="HY535" s="43"/>
      <c r="HZ535" s="43"/>
      <c r="IA535" s="43"/>
      <c r="IB535" s="43"/>
      <c r="IC535" s="43"/>
      <c r="ID535" s="43"/>
      <c r="IE535" s="43"/>
      <c r="IF535" s="43"/>
      <c r="IG535" s="43"/>
      <c r="IH535" s="43"/>
      <c r="II535" s="43"/>
      <c r="IJ535" s="43"/>
      <c r="IK535" s="43"/>
      <c r="IL535" s="43"/>
      <c r="IM535" s="43"/>
      <c r="IN535" s="43"/>
      <c r="IO535" s="43"/>
      <c r="IP535" s="43"/>
      <c r="IQ535" s="43"/>
      <c r="IR535" s="43"/>
      <c r="IS535" s="43"/>
      <c r="IT535" s="43"/>
      <c r="IU535" s="43"/>
    </row>
    <row r="536" spans="1:255" ht="16.5">
      <c r="A536" s="708"/>
      <c r="B536" s="709"/>
      <c r="C536" s="709"/>
      <c r="D536" s="709"/>
      <c r="E536" s="43"/>
      <c r="F536" s="43"/>
      <c r="G536" s="43"/>
      <c r="H536" s="43"/>
      <c r="I536" s="43"/>
      <c r="J536" s="43"/>
      <c r="K536" s="43"/>
      <c r="L536" s="43"/>
      <c r="M536" s="43"/>
      <c r="N536" s="43"/>
      <c r="O536" s="43"/>
      <c r="P536" s="43"/>
      <c r="Q536" s="43"/>
      <c r="R536" s="43"/>
      <c r="S536" s="43"/>
      <c r="T536" s="43"/>
      <c r="U536" s="43"/>
      <c r="V536" s="43"/>
      <c r="W536" s="43"/>
      <c r="X536" s="43"/>
      <c r="Y536" s="43"/>
      <c r="Z536" s="43"/>
      <c r="AA536" s="43"/>
      <c r="AB536" s="43"/>
      <c r="AC536" s="43"/>
      <c r="AD536" s="43"/>
      <c r="AE536" s="43"/>
      <c r="AF536" s="43"/>
      <c r="AG536" s="43"/>
      <c r="AH536" s="43"/>
      <c r="AI536" s="43"/>
      <c r="AJ536" s="43"/>
      <c r="AK536" s="43"/>
      <c r="AL536" s="43"/>
      <c r="AM536" s="43"/>
      <c r="AN536" s="43"/>
      <c r="AO536" s="43"/>
      <c r="AP536" s="43"/>
      <c r="AQ536" s="43"/>
      <c r="AR536" s="43"/>
      <c r="AS536" s="43"/>
      <c r="AT536" s="43"/>
      <c r="AU536" s="43"/>
      <c r="AV536" s="43"/>
      <c r="AW536" s="43"/>
      <c r="AX536" s="43"/>
      <c r="AY536" s="43"/>
      <c r="AZ536" s="43"/>
      <c r="BA536" s="43"/>
      <c r="BB536" s="43"/>
      <c r="BC536" s="43"/>
      <c r="BD536" s="43"/>
      <c r="BE536" s="43"/>
      <c r="BF536" s="43"/>
      <c r="BG536" s="43"/>
      <c r="BH536" s="43"/>
      <c r="BI536" s="43"/>
      <c r="BJ536" s="43"/>
      <c r="BK536" s="43"/>
      <c r="BL536" s="43"/>
      <c r="BM536" s="43"/>
      <c r="BN536" s="43"/>
      <c r="BO536" s="43"/>
      <c r="BP536" s="43"/>
      <c r="BQ536" s="43"/>
      <c r="BR536" s="43"/>
      <c r="BS536" s="43"/>
      <c r="BT536" s="43"/>
      <c r="BU536" s="43"/>
      <c r="BV536" s="43"/>
      <c r="BW536" s="43"/>
      <c r="BX536" s="43"/>
      <c r="BY536" s="43"/>
      <c r="BZ536" s="43"/>
      <c r="CA536" s="43"/>
      <c r="CB536" s="43"/>
      <c r="CC536" s="43"/>
      <c r="CD536" s="43"/>
      <c r="CE536" s="43"/>
      <c r="CF536" s="43"/>
      <c r="CG536" s="43"/>
      <c r="CH536" s="43"/>
      <c r="CI536" s="43"/>
      <c r="CJ536" s="43"/>
      <c r="CK536" s="43"/>
      <c r="CL536" s="43"/>
      <c r="CM536" s="43"/>
      <c r="CN536" s="43"/>
      <c r="CO536" s="43"/>
      <c r="CP536" s="43"/>
      <c r="CQ536" s="43"/>
      <c r="CR536" s="43"/>
      <c r="CS536" s="43"/>
      <c r="CT536" s="43"/>
      <c r="CU536" s="43"/>
      <c r="CV536" s="43"/>
      <c r="CW536" s="43"/>
      <c r="CX536" s="43"/>
      <c r="CY536" s="43"/>
      <c r="CZ536" s="43"/>
      <c r="DA536" s="43"/>
      <c r="DB536" s="43"/>
      <c r="DC536" s="43"/>
      <c r="DD536" s="43"/>
      <c r="DE536" s="43"/>
      <c r="DF536" s="43"/>
      <c r="DG536" s="43"/>
      <c r="DH536" s="43"/>
      <c r="DI536" s="43"/>
      <c r="DJ536" s="43"/>
      <c r="DK536" s="43"/>
      <c r="DL536" s="43"/>
      <c r="DM536" s="43"/>
      <c r="DN536" s="43"/>
      <c r="DO536" s="43"/>
      <c r="DP536" s="43"/>
      <c r="DQ536" s="43"/>
      <c r="DR536" s="43"/>
      <c r="DS536" s="43"/>
      <c r="DT536" s="43"/>
      <c r="DU536" s="43"/>
      <c r="DV536" s="43"/>
      <c r="DW536" s="43"/>
      <c r="DX536" s="43"/>
      <c r="DY536" s="43"/>
      <c r="DZ536" s="43"/>
      <c r="EA536" s="43"/>
      <c r="EB536" s="43"/>
      <c r="EC536" s="43"/>
      <c r="ED536" s="43"/>
      <c r="EE536" s="43"/>
      <c r="EF536" s="43"/>
      <c r="EG536" s="43"/>
      <c r="EH536" s="43"/>
      <c r="EI536" s="43"/>
      <c r="EJ536" s="43"/>
      <c r="EK536" s="43"/>
      <c r="EL536" s="43"/>
      <c r="EM536" s="43"/>
      <c r="EN536" s="43"/>
      <c r="EO536" s="43"/>
      <c r="EP536" s="43"/>
      <c r="EQ536" s="43"/>
      <c r="ER536" s="43"/>
      <c r="ES536" s="43"/>
      <c r="ET536" s="43"/>
      <c r="EU536" s="43"/>
      <c r="EV536" s="43"/>
      <c r="EW536" s="43"/>
      <c r="EX536" s="43"/>
      <c r="EY536" s="43"/>
      <c r="EZ536" s="43"/>
      <c r="FA536" s="43"/>
      <c r="FB536" s="43"/>
      <c r="FC536" s="43"/>
      <c r="FD536" s="43"/>
      <c r="FE536" s="43"/>
      <c r="FF536" s="43"/>
      <c r="FG536" s="43"/>
      <c r="FH536" s="43"/>
      <c r="FI536" s="43"/>
      <c r="FJ536" s="43"/>
      <c r="FK536" s="43"/>
      <c r="FL536" s="43"/>
      <c r="FM536" s="43"/>
      <c r="FN536" s="43"/>
      <c r="FO536" s="43"/>
      <c r="FP536" s="43"/>
      <c r="FQ536" s="43"/>
      <c r="FR536" s="43"/>
      <c r="FS536" s="43"/>
      <c r="FT536" s="43"/>
      <c r="FU536" s="43"/>
      <c r="FV536" s="43"/>
      <c r="FW536" s="43"/>
      <c r="FX536" s="43"/>
      <c r="FY536" s="43"/>
      <c r="FZ536" s="43"/>
      <c r="GA536" s="43"/>
      <c r="GB536" s="43"/>
      <c r="GC536" s="43"/>
      <c r="GD536" s="43"/>
      <c r="GE536" s="43"/>
      <c r="GF536" s="43"/>
      <c r="GG536" s="43"/>
      <c r="GH536" s="43"/>
      <c r="GI536" s="43"/>
      <c r="GJ536" s="43"/>
      <c r="GK536" s="43"/>
      <c r="GL536" s="43"/>
      <c r="GM536" s="43"/>
      <c r="GN536" s="43"/>
      <c r="GO536" s="43"/>
      <c r="GP536" s="43"/>
      <c r="GQ536" s="43"/>
      <c r="GR536" s="43"/>
      <c r="GS536" s="43"/>
      <c r="GT536" s="43"/>
      <c r="GU536" s="43"/>
      <c r="GV536" s="43"/>
      <c r="GW536" s="43"/>
      <c r="GX536" s="43"/>
      <c r="GY536" s="43"/>
      <c r="GZ536" s="43"/>
      <c r="HA536" s="43"/>
      <c r="HB536" s="43"/>
      <c r="HC536" s="43"/>
      <c r="HD536" s="43"/>
      <c r="HE536" s="43"/>
      <c r="HF536" s="43"/>
      <c r="HG536" s="43"/>
      <c r="HH536" s="43"/>
      <c r="HI536" s="43"/>
      <c r="HJ536" s="43"/>
      <c r="HK536" s="43"/>
      <c r="HL536" s="43"/>
      <c r="HM536" s="43"/>
      <c r="HN536" s="43"/>
      <c r="HO536" s="43"/>
      <c r="HP536" s="43"/>
      <c r="HQ536" s="43"/>
      <c r="HR536" s="43"/>
      <c r="HS536" s="43"/>
      <c r="HT536" s="43"/>
      <c r="HU536" s="43"/>
      <c r="HV536" s="43"/>
      <c r="HW536" s="43"/>
      <c r="HX536" s="43"/>
      <c r="HY536" s="43"/>
      <c r="HZ536" s="43"/>
      <c r="IA536" s="43"/>
      <c r="IB536" s="43"/>
      <c r="IC536" s="43"/>
      <c r="ID536" s="43"/>
      <c r="IE536" s="43"/>
      <c r="IF536" s="43"/>
      <c r="IG536" s="43"/>
      <c r="IH536" s="43"/>
      <c r="II536" s="43"/>
      <c r="IJ536" s="43"/>
      <c r="IK536" s="43"/>
      <c r="IL536" s="43"/>
      <c r="IM536" s="43"/>
      <c r="IN536" s="43"/>
      <c r="IO536" s="43"/>
      <c r="IP536" s="43"/>
      <c r="IQ536" s="43"/>
      <c r="IR536" s="43"/>
      <c r="IS536" s="43"/>
      <c r="IT536" s="43"/>
      <c r="IU536" s="43"/>
    </row>
    <row r="537" spans="1:255" ht="16.5">
      <c r="A537" s="708"/>
      <c r="B537" s="709"/>
      <c r="C537" s="709"/>
      <c r="D537" s="709"/>
      <c r="E537" s="43"/>
      <c r="F537" s="43"/>
      <c r="G537" s="43"/>
      <c r="H537" s="43"/>
      <c r="I537" s="43"/>
      <c r="J537" s="43"/>
      <c r="K537" s="43"/>
      <c r="L537" s="43"/>
      <c r="M537" s="43"/>
      <c r="N537" s="43"/>
      <c r="O537" s="43"/>
      <c r="P537" s="43"/>
      <c r="Q537" s="43"/>
      <c r="R537" s="43"/>
      <c r="S537" s="43"/>
      <c r="T537" s="43"/>
      <c r="U537" s="43"/>
      <c r="V537" s="43"/>
      <c r="W537" s="43"/>
      <c r="X537" s="43"/>
      <c r="Y537" s="43"/>
      <c r="Z537" s="43"/>
      <c r="AA537" s="43"/>
      <c r="AB537" s="43"/>
      <c r="AC537" s="43"/>
      <c r="AD537" s="43"/>
      <c r="AE537" s="43"/>
      <c r="AF537" s="43"/>
      <c r="AG537" s="43"/>
      <c r="AH537" s="43"/>
      <c r="AI537" s="43"/>
      <c r="AJ537" s="43"/>
      <c r="AK537" s="43"/>
      <c r="AL537" s="43"/>
      <c r="AM537" s="43"/>
      <c r="AN537" s="43"/>
      <c r="AO537" s="43"/>
      <c r="AP537" s="43"/>
      <c r="AQ537" s="43"/>
      <c r="AR537" s="43"/>
      <c r="AS537" s="43"/>
      <c r="AT537" s="43"/>
      <c r="AU537" s="43"/>
      <c r="AV537" s="43"/>
      <c r="AW537" s="43"/>
      <c r="AX537" s="43"/>
      <c r="AY537" s="43"/>
      <c r="AZ537" s="43"/>
      <c r="BA537" s="43"/>
      <c r="BB537" s="43"/>
      <c r="BC537" s="43"/>
      <c r="BD537" s="43"/>
      <c r="BE537" s="43"/>
      <c r="BF537" s="43"/>
      <c r="BG537" s="43"/>
      <c r="BH537" s="43"/>
      <c r="BI537" s="43"/>
      <c r="BJ537" s="43"/>
      <c r="BK537" s="43"/>
      <c r="BL537" s="43"/>
      <c r="BM537" s="43"/>
      <c r="BN537" s="43"/>
      <c r="BO537" s="43"/>
      <c r="BP537" s="43"/>
      <c r="BQ537" s="43"/>
      <c r="BR537" s="43"/>
      <c r="BS537" s="43"/>
      <c r="BT537" s="43"/>
      <c r="BU537" s="43"/>
      <c r="BV537" s="43"/>
      <c r="BW537" s="43"/>
      <c r="BX537" s="43"/>
      <c r="BY537" s="43"/>
      <c r="BZ537" s="43"/>
      <c r="CA537" s="43"/>
      <c r="CB537" s="43"/>
      <c r="CC537" s="43"/>
      <c r="CD537" s="43"/>
      <c r="CE537" s="43"/>
      <c r="CF537" s="43"/>
      <c r="CG537" s="43"/>
      <c r="CH537" s="43"/>
      <c r="CI537" s="43"/>
      <c r="CJ537" s="43"/>
      <c r="CK537" s="43"/>
      <c r="CL537" s="43"/>
      <c r="CM537" s="43"/>
      <c r="CN537" s="43"/>
      <c r="CO537" s="43"/>
      <c r="CP537" s="43"/>
      <c r="CQ537" s="43"/>
      <c r="CR537" s="43"/>
      <c r="CS537" s="43"/>
      <c r="CT537" s="43"/>
      <c r="CU537" s="43"/>
      <c r="CV537" s="43"/>
      <c r="CW537" s="43"/>
      <c r="CX537" s="43"/>
      <c r="CY537" s="43"/>
      <c r="CZ537" s="43"/>
      <c r="DA537" s="43"/>
      <c r="DB537" s="43"/>
      <c r="DC537" s="43"/>
      <c r="DD537" s="43"/>
      <c r="DE537" s="43"/>
      <c r="DF537" s="43"/>
      <c r="DG537" s="43"/>
      <c r="DH537" s="43"/>
      <c r="DI537" s="43"/>
      <c r="DJ537" s="43"/>
      <c r="DK537" s="43"/>
      <c r="DL537" s="43"/>
      <c r="DM537" s="43"/>
      <c r="DN537" s="43"/>
      <c r="DO537" s="43"/>
      <c r="DP537" s="43"/>
      <c r="DQ537" s="43"/>
      <c r="DR537" s="43"/>
      <c r="DS537" s="43"/>
      <c r="DT537" s="43"/>
      <c r="DU537" s="43"/>
      <c r="DV537" s="43"/>
      <c r="DW537" s="43"/>
      <c r="DX537" s="43"/>
      <c r="DY537" s="43"/>
      <c r="DZ537" s="43"/>
      <c r="EA537" s="43"/>
      <c r="EB537" s="43"/>
      <c r="EC537" s="43"/>
      <c r="ED537" s="43"/>
      <c r="EE537" s="43"/>
      <c r="EF537" s="43"/>
      <c r="EG537" s="43"/>
      <c r="EH537" s="43"/>
      <c r="EI537" s="43"/>
      <c r="EJ537" s="43"/>
      <c r="EK537" s="43"/>
      <c r="EL537" s="43"/>
      <c r="EM537" s="43"/>
      <c r="EN537" s="43"/>
      <c r="EO537" s="43"/>
      <c r="EP537" s="43"/>
      <c r="EQ537" s="43"/>
      <c r="ER537" s="43"/>
      <c r="ES537" s="43"/>
      <c r="ET537" s="43"/>
      <c r="EU537" s="43"/>
      <c r="EV537" s="43"/>
      <c r="EW537" s="43"/>
      <c r="EX537" s="43"/>
      <c r="EY537" s="43"/>
      <c r="EZ537" s="43"/>
      <c r="FA537" s="43"/>
      <c r="FB537" s="43"/>
      <c r="FC537" s="43"/>
      <c r="FD537" s="43"/>
      <c r="FE537" s="43"/>
      <c r="FF537" s="43"/>
      <c r="FG537" s="43"/>
      <c r="FH537" s="43"/>
      <c r="FI537" s="43"/>
      <c r="FJ537" s="43"/>
      <c r="FK537" s="43"/>
      <c r="FL537" s="43"/>
      <c r="FM537" s="43"/>
      <c r="FN537" s="43"/>
      <c r="FO537" s="43"/>
      <c r="FP537" s="43"/>
      <c r="FQ537" s="43"/>
      <c r="FR537" s="43"/>
      <c r="FS537" s="43"/>
      <c r="FT537" s="43"/>
      <c r="FU537" s="43"/>
      <c r="FV537" s="43"/>
      <c r="FW537" s="43"/>
      <c r="FX537" s="43"/>
      <c r="FY537" s="43"/>
      <c r="FZ537" s="43"/>
      <c r="GA537" s="43"/>
      <c r="GB537" s="43"/>
      <c r="GC537" s="43"/>
      <c r="GD537" s="43"/>
      <c r="GE537" s="43"/>
      <c r="GF537" s="43"/>
      <c r="GG537" s="43"/>
      <c r="GH537" s="43"/>
      <c r="GI537" s="43"/>
      <c r="GJ537" s="43"/>
      <c r="GK537" s="43"/>
      <c r="GL537" s="43"/>
      <c r="GM537" s="43"/>
      <c r="GN537" s="43"/>
      <c r="GO537" s="43"/>
      <c r="GP537" s="43"/>
      <c r="GQ537" s="43"/>
      <c r="GR537" s="43"/>
      <c r="GS537" s="43"/>
      <c r="GT537" s="43"/>
      <c r="GU537" s="43"/>
      <c r="GV537" s="43"/>
      <c r="GW537" s="43"/>
      <c r="GX537" s="43"/>
      <c r="GY537" s="43"/>
      <c r="GZ537" s="43"/>
      <c r="HA537" s="43"/>
      <c r="HB537" s="43"/>
      <c r="HC537" s="43"/>
      <c r="HD537" s="43"/>
      <c r="HE537" s="43"/>
      <c r="HF537" s="43"/>
      <c r="HG537" s="43"/>
      <c r="HH537" s="43"/>
      <c r="HI537" s="43"/>
      <c r="HJ537" s="43"/>
      <c r="HK537" s="43"/>
      <c r="HL537" s="43"/>
      <c r="HM537" s="43"/>
      <c r="HN537" s="43"/>
      <c r="HO537" s="43"/>
      <c r="HP537" s="43"/>
      <c r="HQ537" s="43"/>
      <c r="HR537" s="43"/>
      <c r="HS537" s="43"/>
      <c r="HT537" s="43"/>
      <c r="HU537" s="43"/>
      <c r="HV537" s="43"/>
      <c r="HW537" s="43"/>
      <c r="HX537" s="43"/>
      <c r="HY537" s="43"/>
      <c r="HZ537" s="43"/>
      <c r="IA537" s="43"/>
      <c r="IB537" s="43"/>
      <c r="IC537" s="43"/>
      <c r="ID537" s="43"/>
      <c r="IE537" s="43"/>
      <c r="IF537" s="43"/>
      <c r="IG537" s="43"/>
      <c r="IH537" s="43"/>
      <c r="II537" s="43"/>
      <c r="IJ537" s="43"/>
      <c r="IK537" s="43"/>
      <c r="IL537" s="43"/>
      <c r="IM537" s="43"/>
      <c r="IN537" s="43"/>
      <c r="IO537" s="43"/>
      <c r="IP537" s="43"/>
      <c r="IQ537" s="43"/>
      <c r="IR537" s="43"/>
      <c r="IS537" s="43"/>
      <c r="IT537" s="43"/>
      <c r="IU537" s="43"/>
    </row>
    <row r="538" spans="1:255" ht="16.5">
      <c r="A538" s="708"/>
      <c r="B538" s="709"/>
      <c r="C538" s="709"/>
      <c r="D538" s="709"/>
      <c r="E538" s="43"/>
      <c r="F538" s="43"/>
      <c r="G538" s="43"/>
      <c r="H538" s="43"/>
      <c r="I538" s="43"/>
      <c r="J538" s="43"/>
      <c r="K538" s="43"/>
      <c r="L538" s="43"/>
      <c r="M538" s="43"/>
      <c r="N538" s="43"/>
      <c r="O538" s="43"/>
      <c r="P538" s="43"/>
      <c r="Q538" s="43"/>
      <c r="R538" s="43"/>
      <c r="S538" s="43"/>
      <c r="T538" s="43"/>
      <c r="U538" s="43"/>
      <c r="V538" s="43"/>
      <c r="W538" s="43"/>
      <c r="X538" s="43"/>
      <c r="Y538" s="43"/>
      <c r="Z538" s="43"/>
      <c r="AA538" s="43"/>
      <c r="AB538" s="43"/>
      <c r="AC538" s="43"/>
      <c r="AD538" s="43"/>
      <c r="AE538" s="43"/>
      <c r="AF538" s="43"/>
      <c r="AG538" s="43"/>
      <c r="AH538" s="43"/>
      <c r="AI538" s="43"/>
      <c r="AJ538" s="43"/>
      <c r="AK538" s="43"/>
      <c r="AL538" s="43"/>
      <c r="AM538" s="43"/>
      <c r="AN538" s="43"/>
      <c r="AO538" s="43"/>
      <c r="AP538" s="43"/>
      <c r="AQ538" s="43"/>
      <c r="AR538" s="43"/>
      <c r="AS538" s="43"/>
      <c r="AT538" s="43"/>
      <c r="AU538" s="43"/>
      <c r="AV538" s="43"/>
      <c r="AW538" s="43"/>
      <c r="AX538" s="43"/>
      <c r="AY538" s="43"/>
      <c r="AZ538" s="43"/>
      <c r="BA538" s="43"/>
      <c r="BB538" s="43"/>
      <c r="BC538" s="43"/>
      <c r="BD538" s="43"/>
      <c r="BE538" s="43"/>
      <c r="BF538" s="43"/>
      <c r="BG538" s="43"/>
      <c r="BH538" s="43"/>
      <c r="BI538" s="43"/>
      <c r="BJ538" s="43"/>
      <c r="BK538" s="43"/>
      <c r="BL538" s="43"/>
      <c r="BM538" s="43"/>
      <c r="BN538" s="43"/>
      <c r="BO538" s="43"/>
      <c r="BP538" s="43"/>
      <c r="BQ538" s="43"/>
      <c r="BR538" s="43"/>
      <c r="BS538" s="43"/>
      <c r="BT538" s="43"/>
      <c r="BU538" s="43"/>
      <c r="BV538" s="43"/>
      <c r="BW538" s="43"/>
      <c r="BX538" s="43"/>
      <c r="BY538" s="43"/>
      <c r="BZ538" s="43"/>
      <c r="CA538" s="43"/>
      <c r="CB538" s="43"/>
      <c r="CC538" s="43"/>
      <c r="CD538" s="43"/>
      <c r="CE538" s="43"/>
      <c r="CF538" s="43"/>
      <c r="CG538" s="43"/>
      <c r="CH538" s="43"/>
      <c r="CI538" s="43"/>
      <c r="CJ538" s="43"/>
      <c r="CK538" s="43"/>
      <c r="CL538" s="43"/>
      <c r="CM538" s="43"/>
      <c r="CN538" s="43"/>
      <c r="CO538" s="43"/>
      <c r="CP538" s="43"/>
      <c r="CQ538" s="43"/>
      <c r="CR538" s="43"/>
      <c r="CS538" s="43"/>
      <c r="CT538" s="43"/>
      <c r="CU538" s="43"/>
      <c r="CV538" s="43"/>
      <c r="CW538" s="43"/>
      <c r="CX538" s="43"/>
      <c r="CY538" s="43"/>
      <c r="CZ538" s="43"/>
      <c r="DA538" s="43"/>
      <c r="DB538" s="43"/>
      <c r="DC538" s="43"/>
      <c r="DD538" s="43"/>
      <c r="DE538" s="43"/>
      <c r="DF538" s="43"/>
      <c r="DG538" s="43"/>
      <c r="DH538" s="43"/>
      <c r="DI538" s="43"/>
      <c r="DJ538" s="43"/>
      <c r="DK538" s="43"/>
      <c r="DL538" s="43"/>
      <c r="DM538" s="43"/>
      <c r="DN538" s="43"/>
      <c r="DO538" s="43"/>
      <c r="DP538" s="43"/>
      <c r="DQ538" s="43"/>
      <c r="DR538" s="43"/>
      <c r="DS538" s="43"/>
      <c r="DT538" s="43"/>
      <c r="DU538" s="43"/>
      <c r="DV538" s="43"/>
      <c r="DW538" s="43"/>
      <c r="DX538" s="43"/>
      <c r="DY538" s="43"/>
      <c r="DZ538" s="43"/>
      <c r="EA538" s="43"/>
      <c r="EB538" s="43"/>
      <c r="EC538" s="43"/>
      <c r="ED538" s="43"/>
      <c r="EE538" s="43"/>
      <c r="EF538" s="43"/>
      <c r="EG538" s="43"/>
      <c r="EH538" s="43"/>
      <c r="EI538" s="43"/>
      <c r="EJ538" s="43"/>
      <c r="EK538" s="43"/>
      <c r="EL538" s="43"/>
      <c r="EM538" s="43"/>
      <c r="EN538" s="43"/>
      <c r="EO538" s="43"/>
      <c r="EP538" s="43"/>
      <c r="EQ538" s="43"/>
      <c r="ER538" s="43"/>
      <c r="ES538" s="43"/>
      <c r="ET538" s="43"/>
      <c r="EU538" s="43"/>
      <c r="EV538" s="43"/>
      <c r="EW538" s="43"/>
      <c r="EX538" s="43"/>
      <c r="EY538" s="43"/>
      <c r="EZ538" s="43"/>
      <c r="FA538" s="43"/>
      <c r="FB538" s="43"/>
      <c r="FC538" s="43"/>
      <c r="FD538" s="43"/>
      <c r="FE538" s="43"/>
      <c r="FF538" s="43"/>
      <c r="FG538" s="43"/>
      <c r="FH538" s="43"/>
      <c r="FI538" s="43"/>
      <c r="FJ538" s="43"/>
      <c r="FK538" s="43"/>
      <c r="FL538" s="43"/>
      <c r="FM538" s="43"/>
      <c r="FN538" s="43"/>
      <c r="FO538" s="43"/>
      <c r="FP538" s="43"/>
      <c r="FQ538" s="43"/>
      <c r="FR538" s="43"/>
      <c r="FS538" s="43"/>
      <c r="FT538" s="43"/>
      <c r="FU538" s="43"/>
      <c r="FV538" s="43"/>
      <c r="FW538" s="43"/>
      <c r="FX538" s="43"/>
      <c r="FY538" s="43"/>
      <c r="FZ538" s="43"/>
      <c r="GA538" s="43"/>
      <c r="GB538" s="43"/>
      <c r="GC538" s="43"/>
      <c r="GD538" s="43"/>
      <c r="GE538" s="43"/>
      <c r="GF538" s="43"/>
      <c r="GG538" s="43"/>
      <c r="GH538" s="43"/>
      <c r="GI538" s="43"/>
      <c r="GJ538" s="43"/>
      <c r="GK538" s="43"/>
      <c r="GL538" s="43"/>
      <c r="GM538" s="43"/>
      <c r="GN538" s="43"/>
      <c r="GO538" s="43"/>
      <c r="GP538" s="43"/>
      <c r="GQ538" s="43"/>
      <c r="GR538" s="43"/>
      <c r="GS538" s="43"/>
      <c r="GT538" s="43"/>
      <c r="GU538" s="43"/>
      <c r="GV538" s="43"/>
      <c r="GW538" s="43"/>
      <c r="GX538" s="43"/>
      <c r="GY538" s="43"/>
      <c r="GZ538" s="43"/>
      <c r="HA538" s="43"/>
      <c r="HB538" s="43"/>
      <c r="HC538" s="43"/>
      <c r="HD538" s="43"/>
      <c r="HE538" s="43"/>
      <c r="HF538" s="43"/>
      <c r="HG538" s="43"/>
      <c r="HH538" s="43"/>
      <c r="HI538" s="43"/>
      <c r="HJ538" s="43"/>
      <c r="HK538" s="43"/>
      <c r="HL538" s="43"/>
      <c r="HM538" s="43"/>
      <c r="HN538" s="43"/>
      <c r="HO538" s="43"/>
      <c r="HP538" s="43"/>
      <c r="HQ538" s="43"/>
      <c r="HR538" s="43"/>
      <c r="HS538" s="43"/>
      <c r="HT538" s="43"/>
      <c r="HU538" s="43"/>
      <c r="HV538" s="43"/>
      <c r="HW538" s="43"/>
      <c r="HX538" s="43"/>
      <c r="HY538" s="43"/>
      <c r="HZ538" s="43"/>
      <c r="IA538" s="43"/>
      <c r="IB538" s="43"/>
      <c r="IC538" s="43"/>
      <c r="ID538" s="43"/>
      <c r="IE538" s="43"/>
      <c r="IF538" s="43"/>
      <c r="IG538" s="43"/>
      <c r="IH538" s="43"/>
      <c r="II538" s="43"/>
      <c r="IJ538" s="43"/>
      <c r="IK538" s="43"/>
      <c r="IL538" s="43"/>
      <c r="IM538" s="43"/>
      <c r="IN538" s="43"/>
      <c r="IO538" s="43"/>
      <c r="IP538" s="43"/>
      <c r="IQ538" s="43"/>
      <c r="IR538" s="43"/>
      <c r="IS538" s="43"/>
      <c r="IT538" s="43"/>
      <c r="IU538" s="43"/>
    </row>
    <row r="539" spans="1:255" ht="16.5">
      <c r="A539" s="708"/>
      <c r="B539" s="709"/>
      <c r="C539" s="709"/>
      <c r="D539" s="709"/>
      <c r="E539" s="43"/>
      <c r="F539" s="43"/>
      <c r="G539" s="43"/>
      <c r="H539" s="43"/>
      <c r="I539" s="43"/>
      <c r="J539" s="43"/>
      <c r="K539" s="43"/>
      <c r="L539" s="43"/>
      <c r="M539" s="43"/>
      <c r="N539" s="43"/>
      <c r="O539" s="43"/>
      <c r="P539" s="43"/>
      <c r="Q539" s="43"/>
      <c r="R539" s="43"/>
      <c r="S539" s="43"/>
      <c r="T539" s="43"/>
      <c r="U539" s="43"/>
      <c r="V539" s="43"/>
      <c r="W539" s="43"/>
      <c r="X539" s="43"/>
      <c r="Y539" s="43"/>
      <c r="Z539" s="43"/>
      <c r="AA539" s="43"/>
      <c r="AB539" s="43"/>
      <c r="AC539" s="43"/>
      <c r="AD539" s="43"/>
      <c r="AE539" s="43"/>
      <c r="AF539" s="43"/>
      <c r="AG539" s="43"/>
      <c r="AH539" s="43"/>
      <c r="AI539" s="43"/>
      <c r="AJ539" s="43"/>
      <c r="AK539" s="43"/>
      <c r="AL539" s="43"/>
      <c r="AM539" s="43"/>
      <c r="AN539" s="43"/>
      <c r="AO539" s="43"/>
      <c r="AP539" s="43"/>
      <c r="AQ539" s="43"/>
      <c r="AR539" s="43"/>
      <c r="AS539" s="43"/>
      <c r="AT539" s="43"/>
      <c r="AU539" s="43"/>
      <c r="AV539" s="43"/>
      <c r="AW539" s="43"/>
      <c r="AX539" s="43"/>
      <c r="AY539" s="43"/>
      <c r="AZ539" s="43"/>
      <c r="BA539" s="43"/>
      <c r="BB539" s="43"/>
      <c r="BC539" s="43"/>
      <c r="BD539" s="43"/>
      <c r="BE539" s="43"/>
      <c r="BF539" s="43"/>
      <c r="BG539" s="43"/>
      <c r="BH539" s="43"/>
      <c r="BI539" s="43"/>
      <c r="BJ539" s="43"/>
      <c r="BK539" s="43"/>
      <c r="BL539" s="43"/>
      <c r="BM539" s="43"/>
      <c r="BN539" s="43"/>
      <c r="BO539" s="43"/>
      <c r="BP539" s="43"/>
      <c r="BQ539" s="43"/>
      <c r="BR539" s="43"/>
      <c r="BS539" s="43"/>
      <c r="BT539" s="43"/>
      <c r="BU539" s="43"/>
      <c r="BV539" s="43"/>
      <c r="BW539" s="43"/>
      <c r="BX539" s="43"/>
      <c r="BY539" s="43"/>
      <c r="BZ539" s="43"/>
      <c r="CA539" s="43"/>
      <c r="CB539" s="43"/>
      <c r="CC539" s="43"/>
      <c r="CD539" s="43"/>
      <c r="CE539" s="43"/>
      <c r="CF539" s="43"/>
      <c r="CG539" s="43"/>
      <c r="CH539" s="43"/>
      <c r="CI539" s="43"/>
      <c r="CJ539" s="43"/>
      <c r="CK539" s="43"/>
      <c r="CL539" s="43"/>
      <c r="CM539" s="43"/>
      <c r="CN539" s="43"/>
      <c r="CO539" s="43"/>
      <c r="CP539" s="43"/>
      <c r="CQ539" s="43"/>
      <c r="CR539" s="43"/>
      <c r="CS539" s="43"/>
      <c r="CT539" s="43"/>
      <c r="CU539" s="43"/>
      <c r="CV539" s="43"/>
      <c r="CW539" s="43"/>
      <c r="CX539" s="43"/>
      <c r="CY539" s="43"/>
      <c r="CZ539" s="43"/>
      <c r="DA539" s="43"/>
      <c r="DB539" s="43"/>
      <c r="DC539" s="43"/>
      <c r="DD539" s="43"/>
      <c r="DE539" s="43"/>
      <c r="DF539" s="43"/>
      <c r="DG539" s="43"/>
      <c r="DH539" s="43"/>
      <c r="DI539" s="43"/>
      <c r="DJ539" s="43"/>
      <c r="DK539" s="43"/>
      <c r="DL539" s="43"/>
      <c r="DM539" s="43"/>
      <c r="DN539" s="43"/>
      <c r="DO539" s="43"/>
      <c r="DP539" s="43"/>
      <c r="DQ539" s="43"/>
      <c r="DR539" s="43"/>
      <c r="DS539" s="43"/>
      <c r="DT539" s="43"/>
      <c r="DU539" s="43"/>
      <c r="DV539" s="43"/>
      <c r="DW539" s="43"/>
      <c r="DX539" s="43"/>
      <c r="DY539" s="43"/>
      <c r="DZ539" s="43"/>
      <c r="EA539" s="43"/>
      <c r="EB539" s="43"/>
      <c r="EC539" s="43"/>
      <c r="ED539" s="43"/>
      <c r="EE539" s="43"/>
      <c r="EF539" s="43"/>
      <c r="EG539" s="43"/>
      <c r="EH539" s="43"/>
      <c r="EI539" s="43"/>
      <c r="EJ539" s="43"/>
      <c r="EK539" s="43"/>
      <c r="EL539" s="43"/>
      <c r="EM539" s="43"/>
      <c r="EN539" s="43"/>
      <c r="EO539" s="43"/>
      <c r="EP539" s="43"/>
      <c r="EQ539" s="43"/>
      <c r="ER539" s="43"/>
      <c r="ES539" s="43"/>
      <c r="ET539" s="43"/>
      <c r="EU539" s="43"/>
      <c r="EV539" s="43"/>
      <c r="EW539" s="43"/>
      <c r="EX539" s="43"/>
      <c r="EY539" s="43"/>
      <c r="EZ539" s="43"/>
      <c r="FA539" s="43"/>
      <c r="FB539" s="43"/>
      <c r="FC539" s="43"/>
      <c r="FD539" s="43"/>
      <c r="FE539" s="43"/>
      <c r="FF539" s="43"/>
      <c r="FG539" s="43"/>
      <c r="FH539" s="43"/>
      <c r="FI539" s="43"/>
      <c r="FJ539" s="43"/>
      <c r="FK539" s="43"/>
      <c r="FL539" s="43"/>
      <c r="FM539" s="43"/>
      <c r="FN539" s="43"/>
      <c r="FO539" s="43"/>
      <c r="FP539" s="43"/>
      <c r="FQ539" s="43"/>
      <c r="FR539" s="43"/>
      <c r="FS539" s="43"/>
      <c r="FT539" s="43"/>
      <c r="FU539" s="43"/>
      <c r="FV539" s="43"/>
      <c r="FW539" s="43"/>
      <c r="FX539" s="43"/>
      <c r="FY539" s="43"/>
      <c r="FZ539" s="43"/>
      <c r="GA539" s="43"/>
      <c r="GB539" s="43"/>
      <c r="GC539" s="43"/>
      <c r="GD539" s="43"/>
      <c r="GE539" s="43"/>
      <c r="GF539" s="43"/>
      <c r="GG539" s="43"/>
      <c r="GH539" s="43"/>
      <c r="GI539" s="43"/>
      <c r="GJ539" s="43"/>
      <c r="GK539" s="43"/>
      <c r="GL539" s="43"/>
      <c r="GM539" s="43"/>
      <c r="GN539" s="43"/>
      <c r="GO539" s="43"/>
      <c r="GP539" s="43"/>
      <c r="GQ539" s="43"/>
      <c r="GR539" s="43"/>
      <c r="GS539" s="43"/>
      <c r="GT539" s="43"/>
      <c r="GU539" s="43"/>
      <c r="GV539" s="43"/>
      <c r="GW539" s="43"/>
      <c r="GX539" s="43"/>
      <c r="GY539" s="43"/>
      <c r="GZ539" s="43"/>
      <c r="HA539" s="43"/>
      <c r="HB539" s="43"/>
      <c r="HC539" s="43"/>
      <c r="HD539" s="43"/>
      <c r="HE539" s="43"/>
      <c r="HF539" s="43"/>
      <c r="HG539" s="43"/>
      <c r="HH539" s="43"/>
      <c r="HI539" s="43"/>
      <c r="HJ539" s="43"/>
      <c r="HK539" s="43"/>
      <c r="HL539" s="43"/>
      <c r="HM539" s="43"/>
      <c r="HN539" s="43"/>
      <c r="HO539" s="43"/>
      <c r="HP539" s="43"/>
      <c r="HQ539" s="43"/>
      <c r="HR539" s="43"/>
      <c r="HS539" s="43"/>
      <c r="HT539" s="43"/>
      <c r="HU539" s="43"/>
      <c r="HV539" s="43"/>
      <c r="HW539" s="43"/>
      <c r="HX539" s="43"/>
      <c r="HY539" s="43"/>
      <c r="HZ539" s="43"/>
      <c r="IA539" s="43"/>
      <c r="IB539" s="43"/>
      <c r="IC539" s="43"/>
      <c r="ID539" s="43"/>
      <c r="IE539" s="43"/>
      <c r="IF539" s="43"/>
      <c r="IG539" s="43"/>
      <c r="IH539" s="43"/>
      <c r="II539" s="43"/>
      <c r="IJ539" s="43"/>
      <c r="IK539" s="43"/>
      <c r="IL539" s="43"/>
      <c r="IM539" s="43"/>
      <c r="IN539" s="43"/>
      <c r="IO539" s="43"/>
      <c r="IP539" s="43"/>
      <c r="IQ539" s="43"/>
      <c r="IR539" s="43"/>
      <c r="IS539" s="43"/>
      <c r="IT539" s="43"/>
      <c r="IU539" s="43"/>
    </row>
    <row r="540" spans="1:255" ht="16.5">
      <c r="A540" s="708"/>
      <c r="B540" s="709"/>
      <c r="C540" s="709"/>
      <c r="D540" s="709"/>
      <c r="E540" s="43"/>
      <c r="F540" s="43"/>
      <c r="G540" s="43"/>
      <c r="H540" s="43"/>
      <c r="I540" s="43"/>
      <c r="J540" s="43"/>
      <c r="K540" s="43"/>
      <c r="L540" s="43"/>
      <c r="M540" s="43"/>
      <c r="N540" s="43"/>
      <c r="O540" s="43"/>
      <c r="P540" s="43"/>
      <c r="Q540" s="43"/>
      <c r="R540" s="43"/>
      <c r="S540" s="43"/>
      <c r="T540" s="43"/>
      <c r="U540" s="43"/>
      <c r="V540" s="43"/>
      <c r="W540" s="43"/>
      <c r="X540" s="43"/>
      <c r="Y540" s="43"/>
      <c r="Z540" s="43"/>
      <c r="AA540" s="43"/>
      <c r="AB540" s="43"/>
      <c r="AC540" s="43"/>
      <c r="AD540" s="43"/>
      <c r="AE540" s="43"/>
      <c r="AF540" s="43"/>
      <c r="AG540" s="43"/>
      <c r="AH540" s="43"/>
      <c r="AI540" s="43"/>
      <c r="AJ540" s="43"/>
      <c r="AK540" s="43"/>
      <c r="AL540" s="43"/>
      <c r="AM540" s="43"/>
      <c r="AN540" s="43"/>
      <c r="AO540" s="43"/>
      <c r="AP540" s="43"/>
      <c r="AQ540" s="43"/>
      <c r="AR540" s="43"/>
      <c r="AS540" s="43"/>
      <c r="AT540" s="43"/>
      <c r="AU540" s="43"/>
      <c r="AV540" s="43"/>
      <c r="AW540" s="43"/>
      <c r="AX540" s="43"/>
      <c r="AY540" s="43"/>
      <c r="AZ540" s="43"/>
      <c r="BA540" s="43"/>
      <c r="BB540" s="43"/>
      <c r="BC540" s="43"/>
      <c r="BD540" s="43"/>
      <c r="BE540" s="43"/>
      <c r="BF540" s="43"/>
      <c r="BG540" s="43"/>
      <c r="BH540" s="43"/>
      <c r="BI540" s="43"/>
      <c r="BJ540" s="43"/>
      <c r="BK540" s="43"/>
      <c r="BL540" s="43"/>
      <c r="BM540" s="43"/>
      <c r="BN540" s="43"/>
      <c r="BO540" s="43"/>
      <c r="BP540" s="43"/>
      <c r="BQ540" s="43"/>
      <c r="BR540" s="43"/>
      <c r="BS540" s="43"/>
      <c r="BT540" s="43"/>
      <c r="BU540" s="43"/>
      <c r="BV540" s="43"/>
      <c r="BW540" s="43"/>
      <c r="BX540" s="43"/>
      <c r="BY540" s="43"/>
      <c r="BZ540" s="43"/>
      <c r="CA540" s="43"/>
      <c r="CB540" s="43"/>
      <c r="CC540" s="43"/>
      <c r="CD540" s="43"/>
      <c r="CE540" s="43"/>
      <c r="CF540" s="43"/>
      <c r="CG540" s="43"/>
      <c r="CH540" s="43"/>
      <c r="CI540" s="43"/>
      <c r="CJ540" s="43"/>
      <c r="CK540" s="43"/>
      <c r="CL540" s="43"/>
      <c r="CM540" s="43"/>
      <c r="CN540" s="43"/>
      <c r="CO540" s="43"/>
      <c r="CP540" s="43"/>
      <c r="CQ540" s="43"/>
      <c r="CR540" s="43"/>
      <c r="CS540" s="43"/>
      <c r="CT540" s="43"/>
      <c r="CU540" s="43"/>
      <c r="CV540" s="43"/>
      <c r="CW540" s="43"/>
      <c r="CX540" s="43"/>
      <c r="CY540" s="43"/>
      <c r="CZ540" s="43"/>
      <c r="DA540" s="43"/>
      <c r="DB540" s="43"/>
      <c r="DC540" s="43"/>
      <c r="DD540" s="43"/>
      <c r="DE540" s="43"/>
      <c r="DF540" s="43"/>
      <c r="DG540" s="43"/>
      <c r="DH540" s="43"/>
      <c r="DI540" s="43"/>
      <c r="DJ540" s="43"/>
      <c r="DK540" s="43"/>
      <c r="DL540" s="43"/>
      <c r="DM540" s="43"/>
      <c r="DN540" s="43"/>
      <c r="DO540" s="43"/>
      <c r="DP540" s="43"/>
      <c r="DQ540" s="43"/>
      <c r="DR540" s="43"/>
      <c r="DS540" s="43"/>
      <c r="DT540" s="43"/>
      <c r="DU540" s="43"/>
      <c r="DV540" s="43"/>
      <c r="DW540" s="43"/>
      <c r="DX540" s="43"/>
      <c r="DY540" s="43"/>
      <c r="DZ540" s="43"/>
      <c r="EA540" s="43"/>
      <c r="EB540" s="43"/>
      <c r="EC540" s="43"/>
      <c r="ED540" s="43"/>
      <c r="EE540" s="43"/>
      <c r="EF540" s="43"/>
      <c r="EG540" s="43"/>
      <c r="EH540" s="43"/>
      <c r="EI540" s="43"/>
      <c r="EJ540" s="43"/>
      <c r="EK540" s="43"/>
      <c r="EL540" s="43"/>
      <c r="EM540" s="43"/>
      <c r="EN540" s="43"/>
      <c r="EO540" s="43"/>
      <c r="EP540" s="43"/>
      <c r="EQ540" s="43"/>
      <c r="ER540" s="43"/>
      <c r="ES540" s="43"/>
      <c r="ET540" s="43"/>
      <c r="EU540" s="43"/>
      <c r="EV540" s="43"/>
      <c r="EW540" s="43"/>
      <c r="EX540" s="43"/>
      <c r="EY540" s="43"/>
      <c r="EZ540" s="43"/>
      <c r="FA540" s="43"/>
      <c r="FB540" s="43"/>
      <c r="FC540" s="43"/>
      <c r="FD540" s="43"/>
      <c r="FE540" s="43"/>
      <c r="FF540" s="43"/>
      <c r="FG540" s="43"/>
      <c r="FH540" s="43"/>
      <c r="FI540" s="43"/>
      <c r="FJ540" s="43"/>
      <c r="FK540" s="43"/>
      <c r="FL540" s="43"/>
      <c r="FM540" s="43"/>
      <c r="FN540" s="43"/>
      <c r="FO540" s="43"/>
      <c r="FP540" s="43"/>
      <c r="FQ540" s="43"/>
      <c r="FR540" s="43"/>
      <c r="FS540" s="43"/>
      <c r="FT540" s="43"/>
      <c r="FU540" s="43"/>
      <c r="FV540" s="43"/>
      <c r="FW540" s="43"/>
      <c r="FX540" s="43"/>
      <c r="FY540" s="43"/>
      <c r="FZ540" s="43"/>
      <c r="GA540" s="43"/>
      <c r="GB540" s="43"/>
      <c r="GC540" s="43"/>
      <c r="GD540" s="43"/>
      <c r="GE540" s="43"/>
      <c r="GF540" s="43"/>
      <c r="GG540" s="43"/>
      <c r="GH540" s="43"/>
      <c r="GI540" s="43"/>
      <c r="GJ540" s="43"/>
      <c r="GK540" s="43"/>
      <c r="GL540" s="43"/>
      <c r="GM540" s="43"/>
      <c r="GN540" s="43"/>
      <c r="GO540" s="43"/>
      <c r="GP540" s="43"/>
      <c r="GQ540" s="43"/>
      <c r="GR540" s="43"/>
      <c r="GS540" s="43"/>
      <c r="GT540" s="43"/>
      <c r="GU540" s="43"/>
      <c r="GV540" s="43"/>
      <c r="GW540" s="43"/>
      <c r="GX540" s="43"/>
      <c r="GY540" s="43"/>
      <c r="GZ540" s="43"/>
      <c r="HA540" s="43"/>
      <c r="HB540" s="43"/>
      <c r="HC540" s="43"/>
      <c r="HD540" s="43"/>
      <c r="HE540" s="43"/>
      <c r="HF540" s="43"/>
      <c r="HG540" s="43"/>
      <c r="HH540" s="43"/>
      <c r="HI540" s="43"/>
      <c r="HJ540" s="43"/>
      <c r="HK540" s="43"/>
      <c r="HL540" s="43"/>
      <c r="HM540" s="43"/>
      <c r="HN540" s="43"/>
      <c r="HO540" s="43"/>
      <c r="HP540" s="43"/>
      <c r="HQ540" s="43"/>
      <c r="HR540" s="43"/>
      <c r="HS540" s="43"/>
      <c r="HT540" s="43"/>
      <c r="HU540" s="43"/>
      <c r="HV540" s="43"/>
      <c r="HW540" s="43"/>
      <c r="HX540" s="43"/>
      <c r="HY540" s="43"/>
      <c r="HZ540" s="43"/>
      <c r="IA540" s="43"/>
      <c r="IB540" s="43"/>
      <c r="IC540" s="43"/>
      <c r="ID540" s="43"/>
      <c r="IE540" s="43"/>
      <c r="IF540" s="43"/>
      <c r="IG540" s="43"/>
      <c r="IH540" s="43"/>
      <c r="II540" s="43"/>
      <c r="IJ540" s="43"/>
      <c r="IK540" s="43"/>
      <c r="IL540" s="43"/>
      <c r="IM540" s="43"/>
      <c r="IN540" s="43"/>
      <c r="IO540" s="43"/>
      <c r="IP540" s="43"/>
      <c r="IQ540" s="43"/>
      <c r="IR540" s="43"/>
      <c r="IS540" s="43"/>
      <c r="IT540" s="43"/>
      <c r="IU540" s="43"/>
    </row>
    <row r="541" spans="1:255" ht="16.5">
      <c r="A541" s="708"/>
      <c r="B541" s="709"/>
      <c r="C541" s="709"/>
      <c r="D541" s="709"/>
      <c r="E541" s="43"/>
      <c r="F541" s="43"/>
      <c r="G541" s="43"/>
      <c r="H541" s="43"/>
      <c r="I541" s="43"/>
      <c r="J541" s="43"/>
      <c r="K541" s="43"/>
      <c r="L541" s="43"/>
      <c r="M541" s="43"/>
      <c r="N541" s="43"/>
      <c r="O541" s="43"/>
      <c r="P541" s="43"/>
      <c r="Q541" s="43"/>
      <c r="R541" s="43"/>
      <c r="S541" s="43"/>
      <c r="T541" s="43"/>
      <c r="U541" s="43"/>
      <c r="V541" s="43"/>
      <c r="W541" s="43"/>
      <c r="X541" s="43"/>
      <c r="Y541" s="43"/>
      <c r="Z541" s="43"/>
      <c r="AA541" s="43"/>
      <c r="AB541" s="43"/>
      <c r="AC541" s="43"/>
      <c r="AD541" s="43"/>
      <c r="AE541" s="43"/>
      <c r="AF541" s="43"/>
      <c r="AG541" s="43"/>
      <c r="AH541" s="43"/>
      <c r="AI541" s="43"/>
      <c r="AJ541" s="43"/>
      <c r="AK541" s="43"/>
      <c r="AL541" s="43"/>
      <c r="AM541" s="43"/>
      <c r="AN541" s="43"/>
      <c r="AO541" s="43"/>
      <c r="AP541" s="43"/>
      <c r="AQ541" s="43"/>
      <c r="AR541" s="43"/>
      <c r="AS541" s="43"/>
      <c r="AT541" s="43"/>
      <c r="AU541" s="43"/>
      <c r="AV541" s="43"/>
      <c r="AW541" s="43"/>
      <c r="AX541" s="43"/>
      <c r="AY541" s="43"/>
      <c r="AZ541" s="43"/>
      <c r="BA541" s="43"/>
      <c r="BB541" s="43"/>
      <c r="BC541" s="43"/>
      <c r="BD541" s="43"/>
      <c r="BE541" s="43"/>
      <c r="BF541" s="43"/>
      <c r="BG541" s="43"/>
      <c r="BH541" s="43"/>
      <c r="BI541" s="43"/>
      <c r="BJ541" s="43"/>
      <c r="BK541" s="43"/>
      <c r="BL541" s="43"/>
      <c r="BM541" s="43"/>
      <c r="BN541" s="43"/>
      <c r="BO541" s="43"/>
      <c r="BP541" s="43"/>
      <c r="BQ541" s="43"/>
      <c r="BR541" s="43"/>
      <c r="BS541" s="43"/>
      <c r="BT541" s="43"/>
      <c r="BU541" s="43"/>
      <c r="BV541" s="43"/>
      <c r="BW541" s="43"/>
      <c r="BX541" s="43"/>
      <c r="BY541" s="43"/>
      <c r="BZ541" s="43"/>
      <c r="CA541" s="43"/>
      <c r="CB541" s="43"/>
      <c r="CC541" s="43"/>
      <c r="CD541" s="43"/>
      <c r="CE541" s="43"/>
      <c r="CF541" s="43"/>
      <c r="CG541" s="43"/>
      <c r="CH541" s="43"/>
      <c r="CI541" s="43"/>
      <c r="CJ541" s="43"/>
      <c r="CK541" s="43"/>
      <c r="CL541" s="43"/>
      <c r="CM541" s="43"/>
      <c r="CN541" s="43"/>
      <c r="CO541" s="43"/>
      <c r="CP541" s="43"/>
      <c r="CQ541" s="43"/>
      <c r="CR541" s="43"/>
      <c r="CS541" s="43"/>
      <c r="CT541" s="43"/>
      <c r="CU541" s="43"/>
      <c r="CV541" s="43"/>
      <c r="CW541" s="43"/>
      <c r="CX541" s="43"/>
      <c r="CY541" s="43"/>
      <c r="CZ541" s="43"/>
      <c r="DA541" s="43"/>
      <c r="DB541" s="43"/>
      <c r="DC541" s="43"/>
      <c r="DD541" s="43"/>
      <c r="DE541" s="43"/>
      <c r="DF541" s="43"/>
      <c r="DG541" s="43"/>
      <c r="DH541" s="43"/>
      <c r="DI541" s="43"/>
      <c r="DJ541" s="43"/>
      <c r="DK541" s="43"/>
      <c r="DL541" s="43"/>
      <c r="DM541" s="43"/>
      <c r="DN541" s="43"/>
      <c r="DO541" s="43"/>
      <c r="DP541" s="43"/>
      <c r="DQ541" s="43"/>
      <c r="DR541" s="43"/>
      <c r="DS541" s="43"/>
      <c r="DT541" s="43"/>
      <c r="DU541" s="43"/>
      <c r="DV541" s="43"/>
      <c r="DW541" s="43"/>
      <c r="DX541" s="43"/>
      <c r="DY541" s="43"/>
      <c r="DZ541" s="43"/>
      <c r="EA541" s="43"/>
      <c r="EB541" s="43"/>
      <c r="EC541" s="43"/>
      <c r="ED541" s="43"/>
      <c r="EE541" s="43"/>
      <c r="EF541" s="43"/>
      <c r="EG541" s="43"/>
      <c r="EH541" s="43"/>
      <c r="EI541" s="43"/>
      <c r="EJ541" s="43"/>
      <c r="EK541" s="43"/>
      <c r="EL541" s="43"/>
      <c r="EM541" s="43"/>
      <c r="EN541" s="43"/>
      <c r="EO541" s="43"/>
      <c r="EP541" s="43"/>
      <c r="EQ541" s="43"/>
      <c r="ER541" s="43"/>
      <c r="ES541" s="43"/>
      <c r="ET541" s="43"/>
      <c r="EU541" s="43"/>
      <c r="EV541" s="43"/>
      <c r="EW541" s="43"/>
      <c r="EX541" s="43"/>
      <c r="EY541" s="43"/>
      <c r="EZ541" s="43"/>
      <c r="FA541" s="43"/>
      <c r="FB541" s="43"/>
      <c r="FC541" s="43"/>
      <c r="FD541" s="43"/>
      <c r="FE541" s="43"/>
      <c r="FF541" s="43"/>
      <c r="FG541" s="43"/>
      <c r="FH541" s="43"/>
      <c r="FI541" s="43"/>
      <c r="FJ541" s="43"/>
      <c r="FK541" s="43"/>
      <c r="FL541" s="43"/>
      <c r="FM541" s="43"/>
      <c r="FN541" s="43"/>
      <c r="FO541" s="43"/>
      <c r="FP541" s="43"/>
      <c r="FQ541" s="43"/>
      <c r="FR541" s="43"/>
      <c r="FS541" s="43"/>
      <c r="FT541" s="43"/>
      <c r="FU541" s="43"/>
      <c r="FV541" s="43"/>
      <c r="FW541" s="43"/>
      <c r="FX541" s="43"/>
      <c r="FY541" s="43"/>
      <c r="FZ541" s="43"/>
      <c r="GA541" s="43"/>
      <c r="GB541" s="43"/>
      <c r="GC541" s="43"/>
      <c r="GD541" s="43"/>
      <c r="GE541" s="43"/>
      <c r="GF541" s="43"/>
      <c r="GG541" s="43"/>
      <c r="GH541" s="43"/>
      <c r="GI541" s="43"/>
      <c r="GJ541" s="43"/>
      <c r="GK541" s="43"/>
      <c r="GL541" s="43"/>
      <c r="GM541" s="43"/>
      <c r="GN541" s="43"/>
      <c r="GO541" s="43"/>
      <c r="GP541" s="43"/>
      <c r="GQ541" s="43"/>
      <c r="GR541" s="43"/>
      <c r="GS541" s="43"/>
      <c r="GT541" s="43"/>
      <c r="GU541" s="43"/>
      <c r="GV541" s="43"/>
      <c r="GW541" s="43"/>
      <c r="GX541" s="43"/>
      <c r="GY541" s="43"/>
      <c r="GZ541" s="43"/>
      <c r="HA541" s="43"/>
      <c r="HB541" s="43"/>
      <c r="HC541" s="43"/>
      <c r="HD541" s="43"/>
      <c r="HE541" s="43"/>
      <c r="HF541" s="43"/>
      <c r="HG541" s="43"/>
      <c r="HH541" s="43"/>
      <c r="HI541" s="43"/>
      <c r="HJ541" s="43"/>
      <c r="HK541" s="43"/>
      <c r="HL541" s="43"/>
      <c r="HM541" s="43"/>
      <c r="HN541" s="43"/>
      <c r="HO541" s="43"/>
      <c r="HP541" s="43"/>
      <c r="HQ541" s="43"/>
      <c r="HR541" s="43"/>
      <c r="HS541" s="43"/>
      <c r="HT541" s="43"/>
      <c r="HU541" s="43"/>
      <c r="HV541" s="43"/>
      <c r="HW541" s="43"/>
      <c r="HX541" s="43"/>
      <c r="HY541" s="43"/>
      <c r="HZ541" s="43"/>
      <c r="IA541" s="43"/>
      <c r="IB541" s="43"/>
      <c r="IC541" s="43"/>
      <c r="ID541" s="43"/>
      <c r="IE541" s="43"/>
      <c r="IF541" s="43"/>
      <c r="IG541" s="43"/>
      <c r="IH541" s="43"/>
      <c r="II541" s="43"/>
      <c r="IJ541" s="43"/>
      <c r="IK541" s="43"/>
      <c r="IL541" s="43"/>
      <c r="IM541" s="43"/>
      <c r="IN541" s="43"/>
      <c r="IO541" s="43"/>
      <c r="IP541" s="43"/>
      <c r="IQ541" s="43"/>
      <c r="IR541" s="43"/>
      <c r="IS541" s="43"/>
      <c r="IT541" s="43"/>
      <c r="IU541" s="43"/>
    </row>
    <row r="542" spans="1:255" ht="16.5">
      <c r="A542" s="708"/>
      <c r="B542" s="709"/>
      <c r="C542" s="709"/>
      <c r="D542" s="709"/>
      <c r="E542" s="43"/>
      <c r="F542" s="43"/>
      <c r="G542" s="43"/>
      <c r="H542" s="43"/>
      <c r="I542" s="43"/>
      <c r="J542" s="43"/>
      <c r="K542" s="43"/>
      <c r="L542" s="43"/>
      <c r="M542" s="43"/>
      <c r="N542" s="43"/>
      <c r="O542" s="43"/>
      <c r="P542" s="43"/>
      <c r="Q542" s="43"/>
      <c r="R542" s="43"/>
      <c r="S542" s="43"/>
      <c r="T542" s="43"/>
      <c r="U542" s="43"/>
      <c r="V542" s="43"/>
      <c r="W542" s="43"/>
      <c r="X542" s="43"/>
      <c r="Y542" s="43"/>
      <c r="Z542" s="43"/>
      <c r="AA542" s="43"/>
      <c r="AB542" s="43"/>
      <c r="AC542" s="43"/>
      <c r="AD542" s="43"/>
      <c r="AE542" s="43"/>
      <c r="AF542" s="43"/>
      <c r="AG542" s="43"/>
      <c r="AH542" s="43"/>
      <c r="AI542" s="43"/>
      <c r="AJ542" s="43"/>
      <c r="AK542" s="43"/>
      <c r="AL542" s="43"/>
      <c r="AM542" s="43"/>
      <c r="AN542" s="43"/>
      <c r="AO542" s="43"/>
      <c r="AP542" s="43"/>
      <c r="AQ542" s="43"/>
      <c r="AR542" s="43"/>
      <c r="AS542" s="43"/>
      <c r="AT542" s="43"/>
      <c r="AU542" s="43"/>
      <c r="AV542" s="43"/>
      <c r="AW542" s="43"/>
      <c r="AX542" s="43"/>
      <c r="AY542" s="43"/>
      <c r="AZ542" s="43"/>
      <c r="BA542" s="43"/>
      <c r="BB542" s="43"/>
      <c r="BC542" s="43"/>
      <c r="BD542" s="43"/>
      <c r="BE542" s="43"/>
      <c r="BF542" s="43"/>
      <c r="BG542" s="43"/>
      <c r="BH542" s="43"/>
      <c r="BI542" s="43"/>
      <c r="BJ542" s="43"/>
      <c r="BK542" s="43"/>
      <c r="BL542" s="43"/>
      <c r="BM542" s="43"/>
      <c r="BN542" s="43"/>
      <c r="BO542" s="43"/>
      <c r="BP542" s="43"/>
      <c r="BQ542" s="43"/>
      <c r="BR542" s="43"/>
      <c r="BS542" s="43"/>
      <c r="BT542" s="43"/>
      <c r="BU542" s="43"/>
      <c r="BV542" s="43"/>
      <c r="BW542" s="43"/>
      <c r="BX542" s="43"/>
      <c r="BY542" s="43"/>
      <c r="BZ542" s="43"/>
      <c r="CA542" s="43"/>
      <c r="CB542" s="43"/>
      <c r="CC542" s="43"/>
      <c r="CD542" s="43"/>
      <c r="CE542" s="43"/>
      <c r="CF542" s="43"/>
      <c r="CG542" s="43"/>
      <c r="CH542" s="43"/>
      <c r="CI542" s="43"/>
      <c r="CJ542" s="43"/>
      <c r="CK542" s="43"/>
      <c r="CL542" s="43"/>
      <c r="CM542" s="43"/>
      <c r="CN542" s="43"/>
      <c r="CO542" s="43"/>
      <c r="CP542" s="43"/>
      <c r="CQ542" s="43"/>
      <c r="CR542" s="43"/>
      <c r="CS542" s="43"/>
      <c r="CT542" s="43"/>
      <c r="CU542" s="43"/>
      <c r="CV542" s="43"/>
      <c r="CW542" s="43"/>
      <c r="CX542" s="43"/>
      <c r="CY542" s="43"/>
      <c r="CZ542" s="43"/>
      <c r="DA542" s="43"/>
      <c r="DB542" s="43"/>
      <c r="DC542" s="43"/>
      <c r="DD542" s="43"/>
      <c r="DE542" s="43"/>
      <c r="DF542" s="43"/>
      <c r="DG542" s="43"/>
      <c r="DH542" s="43"/>
      <c r="DI542" s="43"/>
      <c r="DJ542" s="43"/>
      <c r="DK542" s="43"/>
      <c r="DL542" s="43"/>
      <c r="DM542" s="43"/>
      <c r="DN542" s="43"/>
      <c r="DO542" s="43"/>
      <c r="DP542" s="43"/>
      <c r="DQ542" s="43"/>
      <c r="DR542" s="43"/>
      <c r="DS542" s="43"/>
      <c r="DT542" s="43"/>
      <c r="DU542" s="43"/>
      <c r="DV542" s="43"/>
      <c r="DW542" s="43"/>
      <c r="DX542" s="43"/>
      <c r="DY542" s="43"/>
      <c r="DZ542" s="43"/>
      <c r="EA542" s="43"/>
      <c r="EB542" s="43"/>
      <c r="EC542" s="43"/>
      <c r="ED542" s="43"/>
      <c r="EE542" s="43"/>
      <c r="EF542" s="43"/>
      <c r="EG542" s="43"/>
      <c r="EH542" s="43"/>
      <c r="EI542" s="43"/>
      <c r="EJ542" s="43"/>
      <c r="EK542" s="43"/>
      <c r="EL542" s="43"/>
      <c r="EM542" s="43"/>
      <c r="EN542" s="43"/>
      <c r="EO542" s="43"/>
      <c r="EP542" s="43"/>
      <c r="EQ542" s="43"/>
      <c r="ER542" s="43"/>
      <c r="ES542" s="43"/>
      <c r="ET542" s="43"/>
      <c r="EU542" s="43"/>
      <c r="EV542" s="43"/>
      <c r="EW542" s="43"/>
      <c r="EX542" s="43"/>
      <c r="EY542" s="43"/>
      <c r="EZ542" s="43"/>
      <c r="FA542" s="43"/>
      <c r="FB542" s="43"/>
      <c r="FC542" s="43"/>
      <c r="FD542" s="43"/>
      <c r="FE542" s="43"/>
      <c r="FF542" s="43"/>
      <c r="FG542" s="43"/>
      <c r="FH542" s="43"/>
      <c r="FI542" s="43"/>
      <c r="FJ542" s="43"/>
      <c r="FK542" s="43"/>
      <c r="FL542" s="43"/>
      <c r="FM542" s="43"/>
      <c r="FN542" s="43"/>
      <c r="FO542" s="43"/>
      <c r="FP542" s="43"/>
      <c r="FQ542" s="43"/>
      <c r="FR542" s="43"/>
      <c r="FS542" s="43"/>
      <c r="FT542" s="43"/>
      <c r="FU542" s="43"/>
      <c r="FV542" s="43"/>
      <c r="FW542" s="43"/>
      <c r="FX542" s="43"/>
      <c r="FY542" s="43"/>
      <c r="FZ542" s="43"/>
      <c r="GA542" s="43"/>
      <c r="GB542" s="43"/>
      <c r="GC542" s="43"/>
      <c r="GD542" s="43"/>
      <c r="GE542" s="43"/>
      <c r="GF542" s="43"/>
      <c r="GG542" s="43"/>
      <c r="GH542" s="43"/>
      <c r="GI542" s="43"/>
      <c r="GJ542" s="43"/>
      <c r="GK542" s="43"/>
      <c r="GL542" s="43"/>
      <c r="GM542" s="43"/>
      <c r="GN542" s="43"/>
      <c r="GO542" s="43"/>
      <c r="GP542" s="43"/>
      <c r="GQ542" s="43"/>
      <c r="GR542" s="43"/>
      <c r="GS542" s="43"/>
      <c r="GT542" s="43"/>
      <c r="GU542" s="43"/>
      <c r="GV542" s="43"/>
      <c r="GW542" s="43"/>
      <c r="GX542" s="43"/>
      <c r="GY542" s="43"/>
      <c r="GZ542" s="43"/>
      <c r="HA542" s="43"/>
      <c r="HB542" s="43"/>
      <c r="HC542" s="43"/>
      <c r="HD542" s="43"/>
      <c r="HE542" s="43"/>
      <c r="HF542" s="43"/>
      <c r="HG542" s="43"/>
      <c r="HH542" s="43"/>
      <c r="HI542" s="43"/>
      <c r="HJ542" s="43"/>
      <c r="HK542" s="43"/>
      <c r="HL542" s="43"/>
      <c r="HM542" s="43"/>
      <c r="HN542" s="43"/>
      <c r="HO542" s="43"/>
      <c r="HP542" s="43"/>
      <c r="HQ542" s="43"/>
      <c r="HR542" s="43"/>
      <c r="HS542" s="43"/>
      <c r="HT542" s="43"/>
      <c r="HU542" s="43"/>
      <c r="HV542" s="43"/>
      <c r="HW542" s="43"/>
      <c r="HX542" s="43"/>
      <c r="HY542" s="43"/>
      <c r="HZ542" s="43"/>
      <c r="IA542" s="43"/>
      <c r="IB542" s="43"/>
      <c r="IC542" s="43"/>
      <c r="ID542" s="43"/>
      <c r="IE542" s="43"/>
      <c r="IF542" s="43"/>
      <c r="IG542" s="43"/>
      <c r="IH542" s="43"/>
      <c r="II542" s="43"/>
      <c r="IJ542" s="43"/>
      <c r="IK542" s="43"/>
      <c r="IL542" s="43"/>
      <c r="IM542" s="43"/>
      <c r="IN542" s="43"/>
      <c r="IO542" s="43"/>
      <c r="IP542" s="43"/>
      <c r="IQ542" s="43"/>
      <c r="IR542" s="43"/>
      <c r="IS542" s="43"/>
      <c r="IT542" s="43"/>
      <c r="IU542" s="43"/>
    </row>
    <row r="543" spans="1:255" ht="16.5">
      <c r="A543" s="708"/>
      <c r="B543" s="709"/>
      <c r="C543" s="709"/>
      <c r="D543" s="709"/>
      <c r="E543" s="43"/>
      <c r="F543" s="43"/>
      <c r="G543" s="43"/>
      <c r="H543" s="43"/>
      <c r="I543" s="43"/>
      <c r="J543" s="43"/>
      <c r="K543" s="43"/>
      <c r="L543" s="43"/>
      <c r="M543" s="43"/>
      <c r="N543" s="43"/>
      <c r="O543" s="43"/>
      <c r="P543" s="43"/>
      <c r="Q543" s="43"/>
      <c r="R543" s="43"/>
      <c r="S543" s="43"/>
      <c r="T543" s="43"/>
      <c r="U543" s="43"/>
      <c r="V543" s="43"/>
      <c r="W543" s="43"/>
      <c r="X543" s="43"/>
      <c r="Y543" s="43"/>
      <c r="Z543" s="43"/>
      <c r="AA543" s="43"/>
      <c r="AB543" s="43"/>
      <c r="AC543" s="43"/>
      <c r="AD543" s="43"/>
      <c r="AE543" s="43"/>
      <c r="AF543" s="43"/>
      <c r="AG543" s="43"/>
      <c r="AH543" s="43"/>
      <c r="AI543" s="43"/>
      <c r="AJ543" s="43"/>
      <c r="AK543" s="43"/>
      <c r="AL543" s="43"/>
      <c r="AM543" s="43"/>
      <c r="AN543" s="43"/>
      <c r="AO543" s="43"/>
      <c r="AP543" s="43"/>
      <c r="AQ543" s="43"/>
      <c r="AR543" s="43"/>
      <c r="AS543" s="43"/>
      <c r="AT543" s="43"/>
      <c r="AU543" s="43"/>
      <c r="AV543" s="43"/>
      <c r="AW543" s="43"/>
      <c r="AX543" s="43"/>
      <c r="AY543" s="43"/>
      <c r="AZ543" s="43"/>
      <c r="BA543" s="43"/>
      <c r="BB543" s="43"/>
      <c r="BC543" s="43"/>
      <c r="BD543" s="43"/>
      <c r="BE543" s="43"/>
      <c r="BF543" s="43"/>
      <c r="BG543" s="43"/>
      <c r="BH543" s="43"/>
      <c r="BI543" s="43"/>
      <c r="BJ543" s="43"/>
      <c r="BK543" s="43"/>
      <c r="BL543" s="43"/>
      <c r="BM543" s="43"/>
      <c r="BN543" s="43"/>
      <c r="BO543" s="43"/>
      <c r="BP543" s="43"/>
      <c r="BQ543" s="43"/>
      <c r="BR543" s="43"/>
      <c r="BS543" s="43"/>
      <c r="BT543" s="43"/>
      <c r="BU543" s="43"/>
      <c r="BV543" s="43"/>
      <c r="BW543" s="43"/>
      <c r="BX543" s="43"/>
      <c r="BY543" s="43"/>
      <c r="BZ543" s="43"/>
      <c r="CA543" s="43"/>
      <c r="CB543" s="43"/>
      <c r="CC543" s="43"/>
      <c r="CD543" s="43"/>
      <c r="CE543" s="43"/>
      <c r="CF543" s="43"/>
      <c r="CG543" s="43"/>
      <c r="CH543" s="43"/>
      <c r="CI543" s="43"/>
      <c r="CJ543" s="43"/>
      <c r="CK543" s="43"/>
      <c r="CL543" s="43"/>
      <c r="CM543" s="43"/>
      <c r="CN543" s="43"/>
      <c r="CO543" s="43"/>
      <c r="CP543" s="43"/>
      <c r="CQ543" s="43"/>
      <c r="CR543" s="43"/>
      <c r="CS543" s="43"/>
      <c r="CT543" s="43"/>
      <c r="CU543" s="43"/>
      <c r="CV543" s="43"/>
      <c r="CW543" s="43"/>
      <c r="CX543" s="43"/>
      <c r="CY543" s="43"/>
      <c r="CZ543" s="43"/>
      <c r="DA543" s="43"/>
      <c r="DB543" s="43"/>
      <c r="DC543" s="43"/>
      <c r="DD543" s="43"/>
      <c r="DE543" s="43"/>
      <c r="DF543" s="43"/>
      <c r="DG543" s="43"/>
      <c r="DH543" s="43"/>
      <c r="DI543" s="43"/>
      <c r="DJ543" s="43"/>
      <c r="DK543" s="43"/>
      <c r="DL543" s="43"/>
      <c r="DM543" s="43"/>
      <c r="DN543" s="43"/>
      <c r="DO543" s="43"/>
      <c r="DP543" s="43"/>
      <c r="DQ543" s="43"/>
      <c r="DR543" s="43"/>
      <c r="DS543" s="43"/>
      <c r="DT543" s="43"/>
      <c r="DU543" s="43"/>
      <c r="DV543" s="43"/>
      <c r="DW543" s="43"/>
      <c r="DX543" s="43"/>
      <c r="DY543" s="43"/>
      <c r="DZ543" s="43"/>
      <c r="EA543" s="43"/>
      <c r="EB543" s="43"/>
      <c r="EC543" s="43"/>
      <c r="ED543" s="43"/>
      <c r="EE543" s="43"/>
      <c r="EF543" s="43"/>
      <c r="EG543" s="43"/>
      <c r="EH543" s="43"/>
      <c r="EI543" s="43"/>
      <c r="EJ543" s="43"/>
      <c r="EK543" s="43"/>
      <c r="EL543" s="43"/>
      <c r="EM543" s="43"/>
      <c r="EN543" s="43"/>
      <c r="EO543" s="43"/>
      <c r="EP543" s="43"/>
      <c r="EQ543" s="43"/>
      <c r="ER543" s="43"/>
      <c r="ES543" s="43"/>
      <c r="ET543" s="43"/>
      <c r="EU543" s="43"/>
      <c r="EV543" s="43"/>
      <c r="EW543" s="43"/>
      <c r="EX543" s="43"/>
      <c r="EY543" s="43"/>
      <c r="EZ543" s="43"/>
      <c r="FA543" s="43"/>
      <c r="FB543" s="43"/>
      <c r="FC543" s="43"/>
      <c r="FD543" s="43"/>
      <c r="FE543" s="43"/>
      <c r="FF543" s="43"/>
      <c r="FG543" s="43"/>
      <c r="FH543" s="43"/>
      <c r="FI543" s="43"/>
      <c r="FJ543" s="43"/>
      <c r="FK543" s="43"/>
      <c r="FL543" s="43"/>
      <c r="FM543" s="43"/>
      <c r="FN543" s="43"/>
      <c r="FO543" s="43"/>
      <c r="FP543" s="43"/>
      <c r="FQ543" s="43"/>
      <c r="FR543" s="43"/>
      <c r="FS543" s="43"/>
      <c r="FT543" s="43"/>
      <c r="FU543" s="43"/>
      <c r="FV543" s="43"/>
      <c r="FW543" s="43"/>
      <c r="FX543" s="43"/>
      <c r="FY543" s="43"/>
      <c r="FZ543" s="43"/>
      <c r="GA543" s="43"/>
      <c r="GB543" s="43"/>
      <c r="GC543" s="43"/>
      <c r="GD543" s="43"/>
      <c r="GE543" s="43"/>
      <c r="GF543" s="43"/>
      <c r="GG543" s="43"/>
      <c r="GH543" s="43"/>
      <c r="GI543" s="43"/>
      <c r="GJ543" s="43"/>
      <c r="GK543" s="43"/>
      <c r="GL543" s="43"/>
      <c r="GM543" s="43"/>
      <c r="GN543" s="43"/>
      <c r="GO543" s="43"/>
      <c r="GP543" s="43"/>
      <c r="GQ543" s="43"/>
      <c r="GR543" s="43"/>
      <c r="GS543" s="43"/>
      <c r="GT543" s="43"/>
      <c r="GU543" s="43"/>
      <c r="GV543" s="43"/>
      <c r="GW543" s="43"/>
      <c r="GX543" s="43"/>
      <c r="GY543" s="43"/>
      <c r="GZ543" s="43"/>
      <c r="HA543" s="43"/>
      <c r="HB543" s="43"/>
      <c r="HC543" s="43"/>
      <c r="HD543" s="43"/>
      <c r="HE543" s="43"/>
      <c r="HF543" s="43"/>
      <c r="HG543" s="43"/>
      <c r="HH543" s="43"/>
      <c r="HI543" s="43"/>
      <c r="HJ543" s="43"/>
      <c r="HK543" s="43"/>
      <c r="HL543" s="43"/>
      <c r="HM543" s="43"/>
      <c r="HN543" s="43"/>
      <c r="HO543" s="43"/>
      <c r="HP543" s="43"/>
      <c r="HQ543" s="43"/>
      <c r="HR543" s="43"/>
      <c r="HS543" s="43"/>
      <c r="HT543" s="43"/>
      <c r="HU543" s="43"/>
      <c r="HV543" s="43"/>
      <c r="HW543" s="43"/>
      <c r="HX543" s="43"/>
      <c r="HY543" s="43"/>
      <c r="HZ543" s="43"/>
      <c r="IA543" s="43"/>
      <c r="IB543" s="43"/>
      <c r="IC543" s="43"/>
      <c r="ID543" s="43"/>
      <c r="IE543" s="43"/>
      <c r="IF543" s="43"/>
      <c r="IG543" s="43"/>
      <c r="IH543" s="43"/>
      <c r="II543" s="43"/>
      <c r="IJ543" s="43"/>
      <c r="IK543" s="43"/>
      <c r="IL543" s="43"/>
      <c r="IM543" s="43"/>
      <c r="IN543" s="43"/>
      <c r="IO543" s="43"/>
      <c r="IP543" s="43"/>
      <c r="IQ543" s="43"/>
      <c r="IR543" s="43"/>
      <c r="IS543" s="43"/>
      <c r="IT543" s="43"/>
      <c r="IU543" s="43"/>
    </row>
    <row r="544" spans="1:255" ht="16.5">
      <c r="A544" s="708"/>
      <c r="B544" s="709"/>
      <c r="C544" s="709"/>
      <c r="D544" s="709"/>
      <c r="E544" s="43"/>
      <c r="F544" s="43"/>
      <c r="G544" s="43"/>
      <c r="H544" s="43"/>
      <c r="I544" s="43"/>
      <c r="J544" s="43"/>
      <c r="K544" s="43"/>
      <c r="L544" s="43"/>
      <c r="M544" s="43"/>
      <c r="N544" s="43"/>
      <c r="O544" s="43"/>
      <c r="P544" s="43"/>
      <c r="Q544" s="43"/>
      <c r="R544" s="43"/>
      <c r="S544" s="43"/>
      <c r="T544" s="43"/>
      <c r="U544" s="43"/>
      <c r="V544" s="43"/>
      <c r="W544" s="43"/>
      <c r="X544" s="43"/>
      <c r="Y544" s="43"/>
      <c r="Z544" s="43"/>
      <c r="AA544" s="43"/>
      <c r="AB544" s="43"/>
      <c r="AC544" s="43"/>
      <c r="AD544" s="43"/>
      <c r="AE544" s="43"/>
      <c r="AF544" s="43"/>
      <c r="AG544" s="43"/>
      <c r="AH544" s="43"/>
      <c r="AI544" s="43"/>
      <c r="AJ544" s="43"/>
      <c r="AK544" s="43"/>
      <c r="AL544" s="43"/>
      <c r="AM544" s="43"/>
      <c r="AN544" s="43"/>
      <c r="AO544" s="43"/>
      <c r="AP544" s="43"/>
      <c r="AQ544" s="43"/>
      <c r="AR544" s="43"/>
      <c r="AS544" s="43"/>
      <c r="AT544" s="43"/>
      <c r="AU544" s="43"/>
      <c r="AV544" s="43"/>
      <c r="AW544" s="43"/>
      <c r="AX544" s="43"/>
      <c r="AY544" s="43"/>
      <c r="AZ544" s="43"/>
      <c r="BA544" s="43"/>
      <c r="BB544" s="43"/>
      <c r="BC544" s="43"/>
      <c r="BD544" s="43"/>
      <c r="BE544" s="43"/>
      <c r="BF544" s="43"/>
      <c r="BG544" s="43"/>
      <c r="BH544" s="43"/>
      <c r="BI544" s="43"/>
      <c r="BJ544" s="43"/>
      <c r="BK544" s="43"/>
      <c r="BL544" s="43"/>
      <c r="BM544" s="43"/>
      <c r="BN544" s="43"/>
      <c r="BO544" s="43"/>
      <c r="BP544" s="43"/>
      <c r="BQ544" s="43"/>
      <c r="BR544" s="43"/>
      <c r="BS544" s="43"/>
      <c r="BT544" s="43"/>
      <c r="BU544" s="43"/>
      <c r="BV544" s="43"/>
      <c r="BW544" s="43"/>
      <c r="BX544" s="43"/>
      <c r="BY544" s="43"/>
      <c r="BZ544" s="43"/>
      <c r="CA544" s="43"/>
      <c r="CB544" s="43"/>
      <c r="CC544" s="43"/>
      <c r="CD544" s="43"/>
      <c r="CE544" s="43"/>
      <c r="CF544" s="43"/>
      <c r="CG544" s="43"/>
      <c r="CH544" s="43"/>
      <c r="CI544" s="43"/>
      <c r="CJ544" s="43"/>
      <c r="CK544" s="43"/>
      <c r="CL544" s="43"/>
      <c r="CM544" s="43"/>
      <c r="CN544" s="43"/>
      <c r="CO544" s="43"/>
      <c r="CP544" s="43"/>
      <c r="CQ544" s="43"/>
      <c r="CR544" s="43"/>
      <c r="CS544" s="43"/>
      <c r="CT544" s="43"/>
      <c r="CU544" s="43"/>
      <c r="CV544" s="43"/>
      <c r="CW544" s="43"/>
      <c r="CX544" s="43"/>
      <c r="CY544" s="43"/>
      <c r="CZ544" s="43"/>
      <c r="DA544" s="43"/>
      <c r="DB544" s="43"/>
      <c r="DC544" s="43"/>
      <c r="DD544" s="43"/>
      <c r="DE544" s="43"/>
      <c r="DF544" s="43"/>
      <c r="DG544" s="43"/>
      <c r="DH544" s="43"/>
      <c r="DI544" s="43"/>
      <c r="DJ544" s="43"/>
      <c r="DK544" s="43"/>
      <c r="DL544" s="43"/>
      <c r="DM544" s="43"/>
      <c r="DN544" s="43"/>
      <c r="DO544" s="43"/>
      <c r="DP544" s="43"/>
      <c r="DQ544" s="43"/>
      <c r="DR544" s="43"/>
      <c r="DS544" s="43"/>
      <c r="DT544" s="43"/>
      <c r="DU544" s="43"/>
      <c r="DV544" s="43"/>
      <c r="DW544" s="43"/>
      <c r="DX544" s="43"/>
      <c r="DY544" s="43"/>
      <c r="DZ544" s="43"/>
      <c r="EA544" s="43"/>
      <c r="EB544" s="43"/>
      <c r="EC544" s="43"/>
      <c r="ED544" s="43"/>
      <c r="EE544" s="43"/>
      <c r="EF544" s="43"/>
      <c r="EG544" s="43"/>
      <c r="EH544" s="43"/>
      <c r="EI544" s="43"/>
      <c r="EJ544" s="43"/>
      <c r="EK544" s="43"/>
      <c r="EL544" s="43"/>
      <c r="EM544" s="43"/>
      <c r="EN544" s="43"/>
      <c r="EO544" s="43"/>
      <c r="EP544" s="43"/>
      <c r="EQ544" s="43"/>
      <c r="ER544" s="43"/>
      <c r="ES544" s="43"/>
      <c r="ET544" s="43"/>
      <c r="EU544" s="43"/>
      <c r="EV544" s="43"/>
      <c r="EW544" s="43"/>
      <c r="EX544" s="43"/>
      <c r="EY544" s="43"/>
      <c r="EZ544" s="43"/>
      <c r="FA544" s="43"/>
      <c r="FB544" s="43"/>
      <c r="FC544" s="43"/>
      <c r="FD544" s="43"/>
      <c r="FE544" s="43"/>
      <c r="FF544" s="43"/>
      <c r="FG544" s="43"/>
      <c r="FH544" s="43"/>
      <c r="FI544" s="43"/>
      <c r="FJ544" s="43"/>
      <c r="FK544" s="43"/>
      <c r="FL544" s="43"/>
      <c r="FM544" s="43"/>
      <c r="FN544" s="43"/>
      <c r="FO544" s="43"/>
      <c r="FP544" s="43"/>
      <c r="FQ544" s="43"/>
      <c r="FR544" s="43"/>
      <c r="FS544" s="43"/>
      <c r="FT544" s="43"/>
      <c r="FU544" s="43"/>
      <c r="FV544" s="43"/>
      <c r="FW544" s="43"/>
      <c r="FX544" s="43"/>
      <c r="FY544" s="43"/>
      <c r="FZ544" s="43"/>
      <c r="GA544" s="43"/>
      <c r="GB544" s="43"/>
      <c r="GC544" s="43"/>
      <c r="GD544" s="43"/>
      <c r="GE544" s="43"/>
      <c r="GF544" s="43"/>
      <c r="GG544" s="43"/>
      <c r="GH544" s="43"/>
      <c r="GI544" s="43"/>
      <c r="GJ544" s="43"/>
      <c r="GK544" s="43"/>
      <c r="GL544" s="43"/>
      <c r="GM544" s="43"/>
      <c r="GN544" s="43"/>
      <c r="GO544" s="43"/>
      <c r="GP544" s="43"/>
      <c r="GQ544" s="43"/>
      <c r="GR544" s="43"/>
      <c r="GS544" s="43"/>
      <c r="GT544" s="43"/>
      <c r="GU544" s="43"/>
      <c r="GV544" s="43"/>
      <c r="GW544" s="43"/>
      <c r="GX544" s="43"/>
      <c r="GY544" s="43"/>
      <c r="GZ544" s="43"/>
      <c r="HA544" s="43"/>
      <c r="HB544" s="43"/>
      <c r="HC544" s="43"/>
      <c r="HD544" s="43"/>
      <c r="HE544" s="43"/>
      <c r="HF544" s="43"/>
      <c r="HG544" s="43"/>
      <c r="HH544" s="43"/>
      <c r="HI544" s="43"/>
      <c r="HJ544" s="43"/>
      <c r="HK544" s="43"/>
      <c r="HL544" s="43"/>
      <c r="HM544" s="43"/>
      <c r="HN544" s="43"/>
      <c r="HO544" s="43"/>
      <c r="HP544" s="43"/>
      <c r="HQ544" s="43"/>
      <c r="HR544" s="43"/>
      <c r="HS544" s="43"/>
      <c r="HT544" s="43"/>
      <c r="HU544" s="43"/>
      <c r="HV544" s="43"/>
      <c r="HW544" s="43"/>
      <c r="HX544" s="43"/>
      <c r="HY544" s="43"/>
      <c r="HZ544" s="43"/>
      <c r="IA544" s="43"/>
      <c r="IB544" s="43"/>
      <c r="IC544" s="43"/>
      <c r="ID544" s="43"/>
      <c r="IE544" s="43"/>
      <c r="IF544" s="43"/>
      <c r="IG544" s="43"/>
      <c r="IH544" s="43"/>
      <c r="II544" s="43"/>
      <c r="IJ544" s="43"/>
      <c r="IK544" s="43"/>
      <c r="IL544" s="43"/>
      <c r="IM544" s="43"/>
      <c r="IN544" s="43"/>
      <c r="IO544" s="43"/>
      <c r="IP544" s="43"/>
      <c r="IQ544" s="43"/>
      <c r="IR544" s="43"/>
      <c r="IS544" s="43"/>
      <c r="IT544" s="43"/>
      <c r="IU544" s="43"/>
    </row>
    <row r="545" spans="1:255" ht="16.5">
      <c r="A545" s="708"/>
      <c r="B545" s="709"/>
      <c r="C545" s="709"/>
      <c r="D545" s="709"/>
      <c r="E545" s="43"/>
      <c r="F545" s="43"/>
      <c r="G545" s="43"/>
      <c r="H545" s="43"/>
      <c r="I545" s="43"/>
      <c r="J545" s="43"/>
      <c r="K545" s="43"/>
      <c r="L545" s="43"/>
      <c r="M545" s="43"/>
      <c r="N545" s="43"/>
      <c r="O545" s="43"/>
      <c r="P545" s="43"/>
      <c r="Q545" s="43"/>
      <c r="R545" s="43"/>
      <c r="S545" s="43"/>
      <c r="T545" s="43"/>
      <c r="U545" s="43"/>
      <c r="V545" s="43"/>
      <c r="W545" s="43"/>
      <c r="X545" s="43"/>
      <c r="Y545" s="43"/>
      <c r="Z545" s="43"/>
      <c r="AA545" s="43"/>
      <c r="AB545" s="43"/>
      <c r="AC545" s="43"/>
      <c r="AD545" s="43"/>
      <c r="AE545" s="43"/>
      <c r="AF545" s="43"/>
      <c r="AG545" s="43"/>
      <c r="AH545" s="43"/>
      <c r="AI545" s="43"/>
      <c r="AJ545" s="43"/>
      <c r="AK545" s="43"/>
      <c r="AL545" s="43"/>
      <c r="AM545" s="43"/>
      <c r="AN545" s="43"/>
      <c r="AO545" s="43"/>
      <c r="AP545" s="43"/>
      <c r="AQ545" s="43"/>
      <c r="AR545" s="43"/>
      <c r="AS545" s="43"/>
      <c r="AT545" s="43"/>
      <c r="AU545" s="43"/>
      <c r="AV545" s="43"/>
      <c r="AW545" s="43"/>
      <c r="AX545" s="43"/>
      <c r="AY545" s="43"/>
      <c r="AZ545" s="43"/>
      <c r="BA545" s="43"/>
      <c r="BB545" s="43"/>
      <c r="BC545" s="43"/>
      <c r="BD545" s="43"/>
      <c r="BE545" s="43"/>
      <c r="BF545" s="43"/>
      <c r="BG545" s="43"/>
      <c r="BH545" s="43"/>
      <c r="BI545" s="43"/>
      <c r="BJ545" s="43"/>
      <c r="BK545" s="43"/>
      <c r="BL545" s="43"/>
      <c r="BM545" s="43"/>
      <c r="BN545" s="43"/>
      <c r="BO545" s="43"/>
      <c r="BP545" s="43"/>
      <c r="BQ545" s="43"/>
      <c r="BR545" s="43"/>
      <c r="BS545" s="43"/>
      <c r="BT545" s="43"/>
      <c r="BU545" s="43"/>
      <c r="BV545" s="43"/>
      <c r="BW545" s="43"/>
      <c r="BX545" s="43"/>
      <c r="BY545" s="43"/>
      <c r="BZ545" s="43"/>
      <c r="CA545" s="43"/>
      <c r="CB545" s="43"/>
      <c r="CC545" s="43"/>
      <c r="CD545" s="43"/>
      <c r="CE545" s="43"/>
      <c r="CF545" s="43"/>
      <c r="CG545" s="43"/>
      <c r="CH545" s="43"/>
      <c r="CI545" s="43"/>
      <c r="CJ545" s="43"/>
      <c r="CK545" s="43"/>
      <c r="CL545" s="43"/>
      <c r="CM545" s="43"/>
      <c r="CN545" s="43"/>
      <c r="CO545" s="43"/>
      <c r="CP545" s="43"/>
      <c r="CQ545" s="43"/>
      <c r="CR545" s="43"/>
      <c r="CS545" s="43"/>
      <c r="CT545" s="43"/>
      <c r="CU545" s="43"/>
      <c r="CV545" s="43"/>
      <c r="CW545" s="43"/>
      <c r="CX545" s="43"/>
      <c r="CY545" s="43"/>
      <c r="CZ545" s="43"/>
      <c r="DA545" s="43"/>
      <c r="DB545" s="43"/>
      <c r="DC545" s="43"/>
      <c r="DD545" s="43"/>
      <c r="DE545" s="43"/>
      <c r="DF545" s="43"/>
      <c r="DG545" s="43"/>
      <c r="DH545" s="43"/>
      <c r="DI545" s="43"/>
      <c r="DJ545" s="43"/>
      <c r="DK545" s="43"/>
      <c r="DL545" s="43"/>
      <c r="DM545" s="43"/>
      <c r="DN545" s="43"/>
      <c r="DO545" s="43"/>
      <c r="DP545" s="43"/>
      <c r="DQ545" s="43"/>
      <c r="DR545" s="43"/>
      <c r="DS545" s="43"/>
      <c r="DT545" s="43"/>
      <c r="DU545" s="43"/>
      <c r="DV545" s="43"/>
      <c r="DW545" s="43"/>
      <c r="DX545" s="43"/>
      <c r="DY545" s="43"/>
      <c r="DZ545" s="43"/>
      <c r="EA545" s="43"/>
      <c r="EB545" s="43"/>
      <c r="EC545" s="43"/>
      <c r="ED545" s="43"/>
      <c r="EE545" s="43"/>
      <c r="EF545" s="43"/>
      <c r="EG545" s="43"/>
      <c r="EH545" s="43"/>
      <c r="EI545" s="43"/>
      <c r="EJ545" s="43"/>
      <c r="EK545" s="43"/>
      <c r="EL545" s="43"/>
      <c r="EM545" s="43"/>
      <c r="EN545" s="43"/>
      <c r="EO545" s="43"/>
      <c r="EP545" s="43"/>
      <c r="EQ545" s="43"/>
      <c r="ER545" s="43"/>
      <c r="ES545" s="43"/>
      <c r="ET545" s="43"/>
      <c r="EU545" s="43"/>
      <c r="EV545" s="43"/>
      <c r="EW545" s="43"/>
      <c r="EX545" s="43"/>
      <c r="EY545" s="43"/>
      <c r="EZ545" s="43"/>
      <c r="FA545" s="43"/>
      <c r="FB545" s="43"/>
      <c r="FC545" s="43"/>
      <c r="FD545" s="43"/>
      <c r="FE545" s="43"/>
      <c r="FF545" s="43"/>
      <c r="FG545" s="43"/>
      <c r="FH545" s="43"/>
      <c r="FI545" s="43"/>
      <c r="FJ545" s="43"/>
      <c r="FK545" s="43"/>
      <c r="FL545" s="43"/>
      <c r="FM545" s="43"/>
      <c r="FN545" s="43"/>
      <c r="FO545" s="43"/>
      <c r="FP545" s="43"/>
      <c r="FQ545" s="43"/>
      <c r="FR545" s="43"/>
      <c r="FS545" s="43"/>
      <c r="FT545" s="43"/>
      <c r="FU545" s="43"/>
      <c r="FV545" s="43"/>
      <c r="FW545" s="43"/>
      <c r="FX545" s="43"/>
      <c r="FY545" s="43"/>
      <c r="FZ545" s="43"/>
      <c r="GA545" s="43"/>
      <c r="GB545" s="43"/>
      <c r="GC545" s="43"/>
      <c r="GD545" s="43"/>
      <c r="GE545" s="43"/>
      <c r="GF545" s="43"/>
      <c r="GG545" s="43"/>
      <c r="GH545" s="43"/>
      <c r="GI545" s="43"/>
      <c r="GJ545" s="43"/>
      <c r="GK545" s="43"/>
      <c r="GL545" s="43"/>
      <c r="GM545" s="43"/>
      <c r="GN545" s="43"/>
      <c r="GO545" s="43"/>
      <c r="GP545" s="43"/>
      <c r="GQ545" s="43"/>
      <c r="GR545" s="43"/>
      <c r="GS545" s="43"/>
      <c r="GT545" s="43"/>
      <c r="GU545" s="43"/>
      <c r="GV545" s="43"/>
      <c r="GW545" s="43"/>
      <c r="GX545" s="43"/>
      <c r="GY545" s="43"/>
      <c r="GZ545" s="43"/>
      <c r="HA545" s="43"/>
      <c r="HB545" s="43"/>
      <c r="HC545" s="43"/>
      <c r="HD545" s="43"/>
      <c r="HE545" s="43"/>
      <c r="HF545" s="43"/>
      <c r="HG545" s="43"/>
      <c r="HH545" s="43"/>
      <c r="HI545" s="43"/>
      <c r="HJ545" s="43"/>
      <c r="HK545" s="43"/>
      <c r="HL545" s="43"/>
      <c r="HM545" s="43"/>
      <c r="HN545" s="43"/>
      <c r="HO545" s="43"/>
      <c r="HP545" s="43"/>
      <c r="HQ545" s="43"/>
      <c r="HR545" s="43"/>
      <c r="HS545" s="43"/>
      <c r="HT545" s="43"/>
      <c r="HU545" s="43"/>
      <c r="HV545" s="43"/>
      <c r="HW545" s="43"/>
      <c r="HX545" s="43"/>
      <c r="HY545" s="43"/>
      <c r="HZ545" s="43"/>
      <c r="IA545" s="43"/>
      <c r="IB545" s="43"/>
      <c r="IC545" s="43"/>
      <c r="ID545" s="43"/>
      <c r="IE545" s="43"/>
      <c r="IF545" s="43"/>
      <c r="IG545" s="43"/>
      <c r="IH545" s="43"/>
      <c r="II545" s="43"/>
      <c r="IJ545" s="43"/>
      <c r="IK545" s="43"/>
      <c r="IL545" s="43"/>
      <c r="IM545" s="43"/>
      <c r="IN545" s="43"/>
      <c r="IO545" s="43"/>
      <c r="IP545" s="43"/>
      <c r="IQ545" s="43"/>
      <c r="IR545" s="43"/>
      <c r="IS545" s="43"/>
      <c r="IT545" s="43"/>
      <c r="IU545" s="43"/>
    </row>
    <row r="546" spans="1:255" ht="16.5">
      <c r="A546" s="708"/>
      <c r="B546" s="709"/>
      <c r="C546" s="709"/>
      <c r="D546" s="709"/>
      <c r="E546" s="43"/>
      <c r="F546" s="43"/>
      <c r="G546" s="43"/>
      <c r="H546" s="43"/>
      <c r="I546" s="43"/>
      <c r="J546" s="43"/>
      <c r="K546" s="43"/>
      <c r="L546" s="43"/>
      <c r="M546" s="43"/>
      <c r="N546" s="43"/>
      <c r="O546" s="43"/>
      <c r="P546" s="43"/>
      <c r="Q546" s="43"/>
      <c r="R546" s="43"/>
      <c r="S546" s="43"/>
      <c r="T546" s="43"/>
      <c r="U546" s="43"/>
      <c r="V546" s="43"/>
      <c r="W546" s="43"/>
      <c r="X546" s="43"/>
      <c r="Y546" s="43"/>
      <c r="Z546" s="43"/>
      <c r="AA546" s="43"/>
      <c r="AB546" s="43"/>
      <c r="AC546" s="43"/>
      <c r="AD546" s="43"/>
      <c r="AE546" s="43"/>
      <c r="AF546" s="43"/>
      <c r="AG546" s="43"/>
      <c r="AH546" s="43"/>
      <c r="AI546" s="43"/>
      <c r="AJ546" s="43"/>
      <c r="AK546" s="43"/>
      <c r="AL546" s="43"/>
      <c r="AM546" s="43"/>
      <c r="AN546" s="43"/>
      <c r="AO546" s="43"/>
      <c r="AP546" s="43"/>
      <c r="AQ546" s="43"/>
      <c r="AR546" s="43"/>
      <c r="AS546" s="43"/>
      <c r="AT546" s="43"/>
      <c r="AU546" s="43"/>
      <c r="AV546" s="43"/>
      <c r="AW546" s="43"/>
      <c r="AX546" s="43"/>
      <c r="AY546" s="43"/>
      <c r="AZ546" s="43"/>
      <c r="BA546" s="43"/>
      <c r="BB546" s="43"/>
      <c r="BC546" s="43"/>
      <c r="BD546" s="43"/>
      <c r="BE546" s="43"/>
      <c r="BF546" s="43"/>
      <c r="BG546" s="43"/>
      <c r="BH546" s="43"/>
      <c r="BI546" s="43"/>
      <c r="BJ546" s="43"/>
      <c r="BK546" s="43"/>
      <c r="BL546" s="43"/>
      <c r="BM546" s="43"/>
      <c r="BN546" s="43"/>
      <c r="BO546" s="43"/>
      <c r="BP546" s="43"/>
      <c r="BQ546" s="43"/>
      <c r="BR546" s="43"/>
      <c r="BS546" s="43"/>
      <c r="BT546" s="43"/>
      <c r="BU546" s="43"/>
      <c r="BV546" s="43"/>
      <c r="BW546" s="43"/>
      <c r="BX546" s="43"/>
      <c r="BY546" s="43"/>
      <c r="BZ546" s="43"/>
      <c r="CA546" s="43"/>
      <c r="CB546" s="43"/>
      <c r="CC546" s="43"/>
      <c r="CD546" s="43"/>
      <c r="CE546" s="43"/>
      <c r="CF546" s="43"/>
      <c r="CG546" s="43"/>
      <c r="CH546" s="43"/>
      <c r="CI546" s="43"/>
      <c r="CJ546" s="43"/>
      <c r="CK546" s="43"/>
      <c r="CL546" s="43"/>
      <c r="CM546" s="43"/>
      <c r="CN546" s="43"/>
      <c r="CO546" s="43"/>
      <c r="CP546" s="43"/>
      <c r="CQ546" s="43"/>
      <c r="CR546" s="43"/>
      <c r="CS546" s="43"/>
      <c r="CT546" s="43"/>
      <c r="CU546" s="43"/>
      <c r="CV546" s="43"/>
      <c r="CW546" s="43"/>
      <c r="CX546" s="43"/>
      <c r="CY546" s="43"/>
      <c r="CZ546" s="43"/>
      <c r="DA546" s="43"/>
      <c r="DB546" s="43"/>
      <c r="DC546" s="43"/>
      <c r="DD546" s="43"/>
      <c r="DE546" s="43"/>
      <c r="DF546" s="43"/>
      <c r="DG546" s="43"/>
      <c r="DH546" s="43"/>
      <c r="DI546" s="43"/>
      <c r="DJ546" s="43"/>
      <c r="DK546" s="43"/>
      <c r="DL546" s="43"/>
      <c r="DM546" s="43"/>
      <c r="DN546" s="43"/>
      <c r="DO546" s="43"/>
      <c r="DP546" s="43"/>
      <c r="DQ546" s="43"/>
      <c r="DR546" s="43"/>
      <c r="DS546" s="43"/>
      <c r="DT546" s="43"/>
      <c r="DU546" s="43"/>
      <c r="DV546" s="43"/>
      <c r="DW546" s="43"/>
      <c r="DX546" s="43"/>
      <c r="DY546" s="43"/>
      <c r="DZ546" s="43"/>
      <c r="EA546" s="43"/>
      <c r="EB546" s="43"/>
      <c r="EC546" s="43"/>
      <c r="ED546" s="43"/>
      <c r="EE546" s="43"/>
      <c r="EF546" s="43"/>
      <c r="EG546" s="43"/>
      <c r="EH546" s="43"/>
      <c r="EI546" s="43"/>
      <c r="EJ546" s="43"/>
      <c r="EK546" s="43"/>
      <c r="EL546" s="43"/>
      <c r="EM546" s="43"/>
      <c r="EN546" s="43"/>
      <c r="EO546" s="43"/>
      <c r="EP546" s="43"/>
      <c r="EQ546" s="43"/>
      <c r="ER546" s="43"/>
      <c r="ES546" s="43"/>
      <c r="ET546" s="43"/>
      <c r="EU546" s="43"/>
      <c r="EV546" s="43"/>
      <c r="EW546" s="43"/>
      <c r="EX546" s="43"/>
      <c r="EY546" s="43"/>
      <c r="EZ546" s="43"/>
      <c r="FA546" s="43"/>
      <c r="FB546" s="43"/>
      <c r="FC546" s="43"/>
      <c r="FD546" s="43"/>
      <c r="FE546" s="43"/>
      <c r="FF546" s="43"/>
      <c r="FG546" s="43"/>
      <c r="FH546" s="43"/>
      <c r="FI546" s="43"/>
      <c r="FJ546" s="43"/>
      <c r="FK546" s="43"/>
      <c r="FL546" s="43"/>
      <c r="FM546" s="43"/>
      <c r="FN546" s="43"/>
      <c r="FO546" s="43"/>
      <c r="FP546" s="43"/>
      <c r="FQ546" s="43"/>
      <c r="FR546" s="43"/>
      <c r="FS546" s="43"/>
      <c r="FT546" s="43"/>
      <c r="FU546" s="43"/>
      <c r="FV546" s="43"/>
      <c r="FW546" s="43"/>
      <c r="FX546" s="43"/>
      <c r="FY546" s="43"/>
      <c r="FZ546" s="43"/>
      <c r="GA546" s="43"/>
      <c r="GB546" s="43"/>
      <c r="GC546" s="43"/>
      <c r="GD546" s="43"/>
      <c r="GE546" s="43"/>
      <c r="GF546" s="43"/>
      <c r="GG546" s="43"/>
      <c r="GH546" s="43"/>
      <c r="GI546" s="43"/>
      <c r="GJ546" s="43"/>
      <c r="GK546" s="43"/>
      <c r="GL546" s="43"/>
      <c r="GM546" s="43"/>
      <c r="GN546" s="43"/>
      <c r="GO546" s="43"/>
      <c r="GP546" s="43"/>
      <c r="GQ546" s="43"/>
      <c r="GR546" s="43"/>
      <c r="GS546" s="43"/>
      <c r="GT546" s="43"/>
      <c r="GU546" s="43"/>
      <c r="GV546" s="43"/>
      <c r="GW546" s="43"/>
      <c r="GX546" s="43"/>
      <c r="GY546" s="43"/>
      <c r="GZ546" s="43"/>
      <c r="HA546" s="43"/>
      <c r="HB546" s="43"/>
      <c r="HC546" s="43"/>
      <c r="HD546" s="43"/>
      <c r="HE546" s="43"/>
      <c r="HF546" s="43"/>
      <c r="HG546" s="43"/>
      <c r="HH546" s="43"/>
      <c r="HI546" s="43"/>
      <c r="HJ546" s="43"/>
      <c r="HK546" s="43"/>
      <c r="HL546" s="43"/>
      <c r="HM546" s="43"/>
      <c r="HN546" s="43"/>
      <c r="HO546" s="43"/>
      <c r="HP546" s="43"/>
      <c r="HQ546" s="43"/>
      <c r="HR546" s="43"/>
      <c r="HS546" s="43"/>
      <c r="HT546" s="43"/>
      <c r="HU546" s="43"/>
      <c r="HV546" s="43"/>
      <c r="HW546" s="43"/>
      <c r="HX546" s="43"/>
      <c r="HY546" s="43"/>
      <c r="HZ546" s="43"/>
      <c r="IA546" s="43"/>
      <c r="IB546" s="43"/>
      <c r="IC546" s="43"/>
      <c r="ID546" s="43"/>
      <c r="IE546" s="43"/>
      <c r="IF546" s="43"/>
      <c r="IG546" s="43"/>
      <c r="IH546" s="43"/>
      <c r="II546" s="43"/>
      <c r="IJ546" s="43"/>
      <c r="IK546" s="43"/>
      <c r="IL546" s="43"/>
      <c r="IM546" s="43"/>
      <c r="IN546" s="43"/>
      <c r="IO546" s="43"/>
      <c r="IP546" s="43"/>
      <c r="IQ546" s="43"/>
      <c r="IR546" s="43"/>
      <c r="IS546" s="43"/>
      <c r="IT546" s="43"/>
      <c r="IU546" s="43"/>
    </row>
    <row r="547" spans="1:255" ht="16.5">
      <c r="A547" s="708"/>
      <c r="B547" s="709"/>
      <c r="C547" s="709"/>
      <c r="D547" s="709"/>
      <c r="E547" s="43"/>
      <c r="F547" s="43"/>
      <c r="G547" s="43"/>
      <c r="H547" s="43"/>
      <c r="I547" s="43"/>
      <c r="J547" s="43"/>
      <c r="K547" s="43"/>
      <c r="L547" s="43"/>
      <c r="M547" s="43"/>
      <c r="N547" s="43"/>
      <c r="O547" s="43"/>
      <c r="P547" s="43"/>
      <c r="Q547" s="43"/>
      <c r="R547" s="43"/>
      <c r="S547" s="43"/>
      <c r="T547" s="43"/>
      <c r="U547" s="43"/>
      <c r="V547" s="43"/>
      <c r="W547" s="43"/>
      <c r="X547" s="43"/>
      <c r="Y547" s="43"/>
      <c r="Z547" s="43"/>
      <c r="AA547" s="43"/>
      <c r="AB547" s="43"/>
      <c r="AC547" s="43"/>
      <c r="AD547" s="43"/>
      <c r="AE547" s="43"/>
      <c r="AF547" s="43"/>
      <c r="AG547" s="43"/>
      <c r="AH547" s="43"/>
      <c r="AI547" s="43"/>
      <c r="AJ547" s="43"/>
      <c r="AK547" s="43"/>
      <c r="AL547" s="43"/>
      <c r="AM547" s="43"/>
      <c r="AN547" s="43"/>
      <c r="AO547" s="43"/>
      <c r="AP547" s="43"/>
      <c r="AQ547" s="43"/>
      <c r="AR547" s="43"/>
      <c r="AS547" s="43"/>
      <c r="AT547" s="43"/>
      <c r="AU547" s="43"/>
      <c r="AV547" s="43"/>
      <c r="AW547" s="43"/>
      <c r="AX547" s="43"/>
      <c r="AY547" s="43"/>
      <c r="AZ547" s="43"/>
      <c r="BA547" s="43"/>
      <c r="BB547" s="43"/>
      <c r="BC547" s="43"/>
      <c r="BD547" s="43"/>
      <c r="BE547" s="43"/>
      <c r="BF547" s="43"/>
      <c r="BG547" s="43"/>
      <c r="BH547" s="43"/>
      <c r="BI547" s="43"/>
      <c r="BJ547" s="43"/>
      <c r="BK547" s="43"/>
      <c r="BL547" s="43"/>
      <c r="BM547" s="43"/>
      <c r="BN547" s="43"/>
      <c r="BO547" s="43"/>
      <c r="BP547" s="43"/>
      <c r="BQ547" s="43"/>
      <c r="BR547" s="43"/>
      <c r="BS547" s="43"/>
      <c r="BT547" s="43"/>
      <c r="BU547" s="43"/>
      <c r="BV547" s="43"/>
      <c r="BW547" s="43"/>
      <c r="BX547" s="43"/>
      <c r="BY547" s="43"/>
      <c r="BZ547" s="43"/>
      <c r="CA547" s="43"/>
      <c r="CB547" s="43"/>
      <c r="CC547" s="43"/>
      <c r="CD547" s="43"/>
      <c r="CE547" s="43"/>
      <c r="CF547" s="43"/>
      <c r="CG547" s="43"/>
      <c r="CH547" s="43"/>
      <c r="CI547" s="43"/>
      <c r="CJ547" s="43"/>
      <c r="CK547" s="43"/>
      <c r="CL547" s="43"/>
      <c r="CM547" s="43"/>
      <c r="CN547" s="43"/>
      <c r="CO547" s="43"/>
      <c r="CP547" s="43"/>
      <c r="CQ547" s="43"/>
      <c r="CR547" s="43"/>
      <c r="CS547" s="43"/>
      <c r="CT547" s="43"/>
      <c r="CU547" s="43"/>
      <c r="CV547" s="43"/>
      <c r="CW547" s="43"/>
      <c r="CX547" s="43"/>
      <c r="CY547" s="43"/>
      <c r="CZ547" s="43"/>
      <c r="DA547" s="43"/>
      <c r="DB547" s="43"/>
      <c r="DC547" s="43"/>
      <c r="DD547" s="43"/>
      <c r="DE547" s="43"/>
      <c r="DF547" s="43"/>
      <c r="DG547" s="43"/>
      <c r="DH547" s="43"/>
      <c r="DI547" s="43"/>
      <c r="DJ547" s="43"/>
      <c r="DK547" s="43"/>
      <c r="DL547" s="43"/>
      <c r="DM547" s="43"/>
      <c r="DN547" s="43"/>
      <c r="DO547" s="43"/>
      <c r="DP547" s="43"/>
      <c r="DQ547" s="43"/>
      <c r="DR547" s="43"/>
      <c r="DS547" s="43"/>
      <c r="DT547" s="43"/>
      <c r="DU547" s="43"/>
      <c r="DV547" s="43"/>
      <c r="DW547" s="43"/>
      <c r="DX547" s="43"/>
      <c r="DY547" s="43"/>
      <c r="DZ547" s="43"/>
      <c r="EA547" s="43"/>
      <c r="EB547" s="43"/>
      <c r="EC547" s="43"/>
      <c r="ED547" s="43"/>
      <c r="EE547" s="43"/>
      <c r="EF547" s="43"/>
      <c r="EG547" s="43"/>
      <c r="EH547" s="43"/>
      <c r="EI547" s="43"/>
      <c r="EJ547" s="43"/>
      <c r="EK547" s="43"/>
      <c r="EL547" s="43"/>
      <c r="EM547" s="43"/>
      <c r="EN547" s="43"/>
      <c r="EO547" s="43"/>
      <c r="EP547" s="43"/>
      <c r="EQ547" s="43"/>
      <c r="ER547" s="43"/>
      <c r="ES547" s="43"/>
      <c r="ET547" s="43"/>
      <c r="EU547" s="43"/>
      <c r="EV547" s="43"/>
      <c r="EW547" s="43"/>
      <c r="EX547" s="43"/>
      <c r="EY547" s="43"/>
      <c r="EZ547" s="43"/>
      <c r="FA547" s="43"/>
      <c r="FB547" s="43"/>
      <c r="FC547" s="43"/>
      <c r="FD547" s="43"/>
      <c r="FE547" s="43"/>
      <c r="FF547" s="43"/>
      <c r="FG547" s="43"/>
      <c r="FH547" s="43"/>
      <c r="FI547" s="43"/>
      <c r="FJ547" s="43"/>
      <c r="FK547" s="43"/>
      <c r="FL547" s="43"/>
      <c r="FM547" s="43"/>
      <c r="FN547" s="43"/>
      <c r="FO547" s="43"/>
      <c r="FP547" s="43"/>
      <c r="FQ547" s="43"/>
      <c r="FR547" s="43"/>
      <c r="FS547" s="43"/>
      <c r="FT547" s="43"/>
      <c r="FU547" s="43"/>
      <c r="FV547" s="43"/>
      <c r="FW547" s="43"/>
      <c r="FX547" s="43"/>
      <c r="FY547" s="43"/>
      <c r="FZ547" s="43"/>
      <c r="GA547" s="43"/>
      <c r="GB547" s="43"/>
      <c r="GC547" s="43"/>
      <c r="GD547" s="43"/>
      <c r="GE547" s="43"/>
      <c r="GF547" s="43"/>
      <c r="GG547" s="43"/>
      <c r="GH547" s="43"/>
      <c r="GI547" s="43"/>
      <c r="GJ547" s="43"/>
      <c r="GK547" s="43"/>
      <c r="GL547" s="43"/>
      <c r="GM547" s="43"/>
      <c r="GN547" s="43"/>
      <c r="GO547" s="43"/>
      <c r="GP547" s="43"/>
      <c r="GQ547" s="43"/>
      <c r="GR547" s="43"/>
      <c r="GS547" s="43"/>
      <c r="GT547" s="43"/>
      <c r="GU547" s="43"/>
      <c r="GV547" s="43"/>
      <c r="GW547" s="43"/>
      <c r="GX547" s="43"/>
      <c r="GY547" s="43"/>
      <c r="GZ547" s="43"/>
      <c r="HA547" s="43"/>
      <c r="HB547" s="43"/>
      <c r="HC547" s="43"/>
      <c r="HD547" s="43"/>
      <c r="HE547" s="43"/>
      <c r="HF547" s="43"/>
      <c r="HG547" s="43"/>
      <c r="HH547" s="43"/>
      <c r="HI547" s="43"/>
      <c r="HJ547" s="43"/>
      <c r="HK547" s="43"/>
      <c r="HL547" s="43"/>
      <c r="HM547" s="43"/>
      <c r="HN547" s="43"/>
      <c r="HO547" s="43"/>
      <c r="HP547" s="43"/>
      <c r="HQ547" s="43"/>
      <c r="HR547" s="43"/>
      <c r="HS547" s="43"/>
      <c r="HT547" s="43"/>
      <c r="HU547" s="43"/>
      <c r="HV547" s="43"/>
      <c r="HW547" s="43"/>
      <c r="HX547" s="43"/>
      <c r="HY547" s="43"/>
      <c r="HZ547" s="43"/>
      <c r="IA547" s="43"/>
      <c r="IB547" s="43"/>
      <c r="IC547" s="43"/>
      <c r="ID547" s="43"/>
      <c r="IE547" s="43"/>
      <c r="IF547" s="43"/>
      <c r="IG547" s="43"/>
      <c r="IH547" s="43"/>
      <c r="II547" s="43"/>
      <c r="IJ547" s="43"/>
      <c r="IK547" s="43"/>
      <c r="IL547" s="43"/>
      <c r="IM547" s="43"/>
      <c r="IN547" s="43"/>
      <c r="IO547" s="43"/>
      <c r="IP547" s="43"/>
      <c r="IQ547" s="43"/>
      <c r="IR547" s="43"/>
      <c r="IS547" s="43"/>
      <c r="IT547" s="43"/>
      <c r="IU547" s="43"/>
    </row>
    <row r="548" spans="1:255" ht="16.5">
      <c r="A548" s="708"/>
      <c r="B548" s="709"/>
      <c r="C548" s="709"/>
      <c r="D548" s="709"/>
      <c r="E548" s="43"/>
      <c r="F548" s="43"/>
      <c r="G548" s="43"/>
      <c r="H548" s="43"/>
      <c r="I548" s="43"/>
      <c r="J548" s="43"/>
      <c r="K548" s="43"/>
      <c r="L548" s="43"/>
      <c r="M548" s="43"/>
      <c r="N548" s="43"/>
      <c r="O548" s="43"/>
      <c r="P548" s="43"/>
      <c r="Q548" s="43"/>
      <c r="R548" s="43"/>
      <c r="S548" s="43"/>
      <c r="T548" s="43"/>
      <c r="U548" s="43"/>
      <c r="V548" s="43"/>
      <c r="W548" s="43"/>
      <c r="X548" s="43"/>
      <c r="Y548" s="43"/>
      <c r="Z548" s="43"/>
      <c r="AA548" s="43"/>
      <c r="AB548" s="43"/>
      <c r="AC548" s="43"/>
      <c r="AD548" s="43"/>
      <c r="AE548" s="43"/>
      <c r="AF548" s="43"/>
      <c r="AG548" s="43"/>
      <c r="AH548" s="43"/>
      <c r="AI548" s="43"/>
      <c r="AJ548" s="43"/>
      <c r="AK548" s="43"/>
      <c r="AL548" s="43"/>
      <c r="AM548" s="43"/>
      <c r="AN548" s="43"/>
      <c r="AO548" s="43"/>
      <c r="AP548" s="43"/>
      <c r="AQ548" s="43"/>
      <c r="AR548" s="43"/>
      <c r="AS548" s="43"/>
      <c r="AT548" s="43"/>
      <c r="AU548" s="43"/>
      <c r="AV548" s="43"/>
      <c r="AW548" s="43"/>
      <c r="AX548" s="43"/>
      <c r="AY548" s="43"/>
      <c r="AZ548" s="43"/>
      <c r="BA548" s="43"/>
      <c r="BB548" s="43"/>
      <c r="BC548" s="43"/>
      <c r="BD548" s="43"/>
      <c r="BE548" s="43"/>
      <c r="BF548" s="43"/>
      <c r="BG548" s="43"/>
      <c r="BH548" s="43"/>
      <c r="BI548" s="43"/>
      <c r="BJ548" s="43"/>
      <c r="BK548" s="43"/>
      <c r="BL548" s="43"/>
      <c r="BM548" s="43"/>
      <c r="BN548" s="43"/>
      <c r="BO548" s="43"/>
      <c r="BP548" s="43"/>
      <c r="BQ548" s="43"/>
      <c r="BR548" s="43"/>
      <c r="BS548" s="43"/>
      <c r="BT548" s="43"/>
      <c r="BU548" s="43"/>
      <c r="BV548" s="43"/>
      <c r="BW548" s="43"/>
      <c r="BX548" s="43"/>
      <c r="BY548" s="43"/>
      <c r="BZ548" s="43"/>
      <c r="CA548" s="43"/>
      <c r="CB548" s="43"/>
      <c r="CC548" s="43"/>
      <c r="CD548" s="43"/>
      <c r="CE548" s="43"/>
      <c r="CF548" s="43"/>
      <c r="CG548" s="43"/>
      <c r="CH548" s="43"/>
      <c r="CI548" s="43"/>
      <c r="CJ548" s="43"/>
      <c r="CK548" s="43"/>
      <c r="CL548" s="43"/>
      <c r="CM548" s="43"/>
      <c r="CN548" s="43"/>
      <c r="CO548" s="43"/>
      <c r="CP548" s="43"/>
      <c r="CQ548" s="43"/>
      <c r="CR548" s="43"/>
      <c r="CS548" s="43"/>
      <c r="CT548" s="43"/>
      <c r="CU548" s="43"/>
      <c r="CV548" s="43"/>
      <c r="CW548" s="43"/>
      <c r="CX548" s="43"/>
      <c r="CY548" s="43"/>
      <c r="CZ548" s="43"/>
      <c r="DA548" s="43"/>
      <c r="DB548" s="43"/>
      <c r="DC548" s="43"/>
      <c r="DD548" s="43"/>
      <c r="DE548" s="43"/>
      <c r="DF548" s="43"/>
      <c r="DG548" s="43"/>
      <c r="DH548" s="43"/>
      <c r="DI548" s="43"/>
      <c r="DJ548" s="43"/>
      <c r="DK548" s="43"/>
      <c r="DL548" s="43"/>
      <c r="DM548" s="43"/>
      <c r="DN548" s="43"/>
      <c r="DO548" s="43"/>
      <c r="DP548" s="43"/>
      <c r="DQ548" s="43"/>
      <c r="DR548" s="43"/>
      <c r="DS548" s="43"/>
      <c r="DT548" s="43"/>
      <c r="DU548" s="43"/>
      <c r="DV548" s="43"/>
      <c r="DW548" s="43"/>
      <c r="DX548" s="43"/>
      <c r="DY548" s="43"/>
      <c r="DZ548" s="43"/>
      <c r="EA548" s="43"/>
      <c r="EB548" s="43"/>
      <c r="EC548" s="43"/>
      <c r="ED548" s="43"/>
      <c r="EE548" s="43"/>
      <c r="EF548" s="43"/>
      <c r="EG548" s="43"/>
      <c r="EH548" s="43"/>
      <c r="EI548" s="43"/>
      <c r="EJ548" s="43"/>
      <c r="EK548" s="43"/>
      <c r="EL548" s="43"/>
      <c r="EM548" s="43"/>
      <c r="EN548" s="43"/>
      <c r="EO548" s="43"/>
      <c r="EP548" s="43"/>
      <c r="EQ548" s="43"/>
      <c r="ER548" s="43"/>
      <c r="ES548" s="43"/>
      <c r="ET548" s="43"/>
      <c r="EU548" s="43"/>
      <c r="EV548" s="43"/>
      <c r="EW548" s="43"/>
      <c r="EX548" s="43"/>
      <c r="EY548" s="43"/>
      <c r="EZ548" s="43"/>
      <c r="FA548" s="43"/>
      <c r="FB548" s="43"/>
      <c r="FC548" s="43"/>
      <c r="FD548" s="43"/>
      <c r="FE548" s="43"/>
      <c r="FF548" s="43"/>
      <c r="FG548" s="43"/>
      <c r="FH548" s="43"/>
      <c r="FI548" s="43"/>
      <c r="FJ548" s="43"/>
      <c r="FK548" s="43"/>
      <c r="FL548" s="43"/>
      <c r="FM548" s="43"/>
      <c r="FN548" s="43"/>
      <c r="FO548" s="43"/>
      <c r="FP548" s="43"/>
      <c r="FQ548" s="43"/>
      <c r="FR548" s="43"/>
      <c r="FS548" s="43"/>
      <c r="FT548" s="43"/>
      <c r="FU548" s="43"/>
      <c r="FV548" s="43"/>
      <c r="FW548" s="43"/>
      <c r="FX548" s="43"/>
      <c r="FY548" s="43"/>
      <c r="FZ548" s="43"/>
      <c r="GA548" s="43"/>
      <c r="GB548" s="43"/>
      <c r="GC548" s="43"/>
      <c r="GD548" s="43"/>
      <c r="GE548" s="43"/>
      <c r="GF548" s="43"/>
      <c r="GG548" s="43"/>
      <c r="GH548" s="43"/>
      <c r="GI548" s="43"/>
      <c r="GJ548" s="43"/>
      <c r="GK548" s="43"/>
      <c r="GL548" s="43"/>
      <c r="GM548" s="43"/>
      <c r="GN548" s="43"/>
      <c r="GO548" s="43"/>
      <c r="GP548" s="43"/>
      <c r="GQ548" s="43"/>
      <c r="GR548" s="43"/>
      <c r="GS548" s="43"/>
      <c r="GT548" s="43"/>
      <c r="GU548" s="43"/>
      <c r="GV548" s="43"/>
      <c r="GW548" s="43"/>
      <c r="GX548" s="43"/>
      <c r="GY548" s="43"/>
      <c r="GZ548" s="43"/>
      <c r="HA548" s="43"/>
      <c r="HB548" s="43"/>
      <c r="HC548" s="43"/>
      <c r="HD548" s="43"/>
      <c r="HE548" s="43"/>
      <c r="HF548" s="43"/>
      <c r="HG548" s="43"/>
      <c r="HH548" s="43"/>
      <c r="HI548" s="43"/>
      <c r="HJ548" s="43"/>
      <c r="HK548" s="43"/>
      <c r="HL548" s="43"/>
      <c r="HM548" s="43"/>
      <c r="HN548" s="43"/>
      <c r="HO548" s="43"/>
      <c r="HP548" s="43"/>
      <c r="HQ548" s="43"/>
      <c r="HR548" s="43"/>
      <c r="HS548" s="43"/>
      <c r="HT548" s="43"/>
      <c r="HU548" s="43"/>
      <c r="HV548" s="43"/>
      <c r="HW548" s="43"/>
      <c r="HX548" s="43"/>
      <c r="HY548" s="43"/>
      <c r="HZ548" s="43"/>
      <c r="IA548" s="43"/>
      <c r="IB548" s="43"/>
      <c r="IC548" s="43"/>
      <c r="ID548" s="43"/>
      <c r="IE548" s="43"/>
      <c r="IF548" s="43"/>
      <c r="IG548" s="43"/>
      <c r="IH548" s="43"/>
      <c r="II548" s="43"/>
      <c r="IJ548" s="43"/>
      <c r="IK548" s="43"/>
      <c r="IL548" s="43"/>
      <c r="IM548" s="43"/>
      <c r="IN548" s="43"/>
      <c r="IO548" s="43"/>
      <c r="IP548" s="43"/>
      <c r="IQ548" s="43"/>
      <c r="IR548" s="43"/>
      <c r="IS548" s="43"/>
      <c r="IT548" s="43"/>
      <c r="IU548" s="43"/>
    </row>
    <row r="549" spans="1:255" ht="16.5">
      <c r="A549" s="708"/>
      <c r="B549" s="709"/>
      <c r="C549" s="709"/>
      <c r="D549" s="709"/>
      <c r="E549" s="43"/>
      <c r="F549" s="43"/>
      <c r="G549" s="43"/>
      <c r="H549" s="43"/>
      <c r="I549" s="43"/>
      <c r="J549" s="43"/>
      <c r="K549" s="43"/>
      <c r="L549" s="43"/>
      <c r="M549" s="43"/>
      <c r="N549" s="43"/>
      <c r="O549" s="43"/>
      <c r="P549" s="43"/>
      <c r="Q549" s="43"/>
      <c r="R549" s="43"/>
      <c r="S549" s="43"/>
      <c r="T549" s="43"/>
      <c r="U549" s="43"/>
      <c r="V549" s="43"/>
      <c r="W549" s="43"/>
      <c r="X549" s="43"/>
      <c r="Y549" s="43"/>
      <c r="Z549" s="43"/>
      <c r="AA549" s="43"/>
      <c r="AB549" s="43"/>
      <c r="AC549" s="43"/>
      <c r="AD549" s="43"/>
      <c r="AE549" s="43"/>
      <c r="AF549" s="43"/>
      <c r="AG549" s="43"/>
      <c r="AH549" s="43"/>
      <c r="AI549" s="43"/>
      <c r="AJ549" s="43"/>
      <c r="AK549" s="43"/>
      <c r="AL549" s="43"/>
      <c r="AM549" s="43"/>
      <c r="AN549" s="43"/>
      <c r="AO549" s="43"/>
      <c r="AP549" s="43"/>
      <c r="AQ549" s="43"/>
      <c r="AR549" s="43"/>
      <c r="AS549" s="43"/>
      <c r="AT549" s="43"/>
      <c r="AU549" s="43"/>
      <c r="AV549" s="43"/>
      <c r="AW549" s="43"/>
      <c r="AX549" s="43"/>
      <c r="AY549" s="43"/>
      <c r="AZ549" s="43"/>
      <c r="BA549" s="43"/>
      <c r="BB549" s="43"/>
      <c r="BC549" s="43"/>
      <c r="BD549" s="43"/>
      <c r="BE549" s="43"/>
      <c r="BF549" s="43"/>
      <c r="BG549" s="43"/>
      <c r="BH549" s="43"/>
      <c r="BI549" s="43"/>
      <c r="BJ549" s="43"/>
      <c r="BK549" s="43"/>
      <c r="BL549" s="43"/>
      <c r="BM549" s="43"/>
      <c r="BN549" s="43"/>
      <c r="BO549" s="43"/>
      <c r="BP549" s="43"/>
      <c r="BQ549" s="43"/>
      <c r="BR549" s="43"/>
      <c r="BS549" s="43"/>
      <c r="BT549" s="43"/>
      <c r="BU549" s="43"/>
      <c r="BV549" s="43"/>
      <c r="BW549" s="43"/>
      <c r="BX549" s="43"/>
      <c r="BY549" s="43"/>
      <c r="BZ549" s="43"/>
      <c r="CA549" s="43"/>
      <c r="CB549" s="43"/>
      <c r="CC549" s="43"/>
      <c r="CD549" s="43"/>
      <c r="CE549" s="43"/>
      <c r="CF549" s="43"/>
      <c r="CG549" s="43"/>
      <c r="CH549" s="43"/>
      <c r="CI549" s="43"/>
      <c r="CJ549" s="43"/>
      <c r="CK549" s="43"/>
      <c r="CL549" s="43"/>
      <c r="CM549" s="43"/>
      <c r="CN549" s="43"/>
      <c r="CO549" s="43"/>
      <c r="CP549" s="43"/>
      <c r="CQ549" s="43"/>
      <c r="CR549" s="43"/>
      <c r="CS549" s="43"/>
      <c r="CT549" s="43"/>
      <c r="CU549" s="43"/>
      <c r="CV549" s="43"/>
      <c r="CW549" s="43"/>
      <c r="CX549" s="43"/>
      <c r="CY549" s="43"/>
      <c r="CZ549" s="43"/>
      <c r="DA549" s="43"/>
      <c r="DB549" s="43"/>
      <c r="DC549" s="43"/>
      <c r="DD549" s="43"/>
      <c r="DE549" s="43"/>
      <c r="DF549" s="43"/>
      <c r="DG549" s="43"/>
      <c r="DH549" s="43"/>
      <c r="DI549" s="43"/>
      <c r="DJ549" s="43"/>
      <c r="DK549" s="43"/>
      <c r="DL549" s="43"/>
      <c r="DM549" s="43"/>
      <c r="DN549" s="43"/>
      <c r="DO549" s="43"/>
      <c r="DP549" s="43"/>
      <c r="DQ549" s="43"/>
      <c r="DR549" s="43"/>
      <c r="DS549" s="43"/>
      <c r="DT549" s="43"/>
      <c r="DU549" s="43"/>
      <c r="DV549" s="43"/>
      <c r="DW549" s="43"/>
      <c r="DX549" s="43"/>
      <c r="DY549" s="43"/>
      <c r="DZ549" s="43"/>
      <c r="EA549" s="43"/>
      <c r="EB549" s="43"/>
      <c r="EC549" s="43"/>
      <c r="ED549" s="43"/>
      <c r="EE549" s="43"/>
      <c r="EF549" s="43"/>
      <c r="EG549" s="43"/>
      <c r="EH549" s="43"/>
      <c r="EI549" s="43"/>
      <c r="EJ549" s="43"/>
      <c r="EK549" s="43"/>
      <c r="EL549" s="43"/>
      <c r="EM549" s="43"/>
      <c r="EN549" s="43"/>
      <c r="EO549" s="43"/>
      <c r="EP549" s="43"/>
      <c r="EQ549" s="43"/>
      <c r="ER549" s="43"/>
      <c r="ES549" s="43"/>
      <c r="ET549" s="43"/>
      <c r="EU549" s="43"/>
      <c r="EV549" s="43"/>
      <c r="EW549" s="43"/>
      <c r="EX549" s="43"/>
      <c r="EY549" s="43"/>
      <c r="EZ549" s="43"/>
      <c r="FA549" s="43"/>
      <c r="FB549" s="43"/>
      <c r="FC549" s="43"/>
      <c r="FD549" s="43"/>
      <c r="FE549" s="43"/>
      <c r="FF549" s="43"/>
      <c r="FG549" s="43"/>
      <c r="FH549" s="43"/>
      <c r="FI549" s="43"/>
      <c r="FJ549" s="43"/>
      <c r="FK549" s="43"/>
      <c r="FL549" s="43"/>
      <c r="FM549" s="43"/>
      <c r="FN549" s="43"/>
      <c r="FO549" s="43"/>
      <c r="FP549" s="43"/>
      <c r="FQ549" s="43"/>
      <c r="FR549" s="43"/>
      <c r="FS549" s="43"/>
      <c r="FT549" s="43"/>
      <c r="FU549" s="43"/>
      <c r="FV549" s="43"/>
      <c r="FW549" s="43"/>
      <c r="FX549" s="43"/>
      <c r="FY549" s="43"/>
      <c r="FZ549" s="43"/>
      <c r="GA549" s="43"/>
      <c r="GB549" s="43"/>
      <c r="GC549" s="43"/>
      <c r="GD549" s="43"/>
      <c r="GE549" s="43"/>
      <c r="GF549" s="43"/>
      <c r="GG549" s="43"/>
      <c r="GH549" s="43"/>
      <c r="GI549" s="43"/>
      <c r="GJ549" s="43"/>
      <c r="GK549" s="43"/>
      <c r="GL549" s="43"/>
      <c r="GM549" s="43"/>
      <c r="GN549" s="43"/>
      <c r="GO549" s="43"/>
      <c r="GP549" s="43"/>
      <c r="GQ549" s="43"/>
      <c r="GR549" s="43"/>
      <c r="GS549" s="43"/>
      <c r="GT549" s="43"/>
      <c r="GU549" s="43"/>
      <c r="GV549" s="43"/>
      <c r="GW549" s="43"/>
      <c r="GX549" s="43"/>
      <c r="GY549" s="43"/>
      <c r="GZ549" s="43"/>
      <c r="HA549" s="43"/>
      <c r="HB549" s="43"/>
      <c r="HC549" s="43"/>
      <c r="HD549" s="43"/>
      <c r="HE549" s="43"/>
      <c r="HF549" s="43"/>
      <c r="HG549" s="43"/>
      <c r="HH549" s="43"/>
      <c r="HI549" s="43"/>
      <c r="HJ549" s="43"/>
      <c r="HK549" s="43"/>
      <c r="HL549" s="43"/>
      <c r="HM549" s="43"/>
      <c r="HN549" s="43"/>
      <c r="HO549" s="43"/>
      <c r="HP549" s="43"/>
      <c r="HQ549" s="43"/>
      <c r="HR549" s="43"/>
      <c r="HS549" s="43"/>
      <c r="HT549" s="43"/>
      <c r="HU549" s="43"/>
      <c r="HV549" s="43"/>
      <c r="HW549" s="43"/>
      <c r="HX549" s="43"/>
      <c r="HY549" s="43"/>
      <c r="HZ549" s="43"/>
      <c r="IA549" s="43"/>
      <c r="IB549" s="43"/>
      <c r="IC549" s="43"/>
      <c r="ID549" s="43"/>
      <c r="IE549" s="43"/>
      <c r="IF549" s="43"/>
      <c r="IG549" s="43"/>
      <c r="IH549" s="43"/>
      <c r="II549" s="43"/>
      <c r="IJ549" s="43"/>
      <c r="IK549" s="43"/>
      <c r="IL549" s="43"/>
      <c r="IM549" s="43"/>
      <c r="IN549" s="43"/>
      <c r="IO549" s="43"/>
      <c r="IP549" s="43"/>
      <c r="IQ549" s="43"/>
      <c r="IR549" s="43"/>
      <c r="IS549" s="43"/>
      <c r="IT549" s="43"/>
      <c r="IU549" s="43"/>
    </row>
    <row r="550" spans="1:255" ht="16.5">
      <c r="A550" s="708"/>
      <c r="B550" s="709"/>
      <c r="C550" s="709"/>
      <c r="D550" s="709"/>
      <c r="E550" s="43"/>
      <c r="F550" s="43"/>
      <c r="G550" s="43"/>
      <c r="H550" s="43"/>
      <c r="I550" s="43"/>
      <c r="J550" s="43"/>
      <c r="K550" s="43"/>
      <c r="L550" s="43"/>
      <c r="M550" s="43"/>
      <c r="N550" s="43"/>
      <c r="O550" s="43"/>
      <c r="P550" s="43"/>
      <c r="Q550" s="43"/>
      <c r="R550" s="43"/>
      <c r="S550" s="43"/>
      <c r="T550" s="43"/>
      <c r="U550" s="43"/>
      <c r="V550" s="43"/>
      <c r="W550" s="43"/>
      <c r="X550" s="43"/>
      <c r="Y550" s="43"/>
      <c r="Z550" s="43"/>
      <c r="AA550" s="43"/>
      <c r="AB550" s="43"/>
      <c r="AC550" s="43"/>
      <c r="AD550" s="43"/>
      <c r="AE550" s="43"/>
      <c r="AF550" s="43"/>
      <c r="AG550" s="43"/>
      <c r="AH550" s="43"/>
      <c r="AI550" s="43"/>
      <c r="AJ550" s="43"/>
      <c r="AK550" s="43"/>
      <c r="AL550" s="43"/>
      <c r="AM550" s="43"/>
      <c r="AN550" s="43"/>
      <c r="AO550" s="43"/>
      <c r="AP550" s="43"/>
      <c r="AQ550" s="43"/>
      <c r="AR550" s="43"/>
      <c r="AS550" s="43"/>
      <c r="AT550" s="43"/>
      <c r="AU550" s="43"/>
      <c r="AV550" s="43"/>
      <c r="AW550" s="43"/>
      <c r="AX550" s="43"/>
      <c r="AY550" s="43"/>
      <c r="AZ550" s="43"/>
      <c r="BA550" s="43"/>
      <c r="BB550" s="43"/>
      <c r="BC550" s="43"/>
      <c r="BD550" s="43"/>
      <c r="BE550" s="43"/>
      <c r="BF550" s="43"/>
      <c r="BG550" s="43"/>
      <c r="BH550" s="43"/>
      <c r="BI550" s="43"/>
      <c r="BJ550" s="43"/>
      <c r="BK550" s="43"/>
      <c r="BL550" s="43"/>
      <c r="BM550" s="43"/>
      <c r="BN550" s="43"/>
      <c r="BO550" s="43"/>
      <c r="BP550" s="43"/>
      <c r="BQ550" s="43"/>
      <c r="BR550" s="43"/>
      <c r="BS550" s="43"/>
      <c r="BT550" s="43"/>
      <c r="BU550" s="43"/>
      <c r="BV550" s="43"/>
      <c r="BW550" s="43"/>
      <c r="BX550" s="43"/>
      <c r="BY550" s="43"/>
      <c r="BZ550" s="43"/>
      <c r="CA550" s="43"/>
      <c r="CB550" s="43"/>
      <c r="CC550" s="43"/>
      <c r="CD550" s="43"/>
      <c r="CE550" s="43"/>
      <c r="CF550" s="43"/>
      <c r="CG550" s="43"/>
      <c r="CH550" s="43"/>
      <c r="CI550" s="43"/>
      <c r="CJ550" s="43"/>
      <c r="CK550" s="43"/>
      <c r="CL550" s="43"/>
      <c r="CM550" s="43"/>
      <c r="CN550" s="43"/>
      <c r="CO550" s="43"/>
      <c r="CP550" s="43"/>
      <c r="CQ550" s="43"/>
      <c r="CR550" s="43"/>
      <c r="CS550" s="43"/>
      <c r="CT550" s="43"/>
      <c r="CU550" s="43"/>
      <c r="CV550" s="43"/>
      <c r="CW550" s="43"/>
      <c r="CX550" s="43"/>
      <c r="CY550" s="43"/>
      <c r="CZ550" s="43"/>
      <c r="DA550" s="43"/>
      <c r="DB550" s="43"/>
      <c r="DC550" s="43"/>
      <c r="DD550" s="43"/>
      <c r="DE550" s="43"/>
      <c r="DF550" s="43"/>
      <c r="DG550" s="43"/>
      <c r="DH550" s="43"/>
      <c r="DI550" s="43"/>
      <c r="DJ550" s="43"/>
      <c r="DK550" s="43"/>
      <c r="DL550" s="43"/>
      <c r="DM550" s="43"/>
      <c r="DN550" s="43"/>
      <c r="DO550" s="43"/>
      <c r="DP550" s="43"/>
      <c r="DQ550" s="43"/>
      <c r="DR550" s="43"/>
      <c r="DS550" s="43"/>
      <c r="DT550" s="43"/>
      <c r="DU550" s="43"/>
      <c r="DV550" s="43"/>
      <c r="DW550" s="43"/>
      <c r="DX550" s="43"/>
      <c r="DY550" s="43"/>
      <c r="DZ550" s="43"/>
      <c r="EA550" s="43"/>
      <c r="EB550" s="43"/>
      <c r="EC550" s="43"/>
      <c r="ED550" s="43"/>
      <c r="EE550" s="43"/>
      <c r="EF550" s="43"/>
      <c r="EG550" s="43"/>
      <c r="EH550" s="43"/>
      <c r="EI550" s="43"/>
      <c r="EJ550" s="43"/>
      <c r="EK550" s="43"/>
      <c r="EL550" s="43"/>
      <c r="EM550" s="43"/>
      <c r="EN550" s="43"/>
      <c r="EO550" s="43"/>
      <c r="EP550" s="43"/>
      <c r="EQ550" s="43"/>
      <c r="ER550" s="43"/>
      <c r="ES550" s="43"/>
      <c r="ET550" s="43"/>
      <c r="EU550" s="43"/>
      <c r="EV550" s="43"/>
      <c r="EW550" s="43"/>
      <c r="EX550" s="43"/>
      <c r="EY550" s="43"/>
      <c r="EZ550" s="43"/>
      <c r="FA550" s="43"/>
      <c r="FB550" s="43"/>
      <c r="FC550" s="43"/>
      <c r="FD550" s="43"/>
      <c r="FE550" s="43"/>
      <c r="FF550" s="43"/>
      <c r="FG550" s="43"/>
      <c r="FH550" s="43"/>
      <c r="FI550" s="43"/>
      <c r="FJ550" s="43"/>
      <c r="FK550" s="43"/>
      <c r="FL550" s="43"/>
      <c r="FM550" s="43"/>
      <c r="FN550" s="43"/>
      <c r="FO550" s="43"/>
      <c r="FP550" s="43"/>
      <c r="FQ550" s="43"/>
      <c r="FR550" s="43"/>
      <c r="FS550" s="43"/>
      <c r="FT550" s="43"/>
      <c r="FU550" s="43"/>
      <c r="FV550" s="43"/>
      <c r="FW550" s="43"/>
      <c r="FX550" s="43"/>
      <c r="FY550" s="43"/>
      <c r="FZ550" s="43"/>
      <c r="GA550" s="43"/>
      <c r="GB550" s="43"/>
      <c r="GC550" s="43"/>
      <c r="GD550" s="43"/>
      <c r="GE550" s="43"/>
      <c r="GF550" s="43"/>
      <c r="GG550" s="43"/>
      <c r="GH550" s="43"/>
      <c r="GI550" s="43"/>
      <c r="GJ550" s="43"/>
      <c r="GK550" s="43"/>
      <c r="GL550" s="43"/>
      <c r="GM550" s="43"/>
      <c r="GN550" s="43"/>
      <c r="GO550" s="43"/>
      <c r="GP550" s="43"/>
      <c r="GQ550" s="43"/>
      <c r="GR550" s="43"/>
      <c r="GS550" s="43"/>
      <c r="GT550" s="43"/>
      <c r="GU550" s="43"/>
      <c r="GV550" s="43"/>
      <c r="GW550" s="43"/>
      <c r="GX550" s="43"/>
      <c r="GY550" s="43"/>
      <c r="GZ550" s="43"/>
      <c r="HA550" s="43"/>
      <c r="HB550" s="43"/>
      <c r="HC550" s="43"/>
      <c r="HD550" s="43"/>
      <c r="HE550" s="43"/>
      <c r="HF550" s="43"/>
      <c r="HG550" s="43"/>
      <c r="HH550" s="43"/>
      <c r="HI550" s="43"/>
      <c r="HJ550" s="43"/>
      <c r="HK550" s="43"/>
      <c r="HL550" s="43"/>
      <c r="HM550" s="43"/>
      <c r="HN550" s="43"/>
      <c r="HO550" s="43"/>
      <c r="HP550" s="43"/>
      <c r="HQ550" s="43"/>
      <c r="HR550" s="43"/>
      <c r="HS550" s="43"/>
      <c r="HT550" s="43"/>
      <c r="HU550" s="43"/>
      <c r="HV550" s="43"/>
      <c r="HW550" s="43"/>
      <c r="HX550" s="43"/>
      <c r="HY550" s="43"/>
      <c r="HZ550" s="43"/>
      <c r="IA550" s="43"/>
      <c r="IB550" s="43"/>
      <c r="IC550" s="43"/>
      <c r="ID550" s="43"/>
      <c r="IE550" s="43"/>
      <c r="IF550" s="43"/>
      <c r="IG550" s="43"/>
      <c r="IH550" s="43"/>
      <c r="II550" s="43"/>
      <c r="IJ550" s="43"/>
      <c r="IK550" s="43"/>
      <c r="IL550" s="43"/>
      <c r="IM550" s="43"/>
      <c r="IN550" s="43"/>
      <c r="IO550" s="43"/>
      <c r="IP550" s="43"/>
      <c r="IQ550" s="43"/>
      <c r="IR550" s="43"/>
      <c r="IS550" s="43"/>
      <c r="IT550" s="43"/>
      <c r="IU550" s="43"/>
    </row>
    <row r="551" spans="1:255" ht="16.5">
      <c r="A551" s="708"/>
      <c r="B551" s="709"/>
      <c r="C551" s="709"/>
      <c r="D551" s="709"/>
      <c r="E551" s="43"/>
      <c r="F551" s="43"/>
      <c r="G551" s="43"/>
      <c r="H551" s="43"/>
      <c r="I551" s="43"/>
      <c r="J551" s="43"/>
      <c r="K551" s="43"/>
      <c r="L551" s="43"/>
      <c r="M551" s="43"/>
      <c r="N551" s="43"/>
      <c r="O551" s="43"/>
      <c r="P551" s="43"/>
      <c r="Q551" s="43"/>
      <c r="R551" s="43"/>
      <c r="S551" s="43"/>
      <c r="T551" s="43"/>
      <c r="U551" s="43"/>
      <c r="V551" s="43"/>
      <c r="W551" s="43"/>
      <c r="X551" s="43"/>
      <c r="Y551" s="43"/>
      <c r="Z551" s="43"/>
      <c r="AA551" s="43"/>
      <c r="AB551" s="43"/>
      <c r="AC551" s="43"/>
      <c r="AD551" s="43"/>
      <c r="AE551" s="43"/>
      <c r="AF551" s="43"/>
      <c r="AG551" s="43"/>
      <c r="AH551" s="43"/>
      <c r="AI551" s="43"/>
      <c r="AJ551" s="43"/>
      <c r="AK551" s="43"/>
      <c r="AL551" s="43"/>
      <c r="AM551" s="43"/>
      <c r="AN551" s="43"/>
      <c r="AO551" s="43"/>
      <c r="AP551" s="43"/>
      <c r="AQ551" s="43"/>
      <c r="AR551" s="43"/>
      <c r="AS551" s="43"/>
      <c r="AT551" s="43"/>
      <c r="AU551" s="43"/>
      <c r="AV551" s="43"/>
      <c r="AW551" s="43"/>
      <c r="AX551" s="43"/>
      <c r="AY551" s="43"/>
      <c r="AZ551" s="43"/>
      <c r="BA551" s="43"/>
      <c r="BB551" s="43"/>
      <c r="BC551" s="43"/>
      <c r="BD551" s="43"/>
      <c r="BE551" s="43"/>
      <c r="BF551" s="43"/>
      <c r="BG551" s="43"/>
      <c r="BH551" s="43"/>
      <c r="BI551" s="43"/>
      <c r="BJ551" s="43"/>
      <c r="BK551" s="43"/>
      <c r="BL551" s="43"/>
      <c r="BM551" s="43"/>
      <c r="BN551" s="43"/>
      <c r="BO551" s="43"/>
      <c r="BP551" s="43"/>
      <c r="BQ551" s="43"/>
      <c r="BR551" s="43"/>
      <c r="BS551" s="43"/>
      <c r="BT551" s="43"/>
      <c r="BU551" s="43"/>
      <c r="BV551" s="43"/>
      <c r="BW551" s="43"/>
      <c r="BX551" s="43"/>
      <c r="BY551" s="43"/>
      <c r="BZ551" s="43"/>
      <c r="CA551" s="43"/>
      <c r="CB551" s="43"/>
      <c r="CC551" s="43"/>
      <c r="CD551" s="43"/>
      <c r="CE551" s="43"/>
      <c r="CF551" s="43"/>
      <c r="CG551" s="43"/>
      <c r="CH551" s="43"/>
      <c r="CI551" s="43"/>
      <c r="CJ551" s="43"/>
      <c r="CK551" s="43"/>
      <c r="CL551" s="43"/>
      <c r="CM551" s="43"/>
      <c r="CN551" s="43"/>
      <c r="CO551" s="43"/>
      <c r="CP551" s="43"/>
      <c r="CQ551" s="43"/>
      <c r="CR551" s="43"/>
      <c r="CS551" s="43"/>
      <c r="CT551" s="43"/>
      <c r="CU551" s="43"/>
      <c r="CV551" s="43"/>
      <c r="CW551" s="43"/>
      <c r="CX551" s="43"/>
      <c r="CY551" s="43"/>
      <c r="CZ551" s="43"/>
      <c r="DA551" s="43"/>
      <c r="DB551" s="43"/>
      <c r="DC551" s="43"/>
      <c r="DD551" s="43"/>
      <c r="DE551" s="43"/>
      <c r="DF551" s="43"/>
      <c r="DG551" s="43"/>
      <c r="DH551" s="43"/>
      <c r="DI551" s="43"/>
      <c r="DJ551" s="43"/>
      <c r="DK551" s="43"/>
      <c r="DL551" s="43"/>
      <c r="DM551" s="43"/>
      <c r="DN551" s="43"/>
      <c r="DO551" s="43"/>
      <c r="DP551" s="43"/>
      <c r="DQ551" s="43"/>
      <c r="DR551" s="43"/>
      <c r="DS551" s="43"/>
      <c r="DT551" s="43"/>
      <c r="DU551" s="43"/>
      <c r="DV551" s="43"/>
      <c r="DW551" s="43"/>
      <c r="DX551" s="43"/>
      <c r="DY551" s="43"/>
      <c r="DZ551" s="43"/>
      <c r="EA551" s="43"/>
      <c r="EB551" s="43"/>
      <c r="EC551" s="43"/>
      <c r="ED551" s="43"/>
      <c r="EE551" s="43"/>
      <c r="EF551" s="43"/>
      <c r="EG551" s="43"/>
      <c r="EH551" s="43"/>
      <c r="EI551" s="43"/>
      <c r="EJ551" s="43"/>
      <c r="EK551" s="43"/>
      <c r="EL551" s="43"/>
      <c r="EM551" s="43"/>
      <c r="EN551" s="43"/>
      <c r="EO551" s="43"/>
      <c r="EP551" s="43"/>
      <c r="EQ551" s="43"/>
      <c r="ER551" s="43"/>
      <c r="ES551" s="43"/>
      <c r="ET551" s="43"/>
      <c r="EU551" s="43"/>
      <c r="EV551" s="43"/>
      <c r="EW551" s="43"/>
      <c r="EX551" s="43"/>
      <c r="EY551" s="43"/>
      <c r="EZ551" s="43"/>
      <c r="FA551" s="43"/>
      <c r="FB551" s="43"/>
      <c r="FC551" s="43"/>
      <c r="FD551" s="43"/>
      <c r="FE551" s="43"/>
      <c r="FF551" s="43"/>
      <c r="FG551" s="43"/>
      <c r="FH551" s="43"/>
      <c r="FI551" s="43"/>
      <c r="FJ551" s="43"/>
      <c r="FK551" s="43"/>
      <c r="FL551" s="43"/>
      <c r="FM551" s="43"/>
      <c r="FN551" s="43"/>
      <c r="FO551" s="43"/>
      <c r="FP551" s="43"/>
      <c r="FQ551" s="43"/>
      <c r="FR551" s="43"/>
      <c r="FS551" s="43"/>
      <c r="FT551" s="43"/>
      <c r="FU551" s="43"/>
      <c r="FV551" s="43"/>
      <c r="FW551" s="43"/>
      <c r="FX551" s="43"/>
      <c r="FY551" s="43"/>
      <c r="FZ551" s="43"/>
      <c r="GA551" s="43"/>
      <c r="GB551" s="43"/>
      <c r="GC551" s="43"/>
      <c r="GD551" s="43"/>
      <c r="GE551" s="43"/>
      <c r="GF551" s="43"/>
      <c r="GG551" s="43"/>
      <c r="GH551" s="43"/>
      <c r="GI551" s="43"/>
      <c r="GJ551" s="43"/>
      <c r="GK551" s="43"/>
      <c r="GL551" s="43"/>
      <c r="GM551" s="43"/>
      <c r="GN551" s="43"/>
      <c r="GO551" s="43"/>
      <c r="GP551" s="43"/>
      <c r="GQ551" s="43"/>
      <c r="GR551" s="43"/>
      <c r="GS551" s="43"/>
      <c r="GT551" s="43"/>
      <c r="GU551" s="43"/>
      <c r="GV551" s="43"/>
      <c r="GW551" s="43"/>
      <c r="GX551" s="43"/>
      <c r="GY551" s="43"/>
      <c r="GZ551" s="43"/>
      <c r="HA551" s="43"/>
      <c r="HB551" s="43"/>
      <c r="HC551" s="43"/>
      <c r="HD551" s="43"/>
      <c r="HE551" s="43"/>
      <c r="HF551" s="43"/>
      <c r="HG551" s="43"/>
      <c r="HH551" s="43"/>
      <c r="HI551" s="43"/>
      <c r="HJ551" s="43"/>
      <c r="HK551" s="43"/>
      <c r="HL551" s="43"/>
      <c r="HM551" s="43"/>
      <c r="HN551" s="43"/>
      <c r="HO551" s="43"/>
      <c r="HP551" s="43"/>
      <c r="HQ551" s="43"/>
      <c r="HR551" s="43"/>
      <c r="HS551" s="43"/>
      <c r="HT551" s="43"/>
      <c r="HU551" s="43"/>
      <c r="HV551" s="43"/>
      <c r="HW551" s="43"/>
      <c r="HX551" s="43"/>
      <c r="HY551" s="43"/>
      <c r="HZ551" s="43"/>
      <c r="IA551" s="43"/>
      <c r="IB551" s="43"/>
      <c r="IC551" s="43"/>
      <c r="ID551" s="43"/>
      <c r="IE551" s="43"/>
      <c r="IF551" s="43"/>
      <c r="IG551" s="43"/>
      <c r="IH551" s="43"/>
      <c r="II551" s="43"/>
      <c r="IJ551" s="43"/>
      <c r="IK551" s="43"/>
      <c r="IL551" s="43"/>
      <c r="IM551" s="43"/>
      <c r="IN551" s="43"/>
      <c r="IO551" s="43"/>
      <c r="IP551" s="43"/>
      <c r="IQ551" s="43"/>
      <c r="IR551" s="43"/>
      <c r="IS551" s="43"/>
      <c r="IT551" s="43"/>
      <c r="IU551" s="43"/>
    </row>
    <row r="552" spans="1:255" ht="16.5">
      <c r="A552" s="708"/>
      <c r="B552" s="709"/>
      <c r="C552" s="709"/>
      <c r="D552" s="709"/>
      <c r="E552" s="43"/>
      <c r="F552" s="43"/>
      <c r="G552" s="43"/>
      <c r="H552" s="43"/>
      <c r="I552" s="43"/>
      <c r="J552" s="43"/>
      <c r="K552" s="43"/>
      <c r="L552" s="43"/>
      <c r="M552" s="43"/>
      <c r="N552" s="43"/>
      <c r="O552" s="43"/>
      <c r="P552" s="43"/>
      <c r="Q552" s="43"/>
      <c r="R552" s="43"/>
      <c r="S552" s="43"/>
      <c r="T552" s="43"/>
      <c r="U552" s="43"/>
      <c r="V552" s="43"/>
      <c r="W552" s="43"/>
      <c r="X552" s="43"/>
      <c r="Y552" s="43"/>
      <c r="Z552" s="43"/>
      <c r="AA552" s="43"/>
      <c r="AB552" s="43"/>
      <c r="AC552" s="43"/>
      <c r="AD552" s="43"/>
      <c r="AE552" s="43"/>
      <c r="AF552" s="43"/>
      <c r="AG552" s="43"/>
      <c r="AH552" s="43"/>
      <c r="AI552" s="43"/>
      <c r="AJ552" s="43"/>
      <c r="AK552" s="43"/>
      <c r="AL552" s="43"/>
      <c r="AM552" s="43"/>
      <c r="AN552" s="43"/>
      <c r="AO552" s="43"/>
      <c r="AP552" s="43"/>
      <c r="AQ552" s="43"/>
      <c r="AR552" s="43"/>
      <c r="AS552" s="43"/>
      <c r="AT552" s="43"/>
      <c r="AU552" s="43"/>
      <c r="AV552" s="43"/>
      <c r="AW552" s="43"/>
      <c r="AX552" s="43"/>
      <c r="AY552" s="43"/>
      <c r="AZ552" s="43"/>
      <c r="BA552" s="43"/>
      <c r="BB552" s="43"/>
      <c r="BC552" s="43"/>
      <c r="BD552" s="43"/>
      <c r="BE552" s="43"/>
      <c r="BF552" s="43"/>
      <c r="BG552" s="43"/>
      <c r="BH552" s="43"/>
      <c r="BI552" s="43"/>
      <c r="BJ552" s="43"/>
      <c r="BK552" s="43"/>
      <c r="BL552" s="43"/>
      <c r="BM552" s="43"/>
      <c r="BN552" s="43"/>
      <c r="BO552" s="43"/>
      <c r="BP552" s="43"/>
      <c r="BQ552" s="43"/>
      <c r="BR552" s="43"/>
      <c r="BS552" s="43"/>
      <c r="BT552" s="43"/>
      <c r="BU552" s="43"/>
      <c r="BV552" s="43"/>
      <c r="BW552" s="43"/>
      <c r="BX552" s="43"/>
      <c r="BY552" s="43"/>
      <c r="BZ552" s="43"/>
      <c r="CA552" s="43"/>
      <c r="CB552" s="43"/>
      <c r="CC552" s="43"/>
      <c r="CD552" s="43"/>
      <c r="CE552" s="43"/>
      <c r="CF552" s="43"/>
      <c r="CG552" s="43"/>
      <c r="CH552" s="43"/>
      <c r="CI552" s="43"/>
      <c r="CJ552" s="43"/>
      <c r="CK552" s="43"/>
      <c r="CL552" s="43"/>
      <c r="CM552" s="43"/>
      <c r="CN552" s="43"/>
      <c r="CO552" s="43"/>
      <c r="CP552" s="43"/>
      <c r="CQ552" s="43"/>
      <c r="CR552" s="43"/>
      <c r="CS552" s="43"/>
      <c r="CT552" s="43"/>
      <c r="CU552" s="43"/>
      <c r="CV552" s="43"/>
      <c r="CW552" s="43"/>
      <c r="CX552" s="43"/>
      <c r="CY552" s="43"/>
      <c r="CZ552" s="43"/>
      <c r="DA552" s="43"/>
      <c r="DB552" s="43"/>
      <c r="DC552" s="43"/>
      <c r="DD552" s="43"/>
      <c r="DE552" s="43"/>
      <c r="DF552" s="43"/>
      <c r="DG552" s="43"/>
      <c r="DH552" s="43"/>
      <c r="DI552" s="43"/>
      <c r="DJ552" s="43"/>
      <c r="DK552" s="43"/>
      <c r="DL552" s="43"/>
      <c r="DM552" s="43"/>
      <c r="DN552" s="43"/>
      <c r="DO552" s="43"/>
      <c r="DP552" s="43"/>
      <c r="DQ552" s="43"/>
      <c r="DR552" s="43"/>
      <c r="DS552" s="43"/>
      <c r="DT552" s="43"/>
      <c r="DU552" s="43"/>
      <c r="DV552" s="43"/>
      <c r="DW552" s="43"/>
      <c r="DX552" s="43"/>
      <c r="DY552" s="43"/>
      <c r="DZ552" s="43"/>
      <c r="EA552" s="43"/>
      <c r="EB552" s="43"/>
      <c r="EC552" s="43"/>
      <c r="ED552" s="43"/>
      <c r="EE552" s="43"/>
      <c r="EF552" s="43"/>
      <c r="EG552" s="43"/>
      <c r="EH552" s="43"/>
      <c r="EI552" s="43"/>
      <c r="EJ552" s="43"/>
      <c r="EK552" s="43"/>
      <c r="EL552" s="43"/>
      <c r="EM552" s="43"/>
      <c r="EN552" s="43"/>
      <c r="EO552" s="43"/>
      <c r="EP552" s="43"/>
      <c r="EQ552" s="43"/>
      <c r="ER552" s="43"/>
      <c r="ES552" s="43"/>
      <c r="ET552" s="43"/>
      <c r="EU552" s="43"/>
      <c r="EV552" s="43"/>
      <c r="EW552" s="43"/>
      <c r="EX552" s="43"/>
      <c r="EY552" s="43"/>
      <c r="EZ552" s="43"/>
      <c r="FA552" s="43"/>
      <c r="FB552" s="43"/>
      <c r="FC552" s="43"/>
      <c r="FD552" s="43"/>
      <c r="FE552" s="43"/>
      <c r="FF552" s="43"/>
      <c r="FG552" s="43"/>
      <c r="FH552" s="43"/>
      <c r="FI552" s="43"/>
      <c r="FJ552" s="43"/>
      <c r="FK552" s="43"/>
      <c r="FL552" s="43"/>
      <c r="FM552" s="43"/>
      <c r="FN552" s="43"/>
      <c r="FO552" s="43"/>
      <c r="FP552" s="43"/>
      <c r="FQ552" s="43"/>
      <c r="FR552" s="43"/>
      <c r="FS552" s="43"/>
      <c r="FT552" s="43"/>
      <c r="FU552" s="43"/>
      <c r="FV552" s="43"/>
      <c r="FW552" s="43"/>
      <c r="FX552" s="43"/>
      <c r="FY552" s="43"/>
      <c r="FZ552" s="43"/>
      <c r="GA552" s="43"/>
      <c r="GB552" s="43"/>
      <c r="GC552" s="43"/>
      <c r="GD552" s="43"/>
      <c r="GE552" s="43"/>
      <c r="GF552" s="43"/>
      <c r="GG552" s="43"/>
      <c r="GH552" s="43"/>
      <c r="GI552" s="43"/>
      <c r="GJ552" s="43"/>
      <c r="GK552" s="43"/>
      <c r="GL552" s="43"/>
      <c r="GM552" s="43"/>
      <c r="GN552" s="43"/>
      <c r="GO552" s="43"/>
      <c r="GP552" s="43"/>
      <c r="GQ552" s="43"/>
      <c r="GR552" s="43"/>
      <c r="GS552" s="43"/>
      <c r="GT552" s="43"/>
      <c r="GU552" s="43"/>
      <c r="GV552" s="43"/>
      <c r="GW552" s="43"/>
      <c r="GX552" s="43"/>
      <c r="GY552" s="43"/>
      <c r="GZ552" s="43"/>
      <c r="HA552" s="43"/>
      <c r="HB552" s="43"/>
      <c r="HC552" s="43"/>
      <c r="HD552" s="43"/>
      <c r="HE552" s="43"/>
      <c r="HF552" s="43"/>
      <c r="HG552" s="43"/>
      <c r="HH552" s="43"/>
      <c r="HI552" s="43"/>
      <c r="HJ552" s="43"/>
      <c r="HK552" s="43"/>
      <c r="HL552" s="43"/>
      <c r="HM552" s="43"/>
      <c r="HN552" s="43"/>
      <c r="HO552" s="43"/>
      <c r="HP552" s="43"/>
      <c r="HQ552" s="43"/>
      <c r="HR552" s="43"/>
      <c r="HS552" s="43"/>
      <c r="HT552" s="43"/>
      <c r="HU552" s="43"/>
      <c r="HV552" s="43"/>
      <c r="HW552" s="43"/>
      <c r="HX552" s="43"/>
      <c r="HY552" s="43"/>
      <c r="HZ552" s="43"/>
      <c r="IA552" s="43"/>
      <c r="IB552" s="43"/>
      <c r="IC552" s="43"/>
      <c r="ID552" s="43"/>
      <c r="IE552" s="43"/>
      <c r="IF552" s="43"/>
      <c r="IG552" s="43"/>
      <c r="IH552" s="43"/>
      <c r="II552" s="43"/>
      <c r="IJ552" s="43"/>
      <c r="IK552" s="43"/>
      <c r="IL552" s="43"/>
      <c r="IM552" s="43"/>
      <c r="IN552" s="43"/>
      <c r="IO552" s="43"/>
      <c r="IP552" s="43"/>
      <c r="IQ552" s="43"/>
      <c r="IR552" s="43"/>
      <c r="IS552" s="43"/>
      <c r="IT552" s="43"/>
      <c r="IU552" s="43"/>
    </row>
    <row r="553" spans="1:255" ht="16.5">
      <c r="A553" s="708"/>
      <c r="B553" s="709"/>
      <c r="C553" s="709"/>
      <c r="D553" s="709"/>
      <c r="E553" s="43"/>
      <c r="F553" s="43"/>
      <c r="G553" s="43"/>
      <c r="H553" s="43"/>
      <c r="I553" s="43"/>
      <c r="J553" s="43"/>
      <c r="K553" s="43"/>
      <c r="L553" s="43"/>
      <c r="M553" s="43"/>
      <c r="N553" s="43"/>
      <c r="O553" s="43"/>
      <c r="P553" s="43"/>
      <c r="Q553" s="43"/>
      <c r="R553" s="43"/>
      <c r="S553" s="43"/>
      <c r="T553" s="43"/>
      <c r="U553" s="43"/>
      <c r="V553" s="43"/>
      <c r="W553" s="43"/>
      <c r="X553" s="43"/>
      <c r="Y553" s="43"/>
      <c r="Z553" s="43"/>
      <c r="AA553" s="43"/>
      <c r="AB553" s="43"/>
      <c r="AC553" s="43"/>
      <c r="AD553" s="43"/>
      <c r="AE553" s="43"/>
      <c r="AF553" s="43"/>
      <c r="AG553" s="43"/>
      <c r="AH553" s="43"/>
      <c r="AI553" s="43"/>
      <c r="AJ553" s="43"/>
      <c r="AK553" s="43"/>
      <c r="AL553" s="43"/>
      <c r="AM553" s="43"/>
      <c r="AN553" s="43"/>
      <c r="AO553" s="43"/>
      <c r="AP553" s="43"/>
      <c r="AQ553" s="43"/>
      <c r="AR553" s="43"/>
      <c r="AS553" s="43"/>
      <c r="AT553" s="43"/>
      <c r="AU553" s="43"/>
      <c r="AV553" s="43"/>
      <c r="AW553" s="43"/>
      <c r="AX553" s="43"/>
      <c r="AY553" s="43"/>
      <c r="AZ553" s="43"/>
      <c r="BA553" s="43"/>
      <c r="BB553" s="43"/>
      <c r="BC553" s="43"/>
      <c r="BD553" s="43"/>
      <c r="BE553" s="43"/>
      <c r="BF553" s="43"/>
      <c r="BG553" s="43"/>
      <c r="BH553" s="43"/>
      <c r="BI553" s="43"/>
      <c r="BJ553" s="43"/>
      <c r="BK553" s="43"/>
      <c r="BL553" s="43"/>
      <c r="BM553" s="43"/>
      <c r="BN553" s="43"/>
      <c r="BO553" s="43"/>
      <c r="BP553" s="43"/>
      <c r="BQ553" s="43"/>
      <c r="BR553" s="43"/>
      <c r="BS553" s="43"/>
      <c r="BT553" s="43"/>
      <c r="BU553" s="43"/>
      <c r="BV553" s="43"/>
      <c r="BW553" s="43"/>
      <c r="BX553" s="43"/>
      <c r="BY553" s="43"/>
      <c r="BZ553" s="43"/>
      <c r="CA553" s="43"/>
      <c r="CB553" s="43"/>
      <c r="CC553" s="43"/>
      <c r="CD553" s="43"/>
      <c r="CE553" s="43"/>
      <c r="CF553" s="43"/>
      <c r="CG553" s="43"/>
      <c r="CH553" s="43"/>
      <c r="CI553" s="43"/>
      <c r="CJ553" s="43"/>
      <c r="CK553" s="43"/>
      <c r="CL553" s="43"/>
      <c r="CM553" s="43"/>
      <c r="CN553" s="43"/>
      <c r="CO553" s="43"/>
      <c r="CP553" s="43"/>
      <c r="CQ553" s="43"/>
      <c r="CR553" s="43"/>
      <c r="CS553" s="43"/>
      <c r="CT553" s="43"/>
      <c r="CU553" s="43"/>
      <c r="CV553" s="43"/>
      <c r="CW553" s="43"/>
      <c r="CX553" s="43"/>
      <c r="CY553" s="43"/>
      <c r="CZ553" s="43"/>
      <c r="DA553" s="43"/>
      <c r="DB553" s="43"/>
      <c r="DC553" s="43"/>
      <c r="DD553" s="43"/>
      <c r="DE553" s="43"/>
      <c r="DF553" s="43"/>
      <c r="DG553" s="43"/>
      <c r="DH553" s="43"/>
      <c r="DI553" s="43"/>
      <c r="DJ553" s="43"/>
      <c r="DK553" s="43"/>
      <c r="DL553" s="43"/>
      <c r="DM553" s="43"/>
      <c r="DN553" s="43"/>
      <c r="DO553" s="43"/>
      <c r="DP553" s="43"/>
      <c r="DQ553" s="43"/>
      <c r="DR553" s="43"/>
      <c r="DS553" s="43"/>
      <c r="DT553" s="43"/>
      <c r="DU553" s="43"/>
      <c r="DV553" s="43"/>
      <c r="DW553" s="43"/>
      <c r="DX553" s="43"/>
      <c r="DY553" s="43"/>
      <c r="DZ553" s="43"/>
      <c r="EA553" s="43"/>
      <c r="EB553" s="43"/>
      <c r="EC553" s="43"/>
      <c r="ED553" s="43"/>
      <c r="EE553" s="43"/>
      <c r="EF553" s="43"/>
      <c r="EG553" s="43"/>
      <c r="EH553" s="43"/>
      <c r="EI553" s="43"/>
      <c r="EJ553" s="43"/>
      <c r="EK553" s="43"/>
      <c r="EL553" s="43"/>
      <c r="EM553" s="43"/>
      <c r="EN553" s="43"/>
      <c r="EO553" s="43"/>
      <c r="EP553" s="43"/>
      <c r="EQ553" s="43"/>
      <c r="ER553" s="43"/>
      <c r="ES553" s="43"/>
      <c r="ET553" s="43"/>
      <c r="EU553" s="43"/>
      <c r="EV553" s="43"/>
      <c r="EW553" s="43"/>
      <c r="EX553" s="43"/>
      <c r="EY553" s="43"/>
      <c r="EZ553" s="43"/>
      <c r="FA553" s="43"/>
      <c r="FB553" s="43"/>
      <c r="FC553" s="43"/>
      <c r="FD553" s="43"/>
      <c r="FE553" s="43"/>
      <c r="FF553" s="43"/>
      <c r="FG553" s="43"/>
      <c r="FH553" s="43"/>
      <c r="FI553" s="43"/>
      <c r="FJ553" s="43"/>
      <c r="FK553" s="43"/>
      <c r="FL553" s="43"/>
      <c r="FM553" s="43"/>
      <c r="FN553" s="43"/>
      <c r="FO553" s="43"/>
      <c r="FP553" s="43"/>
      <c r="FQ553" s="43"/>
      <c r="FR553" s="43"/>
      <c r="FS553" s="43"/>
      <c r="FT553" s="43"/>
      <c r="FU553" s="43"/>
      <c r="FV553" s="43"/>
      <c r="FW553" s="43"/>
      <c r="FX553" s="43"/>
      <c r="FY553" s="43"/>
      <c r="FZ553" s="43"/>
      <c r="GA553" s="43"/>
      <c r="GB553" s="43"/>
      <c r="GC553" s="43"/>
      <c r="GD553" s="43"/>
      <c r="GE553" s="43"/>
      <c r="GF553" s="43"/>
      <c r="GG553" s="43"/>
      <c r="GH553" s="43"/>
      <c r="GI553" s="43"/>
      <c r="GJ553" s="43"/>
      <c r="GK553" s="43"/>
      <c r="GL553" s="43"/>
      <c r="GM553" s="43"/>
      <c r="GN553" s="43"/>
      <c r="GO553" s="43"/>
      <c r="GP553" s="43"/>
      <c r="GQ553" s="43"/>
      <c r="GR553" s="43"/>
      <c r="GS553" s="43"/>
      <c r="GT553" s="43"/>
      <c r="GU553" s="43"/>
      <c r="GV553" s="43"/>
      <c r="GW553" s="43"/>
      <c r="GX553" s="43"/>
      <c r="GY553" s="43"/>
      <c r="GZ553" s="43"/>
      <c r="HA553" s="43"/>
      <c r="HB553" s="43"/>
      <c r="HC553" s="43"/>
      <c r="HD553" s="43"/>
      <c r="HE553" s="43"/>
      <c r="HF553" s="43"/>
      <c r="HG553" s="43"/>
      <c r="HH553" s="43"/>
      <c r="HI553" s="43"/>
      <c r="HJ553" s="43"/>
      <c r="HK553" s="43"/>
      <c r="HL553" s="43"/>
      <c r="HM553" s="43"/>
      <c r="HN553" s="43"/>
      <c r="HO553" s="43"/>
      <c r="HP553" s="43"/>
      <c r="HQ553" s="43"/>
      <c r="HR553" s="43"/>
      <c r="HS553" s="43"/>
      <c r="HT553" s="43"/>
      <c r="HU553" s="43"/>
      <c r="HV553" s="43"/>
      <c r="HW553" s="43"/>
      <c r="HX553" s="43"/>
      <c r="HY553" s="43"/>
      <c r="HZ553" s="43"/>
      <c r="IA553" s="43"/>
      <c r="IB553" s="43"/>
      <c r="IC553" s="43"/>
      <c r="ID553" s="43"/>
      <c r="IE553" s="43"/>
      <c r="IF553" s="43"/>
      <c r="IG553" s="43"/>
      <c r="IH553" s="43"/>
      <c r="II553" s="43"/>
      <c r="IJ553" s="43"/>
      <c r="IK553" s="43"/>
      <c r="IL553" s="43"/>
      <c r="IM553" s="43"/>
      <c r="IN553" s="43"/>
      <c r="IO553" s="43"/>
      <c r="IP553" s="43"/>
      <c r="IQ553" s="43"/>
      <c r="IR553" s="43"/>
      <c r="IS553" s="43"/>
      <c r="IT553" s="43"/>
      <c r="IU553" s="43"/>
    </row>
    <row r="554" spans="1:255" ht="16.5">
      <c r="A554" s="708"/>
      <c r="B554" s="709"/>
      <c r="C554" s="709"/>
      <c r="D554" s="709"/>
      <c r="E554" s="43"/>
      <c r="F554" s="43"/>
      <c r="G554" s="43"/>
      <c r="H554" s="43"/>
      <c r="I554" s="43"/>
      <c r="J554" s="43"/>
      <c r="K554" s="43"/>
      <c r="L554" s="43"/>
      <c r="M554" s="43"/>
      <c r="N554" s="43"/>
      <c r="O554" s="43"/>
      <c r="P554" s="43"/>
      <c r="Q554" s="43"/>
      <c r="R554" s="43"/>
      <c r="S554" s="43"/>
      <c r="T554" s="43"/>
      <c r="U554" s="43"/>
      <c r="V554" s="43"/>
      <c r="W554" s="43"/>
      <c r="X554" s="43"/>
      <c r="Y554" s="43"/>
      <c r="Z554" s="43"/>
      <c r="AA554" s="43"/>
      <c r="AB554" s="43"/>
      <c r="AC554" s="43"/>
      <c r="AD554" s="43"/>
      <c r="AE554" s="43"/>
      <c r="AF554" s="43"/>
      <c r="AG554" s="43"/>
      <c r="AH554" s="43"/>
      <c r="AI554" s="43"/>
      <c r="AJ554" s="43"/>
      <c r="AK554" s="43"/>
      <c r="AL554" s="43"/>
      <c r="AM554" s="43"/>
      <c r="AN554" s="43"/>
      <c r="AO554" s="43"/>
      <c r="AP554" s="43"/>
      <c r="AQ554" s="43"/>
      <c r="AR554" s="43"/>
      <c r="AS554" s="43"/>
      <c r="AT554" s="43"/>
      <c r="AU554" s="43"/>
      <c r="AV554" s="43"/>
      <c r="AW554" s="43"/>
      <c r="AX554" s="43"/>
      <c r="AY554" s="43"/>
      <c r="AZ554" s="43"/>
      <c r="BA554" s="43"/>
      <c r="BB554" s="43"/>
      <c r="BC554" s="43"/>
      <c r="BD554" s="43"/>
      <c r="BE554" s="43"/>
      <c r="BF554" s="43"/>
      <c r="BG554" s="43"/>
      <c r="BH554" s="43"/>
      <c r="BI554" s="43"/>
      <c r="BJ554" s="43"/>
      <c r="BK554" s="43"/>
      <c r="BL554" s="43"/>
      <c r="BM554" s="43"/>
      <c r="BN554" s="43"/>
      <c r="BO554" s="43"/>
      <c r="BP554" s="43"/>
      <c r="BQ554" s="43"/>
      <c r="BR554" s="43"/>
      <c r="BS554" s="43"/>
      <c r="BT554" s="43"/>
      <c r="BU554" s="43"/>
      <c r="BV554" s="43"/>
      <c r="BW554" s="43"/>
      <c r="BX554" s="43"/>
      <c r="BY554" s="43"/>
      <c r="BZ554" s="43"/>
      <c r="CA554" s="43"/>
      <c r="CB554" s="43"/>
      <c r="CC554" s="43"/>
      <c r="CD554" s="43"/>
      <c r="CE554" s="43"/>
      <c r="CF554" s="43"/>
      <c r="CG554" s="43"/>
      <c r="CH554" s="43"/>
      <c r="CI554" s="43"/>
      <c r="CJ554" s="43"/>
      <c r="CK554" s="43"/>
      <c r="CL554" s="43"/>
      <c r="CM554" s="43"/>
      <c r="CN554" s="43"/>
      <c r="CO554" s="43"/>
      <c r="CP554" s="43"/>
      <c r="CQ554" s="43"/>
      <c r="CR554" s="43"/>
      <c r="CS554" s="43"/>
      <c r="CT554" s="43"/>
      <c r="CU554" s="43"/>
      <c r="CV554" s="43"/>
      <c r="CW554" s="43"/>
      <c r="CX554" s="43"/>
      <c r="CY554" s="43"/>
      <c r="CZ554" s="43"/>
      <c r="DA554" s="43"/>
      <c r="DB554" s="43"/>
      <c r="DC554" s="43"/>
      <c r="DD554" s="43"/>
      <c r="DE554" s="43"/>
      <c r="DF554" s="43"/>
      <c r="DG554" s="43"/>
      <c r="DH554" s="43"/>
      <c r="DI554" s="43"/>
      <c r="DJ554" s="43"/>
      <c r="DK554" s="43"/>
      <c r="DL554" s="43"/>
      <c r="DM554" s="43"/>
      <c r="DN554" s="43"/>
      <c r="DO554" s="43"/>
      <c r="DP554" s="43"/>
      <c r="DQ554" s="43"/>
      <c r="DR554" s="43"/>
      <c r="DS554" s="43"/>
      <c r="DT554" s="43"/>
      <c r="DU554" s="43"/>
      <c r="DV554" s="43"/>
      <c r="DW554" s="43"/>
      <c r="DX554" s="43"/>
      <c r="DY554" s="43"/>
      <c r="DZ554" s="43"/>
      <c r="EA554" s="43"/>
      <c r="EB554" s="43"/>
      <c r="EC554" s="43"/>
      <c r="ED554" s="43"/>
      <c r="EE554" s="43"/>
      <c r="EF554" s="43"/>
      <c r="EG554" s="43"/>
      <c r="EH554" s="43"/>
      <c r="EI554" s="43"/>
      <c r="EJ554" s="43"/>
      <c r="EK554" s="43"/>
      <c r="EL554" s="43"/>
      <c r="EM554" s="43"/>
      <c r="EN554" s="43"/>
      <c r="EO554" s="43"/>
      <c r="EP554" s="43"/>
      <c r="EQ554" s="43"/>
      <c r="ER554" s="43"/>
      <c r="ES554" s="43"/>
      <c r="ET554" s="43"/>
      <c r="EU554" s="43"/>
      <c r="EV554" s="43"/>
      <c r="EW554" s="43"/>
      <c r="EX554" s="43"/>
      <c r="EY554" s="43"/>
      <c r="EZ554" s="43"/>
      <c r="FA554" s="43"/>
      <c r="FB554" s="43"/>
      <c r="FC554" s="43"/>
      <c r="FD554" s="43"/>
      <c r="FE554" s="43"/>
      <c r="FF554" s="43"/>
      <c r="FG554" s="43"/>
      <c r="FH554" s="43"/>
      <c r="FI554" s="43"/>
      <c r="FJ554" s="43"/>
      <c r="FK554" s="43"/>
      <c r="FL554" s="43"/>
      <c r="FM554" s="43"/>
      <c r="FN554" s="43"/>
      <c r="FO554" s="43"/>
      <c r="FP554" s="43"/>
      <c r="FQ554" s="43"/>
      <c r="FR554" s="43"/>
      <c r="FS554" s="43"/>
      <c r="FT554" s="43"/>
      <c r="FU554" s="43"/>
      <c r="FV554" s="43"/>
      <c r="FW554" s="43"/>
      <c r="FX554" s="43"/>
      <c r="FY554" s="43"/>
      <c r="FZ554" s="43"/>
      <c r="GA554" s="43"/>
      <c r="GB554" s="43"/>
      <c r="GC554" s="43"/>
      <c r="GD554" s="43"/>
      <c r="GE554" s="43"/>
      <c r="GF554" s="43"/>
      <c r="GG554" s="43"/>
      <c r="GH554" s="43"/>
      <c r="GI554" s="43"/>
      <c r="GJ554" s="43"/>
      <c r="GK554" s="43"/>
      <c r="GL554" s="43"/>
      <c r="GM554" s="43"/>
      <c r="GN554" s="43"/>
      <c r="GO554" s="43"/>
      <c r="GP554" s="43"/>
      <c r="GQ554" s="43"/>
      <c r="GR554" s="43"/>
      <c r="GS554" s="43"/>
      <c r="GT554" s="43"/>
      <c r="GU554" s="43"/>
      <c r="GV554" s="43"/>
      <c r="GW554" s="43"/>
      <c r="GX554" s="43"/>
      <c r="GY554" s="43"/>
      <c r="GZ554" s="43"/>
      <c r="HA554" s="43"/>
      <c r="HB554" s="43"/>
      <c r="HC554" s="43"/>
      <c r="HD554" s="43"/>
      <c r="HE554" s="43"/>
      <c r="HF554" s="43"/>
      <c r="HG554" s="43"/>
      <c r="HH554" s="43"/>
      <c r="HI554" s="43"/>
      <c r="HJ554" s="43"/>
      <c r="HK554" s="43"/>
      <c r="HL554" s="43"/>
      <c r="HM554" s="43"/>
      <c r="HN554" s="43"/>
      <c r="HO554" s="43"/>
      <c r="HP554" s="43"/>
      <c r="HQ554" s="43"/>
      <c r="HR554" s="43"/>
      <c r="HS554" s="43"/>
      <c r="HT554" s="43"/>
      <c r="HU554" s="43"/>
      <c r="HV554" s="43"/>
      <c r="HW554" s="43"/>
      <c r="HX554" s="43"/>
      <c r="HY554" s="43"/>
      <c r="HZ554" s="43"/>
      <c r="IA554" s="43"/>
      <c r="IB554" s="43"/>
      <c r="IC554" s="43"/>
      <c r="ID554" s="43"/>
      <c r="IE554" s="43"/>
      <c r="IF554" s="43"/>
      <c r="IG554" s="43"/>
      <c r="IH554" s="43"/>
      <c r="II554" s="43"/>
      <c r="IJ554" s="43"/>
      <c r="IK554" s="43"/>
      <c r="IL554" s="43"/>
      <c r="IM554" s="43"/>
      <c r="IN554" s="43"/>
      <c r="IO554" s="43"/>
      <c r="IP554" s="43"/>
      <c r="IQ554" s="43"/>
      <c r="IR554" s="43"/>
      <c r="IS554" s="43"/>
      <c r="IT554" s="43"/>
      <c r="IU554" s="43"/>
    </row>
    <row r="555" spans="1:255" ht="16.5">
      <c r="A555" s="708"/>
      <c r="B555" s="709"/>
      <c r="C555" s="709"/>
      <c r="D555" s="709"/>
      <c r="E555" s="43"/>
      <c r="F555" s="43"/>
      <c r="G555" s="43"/>
      <c r="H555" s="43"/>
      <c r="I555" s="43"/>
      <c r="J555" s="43"/>
      <c r="K555" s="43"/>
      <c r="L555" s="43"/>
      <c r="M555" s="43"/>
      <c r="N555" s="43"/>
      <c r="O555" s="43"/>
      <c r="P555" s="43"/>
      <c r="Q555" s="43"/>
      <c r="R555" s="43"/>
      <c r="S555" s="43"/>
      <c r="T555" s="43"/>
      <c r="U555" s="43"/>
      <c r="V555" s="43"/>
      <c r="W555" s="43"/>
      <c r="X555" s="43"/>
      <c r="Y555" s="43"/>
      <c r="Z555" s="43"/>
      <c r="AA555" s="43"/>
      <c r="AB555" s="43"/>
      <c r="AC555" s="43"/>
      <c r="AD555" s="43"/>
      <c r="AE555" s="43"/>
      <c r="AF555" s="43"/>
      <c r="AG555" s="43"/>
      <c r="AH555" s="43"/>
      <c r="AI555" s="43"/>
      <c r="AJ555" s="43"/>
      <c r="AK555" s="43"/>
      <c r="AL555" s="43"/>
      <c r="AM555" s="43"/>
      <c r="AN555" s="43"/>
      <c r="AO555" s="43"/>
      <c r="AP555" s="43"/>
      <c r="AQ555" s="43"/>
      <c r="AR555" s="43"/>
      <c r="AS555" s="43"/>
      <c r="AT555" s="43"/>
      <c r="AU555" s="43"/>
      <c r="AV555" s="43"/>
      <c r="AW555" s="43"/>
      <c r="AX555" s="43"/>
      <c r="AY555" s="43"/>
      <c r="AZ555" s="43"/>
      <c r="BA555" s="43"/>
      <c r="BB555" s="43"/>
      <c r="BC555" s="43"/>
      <c r="BD555" s="43"/>
      <c r="BE555" s="43"/>
      <c r="BF555" s="43"/>
      <c r="BG555" s="43"/>
      <c r="BH555" s="43"/>
      <c r="BI555" s="43"/>
      <c r="BJ555" s="43"/>
      <c r="BK555" s="43"/>
      <c r="BL555" s="43"/>
      <c r="BM555" s="43"/>
      <c r="BN555" s="43"/>
      <c r="BO555" s="43"/>
      <c r="BP555" s="43"/>
      <c r="BQ555" s="43"/>
      <c r="BR555" s="43"/>
      <c r="BS555" s="43"/>
      <c r="BT555" s="43"/>
      <c r="BU555" s="43"/>
      <c r="BV555" s="43"/>
      <c r="BW555" s="43"/>
      <c r="BX555" s="43"/>
      <c r="BY555" s="43"/>
      <c r="BZ555" s="43"/>
      <c r="CA555" s="43"/>
      <c r="CB555" s="43"/>
      <c r="CC555" s="43"/>
      <c r="CD555" s="43"/>
      <c r="CE555" s="43"/>
      <c r="CF555" s="43"/>
      <c r="CG555" s="43"/>
      <c r="CH555" s="43"/>
      <c r="CI555" s="43"/>
      <c r="CJ555" s="43"/>
      <c r="CK555" s="43"/>
      <c r="CL555" s="43"/>
      <c r="CM555" s="43"/>
      <c r="CN555" s="43"/>
      <c r="CO555" s="43"/>
      <c r="CP555" s="43"/>
      <c r="CQ555" s="43"/>
      <c r="CR555" s="43"/>
      <c r="CS555" s="43"/>
      <c r="CT555" s="43"/>
      <c r="CU555" s="43"/>
      <c r="CV555" s="43"/>
      <c r="CW555" s="43"/>
      <c r="CX555" s="43"/>
      <c r="CY555" s="43"/>
      <c r="CZ555" s="43"/>
      <c r="DA555" s="43"/>
      <c r="DB555" s="43"/>
      <c r="DC555" s="43"/>
      <c r="DD555" s="43"/>
      <c r="DE555" s="43"/>
      <c r="DF555" s="43"/>
      <c r="DG555" s="43"/>
      <c r="DH555" s="43"/>
      <c r="DI555" s="43"/>
      <c r="DJ555" s="43"/>
      <c r="DK555" s="43"/>
      <c r="DL555" s="43"/>
      <c r="DM555" s="43"/>
      <c r="DN555" s="43"/>
      <c r="DO555" s="43"/>
      <c r="DP555" s="43"/>
      <c r="DQ555" s="43"/>
      <c r="DR555" s="43"/>
      <c r="DS555" s="43"/>
      <c r="DT555" s="43"/>
      <c r="DU555" s="43"/>
      <c r="DV555" s="43"/>
      <c r="DW555" s="43"/>
      <c r="DX555" s="43"/>
      <c r="DY555" s="43"/>
      <c r="DZ555" s="43"/>
      <c r="EA555" s="43"/>
      <c r="EB555" s="43"/>
      <c r="EC555" s="43"/>
      <c r="ED555" s="43"/>
      <c r="EE555" s="43"/>
      <c r="EF555" s="43"/>
      <c r="EG555" s="43"/>
      <c r="EH555" s="43"/>
      <c r="EI555" s="43"/>
      <c r="EJ555" s="43"/>
      <c r="EK555" s="43"/>
      <c r="EL555" s="43"/>
      <c r="EM555" s="43"/>
      <c r="EN555" s="43"/>
      <c r="EO555" s="43"/>
      <c r="EP555" s="43"/>
      <c r="EQ555" s="43"/>
      <c r="ER555" s="43"/>
      <c r="ES555" s="43"/>
      <c r="ET555" s="43"/>
      <c r="EU555" s="43"/>
      <c r="EV555" s="43"/>
      <c r="EW555" s="43"/>
      <c r="EX555" s="43"/>
      <c r="EY555" s="43"/>
      <c r="EZ555" s="43"/>
      <c r="FA555" s="43"/>
      <c r="FB555" s="43"/>
      <c r="FC555" s="43"/>
      <c r="FD555" s="43"/>
      <c r="FE555" s="43"/>
      <c r="FF555" s="43"/>
      <c r="FG555" s="43"/>
      <c r="FH555" s="43"/>
      <c r="FI555" s="43"/>
      <c r="FJ555" s="43"/>
      <c r="FK555" s="43"/>
      <c r="FL555" s="43"/>
      <c r="FM555" s="43"/>
      <c r="FN555" s="43"/>
      <c r="FO555" s="43"/>
      <c r="FP555" s="43"/>
      <c r="FQ555" s="43"/>
      <c r="FR555" s="43"/>
      <c r="FS555" s="43"/>
      <c r="FT555" s="43"/>
      <c r="FU555" s="43"/>
      <c r="FV555" s="43"/>
      <c r="FW555" s="43"/>
      <c r="FX555" s="43"/>
      <c r="FY555" s="43"/>
      <c r="FZ555" s="43"/>
      <c r="GA555" s="43"/>
      <c r="GB555" s="43"/>
      <c r="GC555" s="43"/>
      <c r="GD555" s="43"/>
      <c r="GE555" s="43"/>
      <c r="GF555" s="43"/>
      <c r="GG555" s="43"/>
      <c r="GH555" s="43"/>
      <c r="GI555" s="43"/>
      <c r="GJ555" s="43"/>
      <c r="GK555" s="43"/>
      <c r="GL555" s="43"/>
      <c r="GM555" s="43"/>
      <c r="GN555" s="43"/>
      <c r="GO555" s="43"/>
      <c r="GP555" s="43"/>
      <c r="GQ555" s="43"/>
      <c r="GR555" s="43"/>
      <c r="GS555" s="43"/>
      <c r="GT555" s="43"/>
      <c r="GU555" s="43"/>
      <c r="GV555" s="43"/>
      <c r="GW555" s="43"/>
      <c r="GX555" s="43"/>
      <c r="GY555" s="43"/>
      <c r="GZ555" s="43"/>
      <c r="HA555" s="43"/>
      <c r="HB555" s="43"/>
      <c r="HC555" s="43"/>
      <c r="HD555" s="43"/>
      <c r="HE555" s="43"/>
      <c r="HF555" s="43"/>
      <c r="HG555" s="43"/>
      <c r="HH555" s="43"/>
      <c r="HI555" s="43"/>
      <c r="HJ555" s="43"/>
      <c r="HK555" s="43"/>
      <c r="HL555" s="43"/>
      <c r="HM555" s="43"/>
      <c r="HN555" s="43"/>
      <c r="HO555" s="43"/>
      <c r="HP555" s="43"/>
      <c r="HQ555" s="43"/>
      <c r="HR555" s="43"/>
      <c r="HS555" s="43"/>
      <c r="HT555" s="43"/>
      <c r="HU555" s="43"/>
      <c r="HV555" s="43"/>
      <c r="HW555" s="43"/>
      <c r="HX555" s="43"/>
      <c r="HY555" s="43"/>
      <c r="HZ555" s="43"/>
      <c r="IA555" s="43"/>
      <c r="IB555" s="43"/>
      <c r="IC555" s="43"/>
      <c r="ID555" s="43"/>
      <c r="IE555" s="43"/>
      <c r="IF555" s="43"/>
      <c r="IG555" s="43"/>
      <c r="IH555" s="43"/>
      <c r="II555" s="43"/>
      <c r="IJ555" s="43"/>
      <c r="IK555" s="43"/>
      <c r="IL555" s="43"/>
      <c r="IM555" s="43"/>
      <c r="IN555" s="43"/>
      <c r="IO555" s="43"/>
      <c r="IP555" s="43"/>
      <c r="IQ555" s="43"/>
      <c r="IR555" s="43"/>
      <c r="IS555" s="43"/>
      <c r="IT555" s="43"/>
      <c r="IU555" s="43"/>
    </row>
    <row r="556" spans="1:255" ht="16.5">
      <c r="A556" s="708"/>
      <c r="B556" s="709"/>
      <c r="C556" s="709"/>
      <c r="D556" s="709"/>
      <c r="E556" s="43"/>
      <c r="F556" s="43"/>
      <c r="G556" s="43"/>
      <c r="H556" s="43"/>
      <c r="I556" s="43"/>
      <c r="J556" s="43"/>
      <c r="K556" s="43"/>
      <c r="L556" s="43"/>
      <c r="M556" s="43"/>
      <c r="N556" s="43"/>
      <c r="O556" s="43"/>
      <c r="P556" s="43"/>
      <c r="Q556" s="43"/>
      <c r="R556" s="43"/>
      <c r="S556" s="43"/>
      <c r="T556" s="43"/>
      <c r="U556" s="43"/>
      <c r="V556" s="43"/>
      <c r="W556" s="43"/>
      <c r="X556" s="43"/>
      <c r="Y556" s="43"/>
      <c r="Z556" s="43"/>
      <c r="AA556" s="43"/>
      <c r="AB556" s="43"/>
      <c r="AC556" s="43"/>
      <c r="AD556" s="43"/>
      <c r="AE556" s="43"/>
      <c r="AF556" s="43"/>
      <c r="AG556" s="43"/>
      <c r="AH556" s="43"/>
      <c r="AI556" s="43"/>
      <c r="AJ556" s="43"/>
      <c r="AK556" s="43"/>
      <c r="AL556" s="43"/>
      <c r="AM556" s="43"/>
      <c r="AN556" s="43"/>
      <c r="AO556" s="43"/>
      <c r="AP556" s="43"/>
      <c r="AQ556" s="43"/>
      <c r="AR556" s="43"/>
      <c r="AS556" s="43"/>
      <c r="AT556" s="43"/>
      <c r="AU556" s="43"/>
      <c r="AV556" s="43"/>
      <c r="AW556" s="43"/>
      <c r="AX556" s="43"/>
      <c r="AY556" s="43"/>
      <c r="AZ556" s="43"/>
      <c r="BA556" s="43"/>
      <c r="BB556" s="43"/>
      <c r="BC556" s="43"/>
      <c r="BD556" s="43"/>
      <c r="BE556" s="43"/>
      <c r="BF556" s="43"/>
      <c r="BG556" s="43"/>
      <c r="BH556" s="43"/>
      <c r="BI556" s="43"/>
      <c r="BJ556" s="43"/>
      <c r="BK556" s="43"/>
      <c r="BL556" s="43"/>
      <c r="BM556" s="43"/>
      <c r="BN556" s="43"/>
      <c r="BO556" s="43"/>
      <c r="BP556" s="43"/>
      <c r="BQ556" s="43"/>
      <c r="BR556" s="43"/>
      <c r="BS556" s="43"/>
      <c r="BT556" s="43"/>
      <c r="BU556" s="43"/>
      <c r="BV556" s="43"/>
      <c r="BW556" s="43"/>
      <c r="BX556" s="43"/>
      <c r="BY556" s="43"/>
      <c r="BZ556" s="43"/>
      <c r="CA556" s="43"/>
      <c r="CB556" s="43"/>
      <c r="CC556" s="43"/>
      <c r="CD556" s="43"/>
      <c r="CE556" s="43"/>
      <c r="CF556" s="43"/>
      <c r="CG556" s="43"/>
      <c r="CH556" s="43"/>
      <c r="CI556" s="43"/>
      <c r="CJ556" s="43"/>
      <c r="CK556" s="43"/>
      <c r="CL556" s="43"/>
      <c r="CM556" s="43"/>
      <c r="CN556" s="43"/>
      <c r="CO556" s="43"/>
      <c r="CP556" s="43"/>
      <c r="CQ556" s="43"/>
      <c r="CR556" s="43"/>
      <c r="CS556" s="43"/>
      <c r="CT556" s="43"/>
      <c r="CU556" s="43"/>
      <c r="CV556" s="43"/>
      <c r="CW556" s="43"/>
      <c r="CX556" s="43"/>
      <c r="CY556" s="43"/>
      <c r="CZ556" s="43"/>
      <c r="DA556" s="43"/>
      <c r="DB556" s="43"/>
      <c r="DC556" s="43"/>
      <c r="DD556" s="43"/>
      <c r="DE556" s="43"/>
      <c r="DF556" s="43"/>
      <c r="DG556" s="43"/>
      <c r="DH556" s="43"/>
      <c r="DI556" s="43"/>
      <c r="DJ556" s="43"/>
      <c r="DK556" s="43"/>
      <c r="DL556" s="43"/>
      <c r="DM556" s="43"/>
      <c r="DN556" s="43"/>
      <c r="DO556" s="43"/>
      <c r="DP556" s="43"/>
      <c r="DQ556" s="43"/>
      <c r="DR556" s="43"/>
      <c r="DS556" s="43"/>
      <c r="DT556" s="43"/>
      <c r="DU556" s="43"/>
      <c r="DV556" s="43"/>
      <c r="DW556" s="43"/>
      <c r="DX556" s="43"/>
      <c r="DY556" s="43"/>
      <c r="DZ556" s="43"/>
      <c r="EA556" s="43"/>
      <c r="EB556" s="43"/>
      <c r="EC556" s="43"/>
      <c r="ED556" s="43"/>
      <c r="EE556" s="43"/>
      <c r="EF556" s="43"/>
      <c r="EG556" s="43"/>
      <c r="EH556" s="43"/>
      <c r="EI556" s="43"/>
      <c r="EJ556" s="43"/>
      <c r="EK556" s="43"/>
      <c r="EL556" s="43"/>
      <c r="EM556" s="43"/>
      <c r="EN556" s="43"/>
      <c r="EO556" s="43"/>
      <c r="EP556" s="43"/>
      <c r="EQ556" s="43"/>
      <c r="ER556" s="43"/>
      <c r="ES556" s="43"/>
      <c r="ET556" s="43"/>
      <c r="EU556" s="43"/>
      <c r="EV556" s="43"/>
      <c r="EW556" s="43"/>
      <c r="EX556" s="43"/>
      <c r="EY556" s="43"/>
      <c r="EZ556" s="43"/>
      <c r="FA556" s="43"/>
      <c r="FB556" s="43"/>
      <c r="FC556" s="43"/>
      <c r="FD556" s="43"/>
      <c r="FE556" s="43"/>
      <c r="FF556" s="43"/>
      <c r="FG556" s="43"/>
      <c r="FH556" s="43"/>
      <c r="FI556" s="43"/>
      <c r="FJ556" s="43"/>
      <c r="FK556" s="43"/>
      <c r="FL556" s="43"/>
      <c r="FM556" s="43"/>
      <c r="FN556" s="43"/>
      <c r="FO556" s="43"/>
      <c r="FP556" s="43"/>
      <c r="FQ556" s="43"/>
      <c r="FR556" s="43"/>
      <c r="FS556" s="43"/>
      <c r="FT556" s="43"/>
      <c r="FU556" s="43"/>
      <c r="FV556" s="43"/>
      <c r="FW556" s="43"/>
      <c r="FX556" s="43"/>
      <c r="FY556" s="43"/>
      <c r="FZ556" s="43"/>
      <c r="GA556" s="43"/>
      <c r="GB556" s="43"/>
      <c r="GC556" s="43"/>
      <c r="GD556" s="43"/>
      <c r="GE556" s="43"/>
      <c r="GF556" s="43"/>
      <c r="GG556" s="43"/>
      <c r="GH556" s="43"/>
      <c r="GI556" s="43"/>
      <c r="GJ556" s="43"/>
      <c r="GK556" s="43"/>
      <c r="GL556" s="43"/>
      <c r="GM556" s="43"/>
      <c r="GN556" s="43"/>
      <c r="GO556" s="43"/>
      <c r="GP556" s="43"/>
      <c r="GQ556" s="43"/>
      <c r="GR556" s="43"/>
      <c r="GS556" s="43"/>
      <c r="GT556" s="43"/>
      <c r="GU556" s="43"/>
      <c r="GV556" s="43"/>
      <c r="GW556" s="43"/>
      <c r="GX556" s="43"/>
      <c r="GY556" s="43"/>
      <c r="GZ556" s="43"/>
      <c r="HA556" s="43"/>
      <c r="HB556" s="43"/>
      <c r="HC556" s="43"/>
      <c r="HD556" s="43"/>
      <c r="HE556" s="43"/>
      <c r="HF556" s="43"/>
      <c r="HG556" s="43"/>
      <c r="HH556" s="43"/>
      <c r="HI556" s="43"/>
      <c r="HJ556" s="43"/>
      <c r="HK556" s="43"/>
      <c r="HL556" s="43"/>
      <c r="HM556" s="43"/>
      <c r="HN556" s="43"/>
      <c r="HO556" s="43"/>
      <c r="HP556" s="43"/>
      <c r="HQ556" s="43"/>
      <c r="HR556" s="43"/>
      <c r="HS556" s="43"/>
      <c r="HT556" s="43"/>
      <c r="HU556" s="43"/>
      <c r="HV556" s="43"/>
      <c r="HW556" s="43"/>
      <c r="HX556" s="43"/>
      <c r="HY556" s="43"/>
      <c r="HZ556" s="43"/>
      <c r="IA556" s="43"/>
      <c r="IB556" s="43"/>
      <c r="IC556" s="43"/>
      <c r="ID556" s="43"/>
      <c r="IE556" s="43"/>
      <c r="IF556" s="43"/>
      <c r="IG556" s="43"/>
      <c r="IH556" s="43"/>
      <c r="II556" s="43"/>
      <c r="IJ556" s="43"/>
      <c r="IK556" s="43"/>
      <c r="IL556" s="43"/>
      <c r="IM556" s="43"/>
      <c r="IN556" s="43"/>
      <c r="IO556" s="43"/>
      <c r="IP556" s="43"/>
      <c r="IQ556" s="43"/>
      <c r="IR556" s="43"/>
      <c r="IS556" s="43"/>
      <c r="IT556" s="43"/>
      <c r="IU556" s="43"/>
    </row>
    <row r="557" spans="1:255" ht="16.5">
      <c r="A557" s="708"/>
      <c r="B557" s="709"/>
      <c r="C557" s="709"/>
      <c r="D557" s="709"/>
      <c r="E557" s="43"/>
      <c r="F557" s="43"/>
      <c r="G557" s="43"/>
      <c r="H557" s="43"/>
      <c r="I557" s="43"/>
      <c r="J557" s="43"/>
      <c r="K557" s="43"/>
      <c r="L557" s="43"/>
      <c r="M557" s="43"/>
      <c r="N557" s="43"/>
      <c r="O557" s="43"/>
      <c r="P557" s="43"/>
      <c r="Q557" s="43"/>
      <c r="R557" s="43"/>
      <c r="S557" s="43"/>
      <c r="T557" s="43"/>
      <c r="U557" s="43"/>
      <c r="V557" s="43"/>
      <c r="W557" s="43"/>
      <c r="X557" s="43"/>
      <c r="Y557" s="43"/>
      <c r="Z557" s="43"/>
      <c r="AA557" s="43"/>
      <c r="AB557" s="43"/>
      <c r="AC557" s="43"/>
      <c r="AD557" s="43"/>
      <c r="AE557" s="43"/>
      <c r="AF557" s="43"/>
      <c r="AG557" s="43"/>
      <c r="AH557" s="43"/>
      <c r="AI557" s="43"/>
      <c r="AJ557" s="43"/>
      <c r="AK557" s="43"/>
      <c r="AL557" s="43"/>
      <c r="AM557" s="43"/>
      <c r="AN557" s="43"/>
      <c r="AO557" s="43"/>
      <c r="AP557" s="43"/>
      <c r="AQ557" s="43"/>
      <c r="AR557" s="43"/>
      <c r="AS557" s="43"/>
      <c r="AT557" s="43"/>
      <c r="AU557" s="43"/>
      <c r="AV557" s="43"/>
      <c r="AW557" s="43"/>
      <c r="AX557" s="43"/>
      <c r="AY557" s="43"/>
      <c r="AZ557" s="43"/>
      <c r="BA557" s="43"/>
      <c r="BB557" s="43"/>
      <c r="BC557" s="43"/>
      <c r="BD557" s="43"/>
      <c r="BE557" s="43"/>
      <c r="BF557" s="43"/>
      <c r="BG557" s="43"/>
      <c r="BH557" s="43"/>
      <c r="BI557" s="43"/>
      <c r="BJ557" s="43"/>
      <c r="BK557" s="43"/>
      <c r="BL557" s="43"/>
      <c r="BM557" s="43"/>
      <c r="BN557" s="43"/>
      <c r="BO557" s="43"/>
      <c r="BP557" s="43"/>
      <c r="BQ557" s="43"/>
      <c r="BR557" s="43"/>
      <c r="BS557" s="43"/>
      <c r="BT557" s="43"/>
      <c r="BU557" s="43"/>
      <c r="BV557" s="43"/>
      <c r="BW557" s="43"/>
      <c r="BX557" s="43"/>
      <c r="BY557" s="43"/>
      <c r="BZ557" s="43"/>
      <c r="CA557" s="43"/>
      <c r="CB557" s="43"/>
      <c r="CC557" s="43"/>
      <c r="CD557" s="43"/>
      <c r="CE557" s="43"/>
      <c r="CF557" s="43"/>
      <c r="CG557" s="43"/>
      <c r="CH557" s="43"/>
      <c r="CI557" s="43"/>
      <c r="CJ557" s="43"/>
      <c r="CK557" s="43"/>
      <c r="CL557" s="43"/>
      <c r="CM557" s="43"/>
      <c r="CN557" s="43"/>
      <c r="CO557" s="43"/>
      <c r="CP557" s="43"/>
      <c r="CQ557" s="43"/>
      <c r="CR557" s="43"/>
      <c r="CS557" s="43"/>
      <c r="CT557" s="43"/>
      <c r="CU557" s="43"/>
      <c r="CV557" s="43"/>
      <c r="CW557" s="43"/>
      <c r="CX557" s="43"/>
      <c r="CY557" s="43"/>
      <c r="CZ557" s="43"/>
      <c r="DA557" s="43"/>
      <c r="DB557" s="43"/>
      <c r="DC557" s="43"/>
      <c r="DD557" s="43"/>
      <c r="DE557" s="43"/>
      <c r="DF557" s="43"/>
      <c r="DG557" s="43"/>
      <c r="DH557" s="43"/>
      <c r="DI557" s="43"/>
      <c r="DJ557" s="43"/>
      <c r="DK557" s="43"/>
      <c r="DL557" s="43"/>
      <c r="DM557" s="43"/>
      <c r="DN557" s="43"/>
      <c r="DO557" s="43"/>
      <c r="DP557" s="43"/>
      <c r="DQ557" s="43"/>
      <c r="DR557" s="43"/>
      <c r="DS557" s="43"/>
      <c r="DT557" s="43"/>
      <c r="DU557" s="43"/>
      <c r="DV557" s="43"/>
      <c r="DW557" s="43"/>
      <c r="DX557" s="43"/>
      <c r="DY557" s="43"/>
      <c r="DZ557" s="43"/>
      <c r="EA557" s="43"/>
      <c r="EB557" s="43"/>
      <c r="EC557" s="43"/>
      <c r="ED557" s="43"/>
      <c r="EE557" s="43"/>
      <c r="EF557" s="43"/>
      <c r="EG557" s="43"/>
      <c r="EH557" s="43"/>
      <c r="EI557" s="43"/>
      <c r="EJ557" s="43"/>
      <c r="EK557" s="43"/>
      <c r="EL557" s="43"/>
      <c r="EM557" s="43"/>
      <c r="EN557" s="43"/>
      <c r="EO557" s="43"/>
      <c r="EP557" s="43"/>
      <c r="EQ557" s="43"/>
      <c r="ER557" s="43"/>
      <c r="ES557" s="43"/>
      <c r="ET557" s="43"/>
      <c r="EU557" s="43"/>
      <c r="EV557" s="43"/>
      <c r="EW557" s="43"/>
      <c r="EX557" s="43"/>
      <c r="EY557" s="43"/>
      <c r="EZ557" s="43"/>
      <c r="FA557" s="43"/>
      <c r="FB557" s="43"/>
      <c r="FC557" s="43"/>
      <c r="FD557" s="43"/>
      <c r="FE557" s="43"/>
      <c r="FF557" s="43"/>
      <c r="FG557" s="43"/>
      <c r="FH557" s="43"/>
      <c r="FI557" s="43"/>
      <c r="FJ557" s="43"/>
      <c r="FK557" s="43"/>
      <c r="FL557" s="43"/>
      <c r="FM557" s="43"/>
      <c r="FN557" s="43"/>
      <c r="FO557" s="43"/>
      <c r="FP557" s="43"/>
      <c r="FQ557" s="43"/>
      <c r="FR557" s="43"/>
      <c r="FS557" s="43"/>
      <c r="FT557" s="43"/>
      <c r="FU557" s="43"/>
      <c r="FV557" s="43"/>
      <c r="FW557" s="43"/>
      <c r="FX557" s="43"/>
      <c r="FY557" s="43"/>
      <c r="FZ557" s="43"/>
      <c r="GA557" s="43"/>
      <c r="GB557" s="43"/>
      <c r="GC557" s="43"/>
      <c r="GD557" s="43"/>
      <c r="GE557" s="43"/>
      <c r="GF557" s="43"/>
      <c r="GG557" s="43"/>
      <c r="GH557" s="43"/>
      <c r="GI557" s="43"/>
      <c r="GJ557" s="43"/>
      <c r="GK557" s="43"/>
      <c r="GL557" s="43"/>
      <c r="GM557" s="43"/>
      <c r="GN557" s="43"/>
      <c r="GO557" s="43"/>
      <c r="GP557" s="43"/>
      <c r="GQ557" s="43"/>
      <c r="GR557" s="43"/>
      <c r="GS557" s="43"/>
      <c r="GT557" s="43"/>
      <c r="GU557" s="43"/>
      <c r="GV557" s="43"/>
      <c r="GW557" s="43"/>
      <c r="GX557" s="43"/>
      <c r="GY557" s="43"/>
      <c r="GZ557" s="43"/>
      <c r="HA557" s="43"/>
      <c r="HB557" s="43"/>
      <c r="HC557" s="43"/>
      <c r="HD557" s="43"/>
      <c r="HE557" s="43"/>
      <c r="HF557" s="43"/>
      <c r="HG557" s="43"/>
      <c r="HH557" s="43"/>
      <c r="HI557" s="43"/>
      <c r="HJ557" s="43"/>
      <c r="HK557" s="43"/>
      <c r="HL557" s="43"/>
      <c r="HM557" s="43"/>
      <c r="HN557" s="43"/>
      <c r="HO557" s="43"/>
      <c r="HP557" s="43"/>
      <c r="HQ557" s="43"/>
      <c r="HR557" s="43"/>
      <c r="HS557" s="43"/>
      <c r="HT557" s="43"/>
      <c r="HU557" s="43"/>
      <c r="HV557" s="43"/>
      <c r="HW557" s="43"/>
      <c r="HX557" s="43"/>
      <c r="HY557" s="43"/>
      <c r="HZ557" s="43"/>
      <c r="IA557" s="43"/>
      <c r="IB557" s="43"/>
      <c r="IC557" s="43"/>
      <c r="ID557" s="43"/>
      <c r="IE557" s="43"/>
      <c r="IF557" s="43"/>
      <c r="IG557" s="43"/>
      <c r="IH557" s="43"/>
      <c r="II557" s="43"/>
      <c r="IJ557" s="43"/>
      <c r="IK557" s="43"/>
      <c r="IL557" s="43"/>
      <c r="IM557" s="43"/>
      <c r="IN557" s="43"/>
      <c r="IO557" s="43"/>
      <c r="IP557" s="43"/>
      <c r="IQ557" s="43"/>
      <c r="IR557" s="43"/>
      <c r="IS557" s="43"/>
      <c r="IT557" s="43"/>
      <c r="IU557" s="43"/>
    </row>
    <row r="558" spans="1:255" ht="16.5">
      <c r="A558" s="708"/>
      <c r="B558" s="709"/>
      <c r="C558" s="709"/>
      <c r="D558" s="709"/>
      <c r="E558" s="43"/>
      <c r="F558" s="43"/>
      <c r="G558" s="43"/>
      <c r="H558" s="43"/>
      <c r="I558" s="43"/>
      <c r="J558" s="43"/>
      <c r="K558" s="43"/>
      <c r="L558" s="43"/>
      <c r="M558" s="43"/>
      <c r="N558" s="43"/>
      <c r="O558" s="43"/>
      <c r="P558" s="43"/>
      <c r="Q558" s="43"/>
      <c r="R558" s="43"/>
      <c r="S558" s="43"/>
      <c r="T558" s="43"/>
      <c r="U558" s="43"/>
      <c r="V558" s="43"/>
      <c r="W558" s="43"/>
      <c r="X558" s="43"/>
      <c r="Y558" s="43"/>
      <c r="Z558" s="43"/>
      <c r="AA558" s="43"/>
      <c r="AB558" s="43"/>
      <c r="AC558" s="43"/>
      <c r="AD558" s="43"/>
      <c r="AE558" s="43"/>
      <c r="AF558" s="43"/>
      <c r="AG558" s="43"/>
      <c r="AH558" s="43"/>
      <c r="AI558" s="43"/>
      <c r="AJ558" s="43"/>
      <c r="AK558" s="43"/>
      <c r="AL558" s="43"/>
      <c r="AM558" s="43"/>
      <c r="AN558" s="43"/>
      <c r="AO558" s="43"/>
      <c r="AP558" s="43"/>
      <c r="AQ558" s="43"/>
      <c r="AR558" s="43"/>
      <c r="AS558" s="43"/>
      <c r="AT558" s="43"/>
      <c r="AU558" s="43"/>
      <c r="AV558" s="43"/>
      <c r="AW558" s="43"/>
      <c r="AX558" s="43"/>
      <c r="AY558" s="43"/>
      <c r="AZ558" s="43"/>
      <c r="BA558" s="43"/>
      <c r="BB558" s="43"/>
      <c r="BC558" s="43"/>
      <c r="BD558" s="43"/>
      <c r="BE558" s="43"/>
      <c r="BF558" s="43"/>
      <c r="BG558" s="43"/>
      <c r="BH558" s="43"/>
      <c r="BI558" s="43"/>
      <c r="BJ558" s="43"/>
      <c r="BK558" s="43"/>
      <c r="BL558" s="43"/>
      <c r="BM558" s="43"/>
      <c r="BN558" s="43"/>
      <c r="BO558" s="43"/>
      <c r="BP558" s="43"/>
      <c r="BQ558" s="43"/>
      <c r="BR558" s="43"/>
      <c r="BS558" s="43"/>
      <c r="BT558" s="43"/>
      <c r="BU558" s="43"/>
      <c r="BV558" s="43"/>
      <c r="BW558" s="43"/>
      <c r="BX558" s="43"/>
      <c r="BY558" s="43"/>
      <c r="BZ558" s="43"/>
      <c r="CA558" s="43"/>
      <c r="CB558" s="43"/>
      <c r="CC558" s="43"/>
      <c r="CD558" s="43"/>
      <c r="CE558" s="43"/>
      <c r="CF558" s="43"/>
      <c r="CG558" s="43"/>
      <c r="CH558" s="43"/>
      <c r="CI558" s="43"/>
      <c r="CJ558" s="43"/>
      <c r="CK558" s="43"/>
      <c r="CL558" s="43"/>
      <c r="CM558" s="43"/>
      <c r="CN558" s="43"/>
      <c r="CO558" s="43"/>
      <c r="CP558" s="43"/>
      <c r="CQ558" s="43"/>
      <c r="CR558" s="43"/>
      <c r="CS558" s="43"/>
      <c r="CT558" s="43"/>
      <c r="CU558" s="43"/>
      <c r="CV558" s="43"/>
      <c r="CW558" s="43"/>
      <c r="CX558" s="43"/>
      <c r="CY558" s="43"/>
      <c r="CZ558" s="43"/>
      <c r="DA558" s="43"/>
      <c r="DB558" s="43"/>
      <c r="DC558" s="43"/>
      <c r="DD558" s="43"/>
      <c r="DE558" s="43"/>
      <c r="DF558" s="43"/>
      <c r="DG558" s="43"/>
      <c r="DH558" s="43"/>
      <c r="DI558" s="43"/>
      <c r="DJ558" s="43"/>
      <c r="DK558" s="43"/>
      <c r="DL558" s="43"/>
      <c r="DM558" s="43"/>
      <c r="DN558" s="43"/>
      <c r="DO558" s="43"/>
      <c r="DP558" s="43"/>
      <c r="DQ558" s="43"/>
      <c r="DR558" s="43"/>
      <c r="DS558" s="43"/>
      <c r="DT558" s="43"/>
      <c r="DU558" s="43"/>
      <c r="DV558" s="43"/>
      <c r="DW558" s="43"/>
      <c r="DX558" s="43"/>
      <c r="DY558" s="43"/>
      <c r="DZ558" s="43"/>
      <c r="EA558" s="43"/>
      <c r="EB558" s="43"/>
      <c r="EC558" s="43"/>
      <c r="ED558" s="43"/>
      <c r="EE558" s="43"/>
      <c r="EF558" s="43"/>
      <c r="EG558" s="43"/>
      <c r="EH558" s="43"/>
      <c r="EI558" s="43"/>
      <c r="EJ558" s="43"/>
      <c r="EK558" s="43"/>
      <c r="EL558" s="43"/>
      <c r="EM558" s="43"/>
      <c r="EN558" s="43"/>
      <c r="EO558" s="43"/>
      <c r="EP558" s="43"/>
      <c r="EQ558" s="43"/>
      <c r="ER558" s="43"/>
      <c r="ES558" s="43"/>
      <c r="ET558" s="43"/>
      <c r="EU558" s="43"/>
      <c r="EV558" s="43"/>
      <c r="EW558" s="43"/>
      <c r="EX558" s="43"/>
      <c r="EY558" s="43"/>
      <c r="EZ558" s="43"/>
      <c r="FA558" s="43"/>
      <c r="FB558" s="43"/>
      <c r="FC558" s="43"/>
      <c r="FD558" s="43"/>
      <c r="FE558" s="43"/>
      <c r="FF558" s="43"/>
      <c r="FG558" s="43"/>
      <c r="FH558" s="43"/>
      <c r="FI558" s="43"/>
      <c r="FJ558" s="43"/>
      <c r="FK558" s="43"/>
      <c r="FL558" s="43"/>
      <c r="FM558" s="43"/>
      <c r="FN558" s="43"/>
      <c r="FO558" s="43"/>
      <c r="FP558" s="43"/>
      <c r="FQ558" s="43"/>
      <c r="FR558" s="43"/>
      <c r="FS558" s="43"/>
      <c r="FT558" s="43"/>
      <c r="FU558" s="43"/>
      <c r="FV558" s="43"/>
      <c r="FW558" s="43"/>
      <c r="FX558" s="43"/>
      <c r="FY558" s="43"/>
      <c r="FZ558" s="43"/>
      <c r="GA558" s="43"/>
      <c r="GB558" s="43"/>
      <c r="GC558" s="43"/>
      <c r="GD558" s="43"/>
      <c r="GE558" s="43"/>
      <c r="GF558" s="43"/>
      <c r="GG558" s="43"/>
      <c r="GH558" s="43"/>
      <c r="GI558" s="43"/>
      <c r="GJ558" s="43"/>
      <c r="GK558" s="43"/>
      <c r="GL558" s="43"/>
      <c r="GM558" s="43"/>
      <c r="GN558" s="43"/>
      <c r="GO558" s="43"/>
      <c r="GP558" s="43"/>
      <c r="GQ558" s="43"/>
      <c r="GR558" s="43"/>
      <c r="GS558" s="43"/>
      <c r="GT558" s="43"/>
      <c r="GU558" s="43"/>
      <c r="GV558" s="43"/>
      <c r="GW558" s="43"/>
      <c r="GX558" s="43"/>
      <c r="GY558" s="43"/>
      <c r="GZ558" s="43"/>
      <c r="HA558" s="43"/>
      <c r="HB558" s="43"/>
      <c r="HC558" s="43"/>
      <c r="HD558" s="43"/>
      <c r="HE558" s="43"/>
      <c r="HF558" s="43"/>
      <c r="HG558" s="43"/>
      <c r="HH558" s="43"/>
      <c r="HI558" s="43"/>
      <c r="HJ558" s="43"/>
      <c r="HK558" s="43"/>
      <c r="HL558" s="43"/>
      <c r="HM558" s="43"/>
      <c r="HN558" s="43"/>
      <c r="HO558" s="43"/>
      <c r="HP558" s="43"/>
      <c r="HQ558" s="43"/>
      <c r="HR558" s="43"/>
      <c r="HS558" s="43"/>
      <c r="HT558" s="43"/>
      <c r="HU558" s="43"/>
      <c r="HV558" s="43"/>
      <c r="HW558" s="43"/>
      <c r="HX558" s="43"/>
      <c r="HY558" s="43"/>
      <c r="HZ558" s="43"/>
      <c r="IA558" s="43"/>
      <c r="IB558" s="43"/>
      <c r="IC558" s="43"/>
      <c r="ID558" s="43"/>
      <c r="IE558" s="43"/>
      <c r="IF558" s="43"/>
      <c r="IG558" s="43"/>
      <c r="IH558" s="43"/>
      <c r="II558" s="43"/>
      <c r="IJ558" s="43"/>
      <c r="IK558" s="43"/>
      <c r="IL558" s="43"/>
      <c r="IM558" s="43"/>
      <c r="IN558" s="43"/>
      <c r="IO558" s="43"/>
      <c r="IP558" s="43"/>
      <c r="IQ558" s="43"/>
      <c r="IR558" s="43"/>
      <c r="IS558" s="43"/>
      <c r="IT558" s="43"/>
      <c r="IU558" s="43"/>
    </row>
    <row r="559" spans="1:255" ht="16.5">
      <c r="A559" s="708"/>
      <c r="B559" s="709"/>
      <c r="C559" s="709"/>
      <c r="D559" s="709"/>
      <c r="E559" s="43"/>
      <c r="F559" s="43"/>
      <c r="G559" s="43"/>
      <c r="H559" s="43"/>
      <c r="I559" s="43"/>
      <c r="J559" s="43"/>
      <c r="K559" s="43"/>
      <c r="L559" s="43"/>
      <c r="M559" s="43"/>
      <c r="N559" s="43"/>
      <c r="O559" s="43"/>
      <c r="P559" s="43"/>
      <c r="Q559" s="43"/>
      <c r="R559" s="43"/>
      <c r="S559" s="43"/>
      <c r="T559" s="43"/>
      <c r="U559" s="43"/>
      <c r="V559" s="43"/>
      <c r="W559" s="43"/>
      <c r="X559" s="43"/>
      <c r="Y559" s="43"/>
      <c r="Z559" s="43"/>
      <c r="AA559" s="43"/>
      <c r="AB559" s="43"/>
      <c r="AC559" s="43"/>
      <c r="AD559" s="43"/>
      <c r="AE559" s="43"/>
      <c r="AF559" s="43"/>
      <c r="AG559" s="43"/>
      <c r="AH559" s="43"/>
      <c r="AI559" s="43"/>
      <c r="AJ559" s="43"/>
      <c r="AK559" s="43"/>
      <c r="AL559" s="43"/>
      <c r="AM559" s="43"/>
      <c r="AN559" s="43"/>
      <c r="AO559" s="43"/>
      <c r="AP559" s="43"/>
      <c r="AQ559" s="43"/>
      <c r="AR559" s="43"/>
      <c r="AS559" s="43"/>
      <c r="AT559" s="43"/>
      <c r="AU559" s="43"/>
      <c r="AV559" s="43"/>
      <c r="AW559" s="43"/>
      <c r="AX559" s="43"/>
      <c r="AY559" s="43"/>
      <c r="AZ559" s="43"/>
      <c r="BA559" s="43"/>
      <c r="BB559" s="43"/>
      <c r="BC559" s="43"/>
      <c r="BD559" s="43"/>
      <c r="BE559" s="43"/>
      <c r="BF559" s="43"/>
      <c r="BG559" s="43"/>
      <c r="BH559" s="43"/>
      <c r="BI559" s="43"/>
      <c r="BJ559" s="43"/>
      <c r="BK559" s="43"/>
      <c r="BL559" s="43"/>
      <c r="BM559" s="43"/>
      <c r="BN559" s="43"/>
      <c r="BO559" s="43"/>
      <c r="BP559" s="43"/>
      <c r="BQ559" s="43"/>
      <c r="BR559" s="43"/>
      <c r="BS559" s="43"/>
      <c r="BT559" s="43"/>
      <c r="BU559" s="43"/>
      <c r="BV559" s="43"/>
      <c r="BW559" s="43"/>
      <c r="BX559" s="43"/>
      <c r="BY559" s="43"/>
      <c r="BZ559" s="43"/>
      <c r="CA559" s="43"/>
      <c r="CB559" s="43"/>
      <c r="CC559" s="43"/>
      <c r="CD559" s="43"/>
      <c r="CE559" s="43"/>
      <c r="CF559" s="43"/>
      <c r="CG559" s="43"/>
      <c r="CH559" s="43"/>
      <c r="CI559" s="43"/>
      <c r="CJ559" s="43"/>
      <c r="CK559" s="43"/>
      <c r="CL559" s="43"/>
      <c r="CM559" s="43"/>
      <c r="CN559" s="43"/>
      <c r="CO559" s="43"/>
      <c r="CP559" s="43"/>
      <c r="CQ559" s="43"/>
      <c r="CR559" s="43"/>
      <c r="CS559" s="43"/>
      <c r="CT559" s="43"/>
      <c r="CU559" s="43"/>
      <c r="CV559" s="43"/>
      <c r="CW559" s="43"/>
      <c r="CX559" s="43"/>
      <c r="CY559" s="43"/>
      <c r="CZ559" s="43"/>
      <c r="DA559" s="43"/>
      <c r="DB559" s="43"/>
      <c r="DC559" s="43"/>
      <c r="DD559" s="43"/>
      <c r="DE559" s="43"/>
      <c r="DF559" s="43"/>
      <c r="DG559" s="43"/>
      <c r="DH559" s="43"/>
      <c r="DI559" s="43"/>
      <c r="DJ559" s="43"/>
      <c r="DK559" s="43"/>
      <c r="DL559" s="43"/>
      <c r="DM559" s="43"/>
      <c r="DN559" s="43"/>
      <c r="DO559" s="43"/>
      <c r="DP559" s="43"/>
      <c r="DQ559" s="43"/>
      <c r="DR559" s="43"/>
      <c r="DS559" s="43"/>
      <c r="DT559" s="43"/>
      <c r="DU559" s="43"/>
      <c r="DV559" s="43"/>
      <c r="DW559" s="43"/>
      <c r="DX559" s="43"/>
      <c r="DY559" s="43"/>
      <c r="DZ559" s="43"/>
      <c r="EA559" s="43"/>
      <c r="EB559" s="43"/>
      <c r="EC559" s="43"/>
      <c r="ED559" s="43"/>
      <c r="EE559" s="43"/>
      <c r="EF559" s="43"/>
      <c r="EG559" s="43"/>
      <c r="EH559" s="43"/>
      <c r="EI559" s="43"/>
      <c r="EJ559" s="43"/>
      <c r="EK559" s="43"/>
      <c r="EL559" s="43"/>
      <c r="EM559" s="43"/>
      <c r="EN559" s="43"/>
      <c r="EO559" s="43"/>
      <c r="EP559" s="43"/>
      <c r="EQ559" s="43"/>
      <c r="ER559" s="43"/>
      <c r="ES559" s="43"/>
      <c r="ET559" s="43"/>
      <c r="EU559" s="43"/>
      <c r="EV559" s="43"/>
      <c r="EW559" s="43"/>
      <c r="EX559" s="43"/>
      <c r="EY559" s="43"/>
      <c r="EZ559" s="43"/>
      <c r="FA559" s="43"/>
      <c r="FB559" s="43"/>
      <c r="FC559" s="43"/>
      <c r="FD559" s="43"/>
      <c r="FE559" s="43"/>
      <c r="FF559" s="43"/>
      <c r="FG559" s="43"/>
      <c r="FH559" s="43"/>
      <c r="FI559" s="43"/>
      <c r="FJ559" s="43"/>
      <c r="FK559" s="43"/>
      <c r="FL559" s="43"/>
      <c r="FM559" s="43"/>
      <c r="FN559" s="43"/>
      <c r="FO559" s="43"/>
      <c r="FP559" s="43"/>
      <c r="FQ559" s="43"/>
      <c r="FR559" s="43"/>
      <c r="FS559" s="43"/>
      <c r="FT559" s="43"/>
      <c r="FU559" s="43"/>
      <c r="FV559" s="43"/>
      <c r="FW559" s="43"/>
      <c r="FX559" s="43"/>
      <c r="FY559" s="43"/>
      <c r="FZ559" s="43"/>
      <c r="GA559" s="43"/>
      <c r="GB559" s="43"/>
      <c r="GC559" s="43"/>
      <c r="GD559" s="43"/>
      <c r="GE559" s="43"/>
      <c r="GF559" s="43"/>
      <c r="GG559" s="43"/>
      <c r="GH559" s="43"/>
      <c r="GI559" s="43"/>
      <c r="GJ559" s="43"/>
      <c r="GK559" s="43"/>
      <c r="GL559" s="43"/>
      <c r="GM559" s="43"/>
      <c r="GN559" s="43"/>
      <c r="GO559" s="43"/>
      <c r="GP559" s="43"/>
      <c r="GQ559" s="43"/>
      <c r="GR559" s="43"/>
      <c r="GS559" s="43"/>
      <c r="GT559" s="43"/>
      <c r="GU559" s="43"/>
      <c r="GV559" s="43"/>
      <c r="GW559" s="43"/>
      <c r="GX559" s="43"/>
      <c r="GY559" s="43"/>
      <c r="GZ559" s="43"/>
      <c r="HA559" s="43"/>
      <c r="HB559" s="43"/>
      <c r="HC559" s="43"/>
      <c r="HD559" s="43"/>
      <c r="HE559" s="43"/>
      <c r="HF559" s="43"/>
      <c r="HG559" s="43"/>
      <c r="HH559" s="43"/>
      <c r="HI559" s="43"/>
      <c r="HJ559" s="43"/>
      <c r="HK559" s="43"/>
      <c r="HL559" s="43"/>
      <c r="HM559" s="43"/>
      <c r="HN559" s="43"/>
      <c r="HO559" s="43"/>
      <c r="HP559" s="43"/>
      <c r="HQ559" s="43"/>
      <c r="HR559" s="43"/>
      <c r="HS559" s="43"/>
      <c r="HT559" s="43"/>
      <c r="HU559" s="43"/>
      <c r="HV559" s="43"/>
      <c r="HW559" s="43"/>
      <c r="HX559" s="43"/>
      <c r="HY559" s="43"/>
      <c r="HZ559" s="43"/>
      <c r="IA559" s="43"/>
      <c r="IB559" s="43"/>
      <c r="IC559" s="43"/>
      <c r="ID559" s="43"/>
      <c r="IE559" s="43"/>
      <c r="IF559" s="43"/>
      <c r="IG559" s="43"/>
      <c r="IH559" s="43"/>
      <c r="II559" s="43"/>
      <c r="IJ559" s="43"/>
      <c r="IK559" s="43"/>
      <c r="IL559" s="43"/>
      <c r="IM559" s="43"/>
      <c r="IN559" s="43"/>
      <c r="IO559" s="43"/>
      <c r="IP559" s="43"/>
      <c r="IQ559" s="43"/>
      <c r="IR559" s="43"/>
      <c r="IS559" s="43"/>
      <c r="IT559" s="43"/>
      <c r="IU559" s="43"/>
    </row>
    <row r="560" spans="1:255" ht="16.5">
      <c r="A560" s="708"/>
      <c r="B560" s="709"/>
      <c r="C560" s="709"/>
      <c r="D560" s="709"/>
      <c r="E560" s="43"/>
      <c r="F560" s="43"/>
      <c r="G560" s="43"/>
      <c r="H560" s="43"/>
      <c r="I560" s="43"/>
      <c r="J560" s="43"/>
      <c r="K560" s="43"/>
      <c r="L560" s="43"/>
      <c r="M560" s="43"/>
      <c r="N560" s="43"/>
      <c r="O560" s="43"/>
      <c r="P560" s="43"/>
      <c r="Q560" s="43"/>
      <c r="R560" s="43"/>
      <c r="S560" s="43"/>
      <c r="T560" s="43"/>
      <c r="U560" s="43"/>
      <c r="V560" s="43"/>
      <c r="W560" s="43"/>
      <c r="X560" s="43"/>
      <c r="Y560" s="43"/>
      <c r="Z560" s="43"/>
      <c r="AA560" s="43"/>
      <c r="AB560" s="43"/>
      <c r="AC560" s="43"/>
      <c r="AD560" s="43"/>
      <c r="AE560" s="43"/>
      <c r="AF560" s="43"/>
      <c r="AG560" s="43"/>
      <c r="AH560" s="43"/>
      <c r="AI560" s="43"/>
      <c r="AJ560" s="43"/>
      <c r="AK560" s="43"/>
      <c r="AL560" s="43"/>
      <c r="AM560" s="43"/>
      <c r="AN560" s="43"/>
      <c r="AO560" s="43"/>
      <c r="AP560" s="43"/>
      <c r="AQ560" s="43"/>
      <c r="AR560" s="43"/>
      <c r="AS560" s="43"/>
      <c r="AT560" s="43"/>
      <c r="AU560" s="43"/>
      <c r="AV560" s="43"/>
      <c r="AW560" s="43"/>
      <c r="AX560" s="43"/>
      <c r="AY560" s="43"/>
      <c r="AZ560" s="43"/>
      <c r="BA560" s="43"/>
      <c r="BB560" s="43"/>
      <c r="BC560" s="43"/>
      <c r="BD560" s="43"/>
      <c r="BE560" s="43"/>
      <c r="BF560" s="43"/>
      <c r="BG560" s="43"/>
      <c r="BH560" s="43"/>
      <c r="BI560" s="43"/>
      <c r="BJ560" s="43"/>
      <c r="BK560" s="43"/>
      <c r="BL560" s="43"/>
      <c r="BM560" s="43"/>
      <c r="BN560" s="43"/>
      <c r="BO560" s="43"/>
      <c r="BP560" s="43"/>
      <c r="BQ560" s="43"/>
      <c r="BR560" s="43"/>
      <c r="BS560" s="43"/>
      <c r="BT560" s="43"/>
      <c r="BU560" s="43"/>
      <c r="BV560" s="43"/>
      <c r="BW560" s="43"/>
      <c r="BX560" s="43"/>
      <c r="BY560" s="43"/>
      <c r="BZ560" s="43"/>
      <c r="CA560" s="43"/>
      <c r="CB560" s="43"/>
      <c r="CC560" s="43"/>
      <c r="CD560" s="43"/>
      <c r="CE560" s="43"/>
      <c r="CF560" s="43"/>
      <c r="CG560" s="43"/>
      <c r="CH560" s="43"/>
      <c r="CI560" s="43"/>
      <c r="CJ560" s="43"/>
      <c r="CK560" s="43"/>
      <c r="CL560" s="43"/>
      <c r="CM560" s="43"/>
      <c r="CN560" s="43"/>
      <c r="CO560" s="43"/>
      <c r="CP560" s="43"/>
      <c r="CQ560" s="43"/>
      <c r="CR560" s="43"/>
      <c r="CS560" s="43"/>
      <c r="CT560" s="43"/>
      <c r="CU560" s="43"/>
      <c r="CV560" s="43"/>
      <c r="CW560" s="43"/>
      <c r="CX560" s="43"/>
      <c r="CY560" s="43"/>
      <c r="CZ560" s="43"/>
      <c r="DA560" s="43"/>
      <c r="DB560" s="43"/>
      <c r="DC560" s="43"/>
      <c r="DD560" s="43"/>
      <c r="DE560" s="43"/>
      <c r="DF560" s="43"/>
      <c r="DG560" s="43"/>
      <c r="DH560" s="43"/>
      <c r="DI560" s="43"/>
      <c r="DJ560" s="43"/>
      <c r="DK560" s="43"/>
      <c r="DL560" s="43"/>
      <c r="DM560" s="43"/>
      <c r="DN560" s="43"/>
      <c r="DO560" s="43"/>
      <c r="DP560" s="43"/>
      <c r="DQ560" s="43"/>
      <c r="DR560" s="43"/>
      <c r="DS560" s="43"/>
      <c r="DT560" s="43"/>
      <c r="DU560" s="43"/>
      <c r="DV560" s="43"/>
      <c r="DW560" s="43"/>
      <c r="DX560" s="43"/>
      <c r="DY560" s="43"/>
      <c r="DZ560" s="43"/>
      <c r="EA560" s="43"/>
      <c r="EB560" s="43"/>
      <c r="EC560" s="43"/>
      <c r="ED560" s="43"/>
      <c r="EE560" s="43"/>
      <c r="EF560" s="43"/>
      <c r="EG560" s="43"/>
      <c r="EH560" s="43"/>
      <c r="EI560" s="43"/>
      <c r="EJ560" s="43"/>
      <c r="EK560" s="43"/>
      <c r="EL560" s="43"/>
      <c r="EM560" s="43"/>
      <c r="EN560" s="43"/>
      <c r="EO560" s="43"/>
      <c r="EP560" s="43"/>
      <c r="EQ560" s="43"/>
      <c r="ER560" s="43"/>
      <c r="ES560" s="43"/>
      <c r="ET560" s="43"/>
      <c r="EU560" s="43"/>
      <c r="EV560" s="43"/>
      <c r="EW560" s="43"/>
      <c r="EX560" s="43"/>
      <c r="EY560" s="43"/>
      <c r="EZ560" s="43"/>
      <c r="FA560" s="43"/>
      <c r="FB560" s="43"/>
      <c r="FC560" s="43"/>
      <c r="FD560" s="43"/>
      <c r="FE560" s="43"/>
      <c r="FF560" s="43"/>
      <c r="FG560" s="43"/>
      <c r="FH560" s="43"/>
      <c r="FI560" s="43"/>
      <c r="FJ560" s="43"/>
      <c r="FK560" s="43"/>
      <c r="FL560" s="43"/>
      <c r="FM560" s="43"/>
      <c r="FN560" s="43"/>
      <c r="FO560" s="43"/>
      <c r="FP560" s="43"/>
      <c r="FQ560" s="43"/>
      <c r="FR560" s="43"/>
      <c r="FS560" s="43"/>
      <c r="FT560" s="43"/>
      <c r="FU560" s="43"/>
      <c r="FV560" s="43"/>
      <c r="FW560" s="43"/>
      <c r="FX560" s="43"/>
      <c r="FY560" s="43"/>
      <c r="FZ560" s="43"/>
      <c r="GA560" s="43"/>
      <c r="GB560" s="43"/>
      <c r="GC560" s="43"/>
      <c r="GD560" s="43"/>
      <c r="GE560" s="43"/>
      <c r="GF560" s="43"/>
      <c r="GG560" s="43"/>
      <c r="GH560" s="43"/>
      <c r="GI560" s="43"/>
      <c r="GJ560" s="43"/>
      <c r="GK560" s="43"/>
      <c r="GL560" s="43"/>
      <c r="GM560" s="43"/>
      <c r="GN560" s="43"/>
      <c r="GO560" s="43"/>
      <c r="GP560" s="43"/>
      <c r="GQ560" s="43"/>
      <c r="GR560" s="43"/>
      <c r="GS560" s="43"/>
      <c r="GT560" s="43"/>
      <c r="GU560" s="43"/>
      <c r="GV560" s="43"/>
      <c r="GW560" s="43"/>
      <c r="GX560" s="43"/>
      <c r="GY560" s="43"/>
      <c r="GZ560" s="43"/>
      <c r="HA560" s="43"/>
      <c r="HB560" s="43"/>
      <c r="HC560" s="43"/>
      <c r="HD560" s="43"/>
      <c r="HE560" s="43"/>
      <c r="HF560" s="43"/>
      <c r="HG560" s="43"/>
      <c r="HH560" s="43"/>
      <c r="HI560" s="43"/>
      <c r="HJ560" s="43"/>
      <c r="HK560" s="43"/>
      <c r="HL560" s="43"/>
      <c r="HM560" s="43"/>
      <c r="HN560" s="43"/>
      <c r="HO560" s="43"/>
      <c r="HP560" s="43"/>
      <c r="HQ560" s="43"/>
      <c r="HR560" s="43"/>
      <c r="HS560" s="43"/>
      <c r="HT560" s="43"/>
      <c r="HU560" s="43"/>
      <c r="HV560" s="43"/>
      <c r="HW560" s="43"/>
      <c r="HX560" s="43"/>
      <c r="HY560" s="43"/>
      <c r="HZ560" s="43"/>
      <c r="IA560" s="43"/>
      <c r="IB560" s="43"/>
      <c r="IC560" s="43"/>
      <c r="ID560" s="43"/>
      <c r="IE560" s="43"/>
      <c r="IF560" s="43"/>
      <c r="IG560" s="43"/>
      <c r="IH560" s="43"/>
      <c r="II560" s="43"/>
      <c r="IJ560" s="43"/>
      <c r="IK560" s="43"/>
      <c r="IL560" s="43"/>
      <c r="IM560" s="43"/>
      <c r="IN560" s="43"/>
      <c r="IO560" s="43"/>
      <c r="IP560" s="43"/>
      <c r="IQ560" s="43"/>
      <c r="IR560" s="43"/>
      <c r="IS560" s="43"/>
      <c r="IT560" s="43"/>
      <c r="IU560" s="43"/>
    </row>
    <row r="561" spans="1:255" ht="16.5">
      <c r="A561" s="708"/>
      <c r="B561" s="709"/>
      <c r="C561" s="709"/>
      <c r="D561" s="709"/>
      <c r="E561" s="43"/>
      <c r="F561" s="43"/>
      <c r="G561" s="43"/>
      <c r="H561" s="43"/>
      <c r="I561" s="43"/>
      <c r="J561" s="43"/>
      <c r="K561" s="43"/>
      <c r="L561" s="43"/>
      <c r="M561" s="43"/>
      <c r="N561" s="43"/>
      <c r="O561" s="43"/>
      <c r="P561" s="43"/>
      <c r="Q561" s="43"/>
      <c r="R561" s="43"/>
      <c r="S561" s="43"/>
      <c r="T561" s="43"/>
      <c r="U561" s="43"/>
      <c r="V561" s="43"/>
      <c r="W561" s="43"/>
      <c r="X561" s="43"/>
      <c r="Y561" s="43"/>
      <c r="Z561" s="43"/>
      <c r="AA561" s="43"/>
      <c r="AB561" s="43"/>
      <c r="AC561" s="43"/>
      <c r="AD561" s="43"/>
      <c r="AE561" s="43"/>
      <c r="AF561" s="43"/>
      <c r="AG561" s="43"/>
      <c r="AH561" s="43"/>
      <c r="AI561" s="43"/>
      <c r="AJ561" s="43"/>
      <c r="AK561" s="43"/>
      <c r="AL561" s="43"/>
      <c r="AM561" s="43"/>
      <c r="AN561" s="43"/>
      <c r="AO561" s="43"/>
      <c r="AP561" s="43"/>
      <c r="AQ561" s="43"/>
      <c r="AR561" s="43"/>
      <c r="AS561" s="43"/>
      <c r="AT561" s="43"/>
      <c r="AU561" s="43"/>
      <c r="AV561" s="43"/>
      <c r="AW561" s="43"/>
      <c r="AX561" s="43"/>
      <c r="AY561" s="43"/>
      <c r="AZ561" s="43"/>
      <c r="BA561" s="43"/>
      <c r="BB561" s="43"/>
      <c r="BC561" s="43"/>
      <c r="BD561" s="43"/>
      <c r="BE561" s="43"/>
      <c r="BF561" s="43"/>
      <c r="BG561" s="43"/>
      <c r="BH561" s="43"/>
      <c r="BI561" s="43"/>
      <c r="BJ561" s="43"/>
      <c r="BK561" s="43"/>
      <c r="BL561" s="43"/>
      <c r="BM561" s="43"/>
      <c r="BN561" s="43"/>
      <c r="BO561" s="43"/>
      <c r="BP561" s="43"/>
      <c r="BQ561" s="43"/>
      <c r="BR561" s="43"/>
      <c r="BS561" s="43"/>
      <c r="BT561" s="43"/>
      <c r="BU561" s="43"/>
      <c r="BV561" s="43"/>
      <c r="BW561" s="43"/>
      <c r="BX561" s="43"/>
      <c r="BY561" s="43"/>
      <c r="BZ561" s="43"/>
      <c r="CA561" s="43"/>
      <c r="CB561" s="43"/>
      <c r="CC561" s="43"/>
      <c r="CD561" s="43"/>
      <c r="CE561" s="43"/>
      <c r="CF561" s="43"/>
      <c r="CG561" s="43"/>
      <c r="CH561" s="43"/>
      <c r="CI561" s="43"/>
      <c r="CJ561" s="43"/>
      <c r="CK561" s="43"/>
      <c r="CL561" s="43"/>
      <c r="CM561" s="43"/>
      <c r="CN561" s="43"/>
      <c r="CO561" s="43"/>
      <c r="CP561" s="43"/>
      <c r="CQ561" s="43"/>
      <c r="CR561" s="43"/>
      <c r="CS561" s="43"/>
      <c r="CT561" s="43"/>
      <c r="CU561" s="43"/>
      <c r="CV561" s="43"/>
      <c r="CW561" s="43"/>
      <c r="CX561" s="43"/>
      <c r="CY561" s="43"/>
      <c r="CZ561" s="43"/>
      <c r="DA561" s="43"/>
      <c r="DB561" s="43"/>
      <c r="DC561" s="43"/>
      <c r="DD561" s="43"/>
      <c r="DE561" s="43"/>
      <c r="DF561" s="43"/>
      <c r="DG561" s="43"/>
      <c r="DH561" s="43"/>
      <c r="DI561" s="43"/>
      <c r="DJ561" s="43"/>
      <c r="DK561" s="43"/>
      <c r="DL561" s="43"/>
      <c r="DM561" s="43"/>
      <c r="DN561" s="43"/>
      <c r="DO561" s="43"/>
      <c r="DP561" s="43"/>
      <c r="DQ561" s="43"/>
      <c r="DR561" s="43"/>
      <c r="DS561" s="43"/>
      <c r="DT561" s="43"/>
      <c r="DU561" s="43"/>
      <c r="DV561" s="43"/>
      <c r="DW561" s="43"/>
      <c r="DX561" s="43"/>
      <c r="DY561" s="43"/>
      <c r="DZ561" s="43"/>
      <c r="EA561" s="43"/>
      <c r="EB561" s="43"/>
      <c r="EC561" s="43"/>
      <c r="ED561" s="43"/>
      <c r="EE561" s="43"/>
      <c r="EF561" s="43"/>
      <c r="EG561" s="43"/>
      <c r="EH561" s="43"/>
      <c r="EI561" s="43"/>
      <c r="EJ561" s="43"/>
      <c r="EK561" s="43"/>
      <c r="EL561" s="43"/>
      <c r="EM561" s="43"/>
      <c r="EN561" s="43"/>
      <c r="EO561" s="43"/>
      <c r="EP561" s="43"/>
      <c r="EQ561" s="43"/>
      <c r="ER561" s="43"/>
      <c r="ES561" s="43"/>
      <c r="ET561" s="43"/>
      <c r="EU561" s="43"/>
      <c r="EV561" s="43"/>
      <c r="EW561" s="43"/>
      <c r="EX561" s="43"/>
      <c r="EY561" s="43"/>
      <c r="EZ561" s="43"/>
      <c r="FA561" s="43"/>
      <c r="FB561" s="43"/>
      <c r="FC561" s="43"/>
      <c r="FD561" s="43"/>
      <c r="FE561" s="43"/>
      <c r="FF561" s="43"/>
      <c r="FG561" s="43"/>
      <c r="FH561" s="43"/>
      <c r="FI561" s="43"/>
      <c r="FJ561" s="43"/>
      <c r="FK561" s="43"/>
      <c r="FL561" s="43"/>
      <c r="FM561" s="43"/>
      <c r="FN561" s="43"/>
      <c r="FO561" s="43"/>
      <c r="FP561" s="43"/>
      <c r="FQ561" s="43"/>
      <c r="FR561" s="43"/>
      <c r="FS561" s="43"/>
      <c r="FT561" s="43"/>
      <c r="FU561" s="43"/>
      <c r="FV561" s="43"/>
      <c r="FW561" s="43"/>
      <c r="FX561" s="43"/>
      <c r="FY561" s="43"/>
      <c r="FZ561" s="43"/>
      <c r="GA561" s="43"/>
      <c r="GB561" s="43"/>
      <c r="GC561" s="43"/>
      <c r="GD561" s="43"/>
      <c r="GE561" s="43"/>
      <c r="GF561" s="43"/>
      <c r="GG561" s="43"/>
      <c r="GH561" s="43"/>
      <c r="GI561" s="43"/>
      <c r="GJ561" s="43"/>
      <c r="GK561" s="43"/>
      <c r="GL561" s="43"/>
      <c r="GM561" s="43"/>
      <c r="GN561" s="43"/>
      <c r="GO561" s="43"/>
      <c r="GP561" s="43"/>
      <c r="GQ561" s="43"/>
      <c r="GR561" s="43"/>
      <c r="GS561" s="43"/>
      <c r="GT561" s="43"/>
      <c r="GU561" s="43"/>
      <c r="GV561" s="43"/>
      <c r="GW561" s="43"/>
      <c r="GX561" s="43"/>
      <c r="GY561" s="43"/>
      <c r="GZ561" s="43"/>
      <c r="HA561" s="43"/>
      <c r="HB561" s="43"/>
      <c r="HC561" s="43"/>
      <c r="HD561" s="43"/>
      <c r="HE561" s="43"/>
      <c r="HF561" s="43"/>
      <c r="HG561" s="43"/>
      <c r="HH561" s="43"/>
      <c r="HI561" s="43"/>
      <c r="HJ561" s="43"/>
      <c r="HK561" s="43"/>
      <c r="HL561" s="43"/>
      <c r="HM561" s="43"/>
      <c r="HN561" s="43"/>
      <c r="HO561" s="43"/>
      <c r="HP561" s="43"/>
      <c r="HQ561" s="43"/>
      <c r="HR561" s="43"/>
      <c r="HS561" s="43"/>
      <c r="HT561" s="43"/>
      <c r="HU561" s="43"/>
      <c r="HV561" s="43"/>
      <c r="HW561" s="43"/>
      <c r="HX561" s="43"/>
      <c r="HY561" s="43"/>
      <c r="HZ561" s="43"/>
      <c r="IA561" s="43"/>
      <c r="IB561" s="43"/>
      <c r="IC561" s="43"/>
      <c r="ID561" s="43"/>
      <c r="IE561" s="43"/>
      <c r="IF561" s="43"/>
      <c r="IG561" s="43"/>
      <c r="IH561" s="43"/>
      <c r="II561" s="43"/>
      <c r="IJ561" s="43"/>
      <c r="IK561" s="43"/>
      <c r="IL561" s="43"/>
      <c r="IM561" s="43"/>
      <c r="IN561" s="43"/>
      <c r="IO561" s="43"/>
      <c r="IP561" s="43"/>
      <c r="IQ561" s="43"/>
      <c r="IR561" s="43"/>
      <c r="IS561" s="43"/>
      <c r="IT561" s="43"/>
      <c r="IU561" s="43"/>
    </row>
    <row r="562" spans="1:255" ht="16.5">
      <c r="A562" s="708"/>
      <c r="B562" s="709"/>
      <c r="C562" s="709"/>
      <c r="D562" s="709"/>
      <c r="E562" s="43"/>
      <c r="F562" s="43"/>
      <c r="G562" s="43"/>
      <c r="H562" s="43"/>
      <c r="I562" s="43"/>
      <c r="J562" s="43"/>
      <c r="K562" s="43"/>
      <c r="L562" s="43"/>
      <c r="M562" s="43"/>
      <c r="N562" s="43"/>
      <c r="O562" s="43"/>
      <c r="P562" s="43"/>
      <c r="Q562" s="43"/>
      <c r="R562" s="43"/>
      <c r="S562" s="43"/>
      <c r="T562" s="43"/>
      <c r="U562" s="43"/>
      <c r="V562" s="43"/>
      <c r="W562" s="43"/>
      <c r="X562" s="43"/>
      <c r="Y562" s="43"/>
      <c r="Z562" s="43"/>
      <c r="AA562" s="43"/>
      <c r="AB562" s="43"/>
      <c r="AC562" s="43"/>
      <c r="AD562" s="43"/>
      <c r="AE562" s="43"/>
      <c r="AF562" s="43"/>
      <c r="AG562" s="43"/>
      <c r="AH562" s="43"/>
      <c r="AI562" s="43"/>
      <c r="AJ562" s="43"/>
      <c r="AK562" s="43"/>
      <c r="AL562" s="43"/>
      <c r="AM562" s="43"/>
      <c r="AN562" s="43"/>
      <c r="AO562" s="43"/>
      <c r="AP562" s="43"/>
      <c r="AQ562" s="43"/>
      <c r="AR562" s="43"/>
      <c r="AS562" s="43"/>
      <c r="AT562" s="43"/>
      <c r="AU562" s="43"/>
      <c r="AV562" s="43"/>
      <c r="AW562" s="43"/>
      <c r="AX562" s="43"/>
      <c r="AY562" s="43"/>
      <c r="AZ562" s="43"/>
      <c r="BA562" s="43"/>
      <c r="BB562" s="43"/>
      <c r="BC562" s="43"/>
      <c r="BD562" s="43"/>
      <c r="BE562" s="43"/>
      <c r="BF562" s="43"/>
      <c r="BG562" s="43"/>
      <c r="BH562" s="43"/>
      <c r="BI562" s="43"/>
      <c r="BJ562" s="43"/>
      <c r="BK562" s="43"/>
      <c r="BL562" s="43"/>
      <c r="BM562" s="43"/>
      <c r="BN562" s="43"/>
      <c r="BO562" s="43"/>
      <c r="BP562" s="43"/>
      <c r="BQ562" s="43"/>
      <c r="BR562" s="43"/>
      <c r="BS562" s="43"/>
      <c r="BT562" s="43"/>
      <c r="BU562" s="43"/>
      <c r="BV562" s="43"/>
      <c r="BW562" s="43"/>
      <c r="BX562" s="43"/>
      <c r="BY562" s="43"/>
      <c r="BZ562" s="43"/>
      <c r="CA562" s="43"/>
      <c r="CB562" s="43"/>
      <c r="CC562" s="43"/>
      <c r="CD562" s="43"/>
      <c r="CE562" s="43"/>
      <c r="CF562" s="43"/>
      <c r="CG562" s="43"/>
      <c r="CH562" s="43"/>
      <c r="CI562" s="43"/>
      <c r="CJ562" s="43"/>
      <c r="CK562" s="43"/>
      <c r="CL562" s="43"/>
      <c r="CM562" s="43"/>
      <c r="CN562" s="43"/>
      <c r="CO562" s="43"/>
      <c r="CP562" s="43"/>
      <c r="CQ562" s="43"/>
      <c r="CR562" s="43"/>
      <c r="CS562" s="43"/>
      <c r="CT562" s="43"/>
      <c r="CU562" s="43"/>
      <c r="CV562" s="43"/>
      <c r="CW562" s="43"/>
      <c r="CX562" s="43"/>
      <c r="CY562" s="43"/>
      <c r="CZ562" s="43"/>
      <c r="DA562" s="43"/>
      <c r="DB562" s="43"/>
      <c r="DC562" s="43"/>
      <c r="DD562" s="43"/>
      <c r="DE562" s="43"/>
      <c r="DF562" s="43"/>
      <c r="DG562" s="43"/>
      <c r="DH562" s="43"/>
      <c r="DI562" s="43"/>
      <c r="DJ562" s="43"/>
      <c r="DK562" s="43"/>
      <c r="DL562" s="43"/>
      <c r="DM562" s="43"/>
      <c r="DN562" s="43"/>
      <c r="DO562" s="43"/>
      <c r="DP562" s="43"/>
      <c r="DQ562" s="43"/>
      <c r="DR562" s="43"/>
      <c r="DS562" s="43"/>
      <c r="DT562" s="43"/>
      <c r="DU562" s="43"/>
      <c r="DV562" s="43"/>
      <c r="DW562" s="43"/>
      <c r="DX562" s="43"/>
      <c r="DY562" s="43"/>
      <c r="DZ562" s="43"/>
      <c r="EA562" s="43"/>
      <c r="EB562" s="43"/>
      <c r="EC562" s="43"/>
      <c r="ED562" s="43"/>
      <c r="EE562" s="43"/>
      <c r="EF562" s="43"/>
      <c r="EG562" s="43"/>
      <c r="EH562" s="43"/>
      <c r="EI562" s="43"/>
      <c r="EJ562" s="43"/>
      <c r="EK562" s="43"/>
      <c r="EL562" s="43"/>
      <c r="EM562" s="43"/>
      <c r="EN562" s="43"/>
      <c r="EO562" s="43"/>
      <c r="EP562" s="43"/>
      <c r="EQ562" s="43"/>
      <c r="ER562" s="43"/>
      <c r="ES562" s="43"/>
      <c r="ET562" s="43"/>
      <c r="EU562" s="43"/>
      <c r="EV562" s="43"/>
      <c r="EW562" s="43"/>
      <c r="EX562" s="43"/>
      <c r="EY562" s="43"/>
      <c r="EZ562" s="43"/>
      <c r="FA562" s="43"/>
      <c r="FB562" s="43"/>
      <c r="FC562" s="43"/>
      <c r="FD562" s="43"/>
      <c r="FE562" s="43"/>
      <c r="FF562" s="43"/>
      <c r="FG562" s="43"/>
      <c r="FH562" s="43"/>
      <c r="FI562" s="43"/>
      <c r="FJ562" s="43"/>
      <c r="FK562" s="43"/>
      <c r="FL562" s="43"/>
      <c r="FM562" s="43"/>
      <c r="FN562" s="43"/>
      <c r="FO562" s="43"/>
      <c r="FP562" s="43"/>
      <c r="FQ562" s="43"/>
      <c r="FR562" s="43"/>
      <c r="FS562" s="43"/>
      <c r="FT562" s="43"/>
      <c r="FU562" s="43"/>
      <c r="FV562" s="43"/>
      <c r="FW562" s="43"/>
      <c r="FX562" s="43"/>
      <c r="FY562" s="43"/>
      <c r="FZ562" s="43"/>
      <c r="GA562" s="43"/>
      <c r="GB562" s="43"/>
      <c r="GC562" s="43"/>
      <c r="GD562" s="43"/>
      <c r="GE562" s="43"/>
      <c r="GF562" s="43"/>
      <c r="GG562" s="43"/>
      <c r="GH562" s="43"/>
      <c r="GI562" s="43"/>
      <c r="GJ562" s="43"/>
      <c r="GK562" s="43"/>
      <c r="GL562" s="43"/>
      <c r="GM562" s="43"/>
      <c r="GN562" s="43"/>
      <c r="GO562" s="43"/>
      <c r="GP562" s="43"/>
      <c r="GQ562" s="43"/>
      <c r="GR562" s="43"/>
      <c r="GS562" s="43"/>
      <c r="GT562" s="43"/>
      <c r="GU562" s="43"/>
      <c r="GV562" s="43"/>
      <c r="GW562" s="43"/>
      <c r="GX562" s="43"/>
      <c r="GY562" s="43"/>
      <c r="GZ562" s="43"/>
      <c r="HA562" s="43"/>
      <c r="HB562" s="43"/>
      <c r="HC562" s="43"/>
      <c r="HD562" s="43"/>
      <c r="HE562" s="43"/>
      <c r="HF562" s="43"/>
      <c r="HG562" s="43"/>
      <c r="HH562" s="43"/>
      <c r="HI562" s="43"/>
      <c r="HJ562" s="43"/>
      <c r="HK562" s="43"/>
      <c r="HL562" s="43"/>
      <c r="HM562" s="43"/>
      <c r="HN562" s="43"/>
      <c r="HO562" s="43"/>
      <c r="HP562" s="43"/>
      <c r="HQ562" s="43"/>
      <c r="HR562" s="43"/>
      <c r="HS562" s="43"/>
      <c r="HT562" s="43"/>
      <c r="HU562" s="43"/>
      <c r="HV562" s="43"/>
      <c r="HW562" s="43"/>
      <c r="HX562" s="43"/>
      <c r="HY562" s="43"/>
      <c r="HZ562" s="43"/>
      <c r="IA562" s="43"/>
      <c r="IB562" s="43"/>
      <c r="IC562" s="43"/>
      <c r="ID562" s="43"/>
      <c r="IE562" s="43"/>
      <c r="IF562" s="43"/>
      <c r="IG562" s="43"/>
      <c r="IH562" s="43"/>
      <c r="II562" s="43"/>
      <c r="IJ562" s="43"/>
      <c r="IK562" s="43"/>
      <c r="IL562" s="43"/>
      <c r="IM562" s="43"/>
      <c r="IN562" s="43"/>
      <c r="IO562" s="43"/>
      <c r="IP562" s="43"/>
      <c r="IQ562" s="43"/>
      <c r="IR562" s="43"/>
      <c r="IS562" s="43"/>
      <c r="IT562" s="43"/>
      <c r="IU562" s="43"/>
    </row>
    <row r="563" spans="1:255" ht="16.5">
      <c r="A563" s="708"/>
      <c r="B563" s="709"/>
      <c r="C563" s="709"/>
      <c r="D563" s="709"/>
      <c r="E563" s="43"/>
      <c r="F563" s="43"/>
      <c r="G563" s="43"/>
      <c r="H563" s="43"/>
      <c r="I563" s="43"/>
      <c r="J563" s="43"/>
      <c r="K563" s="43"/>
      <c r="L563" s="43"/>
      <c r="M563" s="43"/>
      <c r="N563" s="43"/>
      <c r="O563" s="43"/>
      <c r="P563" s="43"/>
      <c r="Q563" s="43"/>
      <c r="R563" s="43"/>
      <c r="S563" s="43"/>
      <c r="T563" s="43"/>
      <c r="U563" s="43"/>
      <c r="V563" s="43"/>
      <c r="W563" s="43"/>
      <c r="X563" s="43"/>
      <c r="Y563" s="43"/>
      <c r="Z563" s="43"/>
      <c r="AA563" s="43"/>
      <c r="AB563" s="43"/>
      <c r="AC563" s="43"/>
      <c r="AD563" s="43"/>
      <c r="AE563" s="43"/>
      <c r="AF563" s="43"/>
      <c r="AG563" s="43"/>
      <c r="AH563" s="43"/>
      <c r="AI563" s="43"/>
      <c r="AJ563" s="43"/>
      <c r="AK563" s="43"/>
      <c r="AL563" s="43"/>
      <c r="AM563" s="43"/>
      <c r="AN563" s="43"/>
      <c r="AO563" s="43"/>
      <c r="AP563" s="43"/>
      <c r="AQ563" s="43"/>
      <c r="AR563" s="43"/>
      <c r="AS563" s="43"/>
      <c r="AT563" s="43"/>
      <c r="AU563" s="43"/>
      <c r="AV563" s="43"/>
      <c r="AW563" s="43"/>
      <c r="AX563" s="43"/>
      <c r="AY563" s="43"/>
      <c r="AZ563" s="43"/>
      <c r="BA563" s="43"/>
      <c r="BB563" s="43"/>
      <c r="BC563" s="43"/>
      <c r="BD563" s="43"/>
      <c r="BE563" s="43"/>
      <c r="BF563" s="43"/>
      <c r="BG563" s="43"/>
      <c r="BH563" s="43"/>
      <c r="BI563" s="43"/>
      <c r="BJ563" s="43"/>
      <c r="BK563" s="43"/>
      <c r="BL563" s="43"/>
      <c r="BM563" s="43"/>
      <c r="BN563" s="43"/>
      <c r="BO563" s="43"/>
      <c r="BP563" s="43"/>
      <c r="BQ563" s="43"/>
      <c r="BR563" s="43"/>
      <c r="BS563" s="43"/>
      <c r="BT563" s="43"/>
      <c r="BU563" s="43"/>
      <c r="BV563" s="43"/>
      <c r="BW563" s="43"/>
      <c r="BX563" s="43"/>
      <c r="BY563" s="43"/>
      <c r="BZ563" s="43"/>
      <c r="CA563" s="43"/>
      <c r="CB563" s="43"/>
      <c r="CC563" s="43"/>
      <c r="CD563" s="43"/>
      <c r="CE563" s="43"/>
      <c r="CF563" s="43"/>
      <c r="CG563" s="43"/>
      <c r="CH563" s="43"/>
      <c r="CI563" s="43"/>
      <c r="CJ563" s="43"/>
      <c r="CK563" s="43"/>
      <c r="CL563" s="43"/>
      <c r="CM563" s="43"/>
      <c r="CN563" s="43"/>
      <c r="CO563" s="43"/>
      <c r="CP563" s="43"/>
      <c r="CQ563" s="43"/>
      <c r="CR563" s="43"/>
      <c r="CS563" s="43"/>
      <c r="CT563" s="43"/>
      <c r="CU563" s="43"/>
      <c r="CV563" s="43"/>
      <c r="CW563" s="43"/>
      <c r="CX563" s="43"/>
      <c r="CY563" s="43"/>
      <c r="CZ563" s="43"/>
      <c r="DA563" s="43"/>
      <c r="DB563" s="43"/>
      <c r="DC563" s="43"/>
      <c r="DD563" s="43"/>
      <c r="DE563" s="43"/>
      <c r="DF563" s="43"/>
      <c r="DG563" s="43"/>
      <c r="DH563" s="43"/>
      <c r="DI563" s="43"/>
      <c r="DJ563" s="43"/>
      <c r="DK563" s="43"/>
      <c r="DL563" s="43"/>
      <c r="DM563" s="43"/>
      <c r="DN563" s="43"/>
      <c r="DO563" s="43"/>
      <c r="DP563" s="43"/>
      <c r="DQ563" s="43"/>
      <c r="DR563" s="43"/>
      <c r="DS563" s="43"/>
      <c r="DT563" s="43"/>
      <c r="DU563" s="43"/>
      <c r="DV563" s="43"/>
      <c r="DW563" s="43"/>
      <c r="DX563" s="43"/>
      <c r="DY563" s="43"/>
      <c r="DZ563" s="43"/>
      <c r="EA563" s="43"/>
      <c r="EB563" s="43"/>
      <c r="EC563" s="43"/>
      <c r="ED563" s="43"/>
      <c r="EE563" s="43"/>
      <c r="EF563" s="43"/>
      <c r="EG563" s="43"/>
      <c r="EH563" s="43"/>
      <c r="EI563" s="43"/>
      <c r="EJ563" s="43"/>
      <c r="EK563" s="43"/>
      <c r="EL563" s="43"/>
      <c r="EM563" s="43"/>
      <c r="EN563" s="43"/>
      <c r="EO563" s="43"/>
      <c r="EP563" s="43"/>
      <c r="EQ563" s="43"/>
      <c r="ER563" s="43"/>
      <c r="ES563" s="43"/>
      <c r="ET563" s="43"/>
      <c r="EU563" s="43"/>
      <c r="EV563" s="43"/>
      <c r="EW563" s="43"/>
      <c r="EX563" s="43"/>
      <c r="EY563" s="43"/>
      <c r="EZ563" s="43"/>
      <c r="FA563" s="43"/>
      <c r="FB563" s="43"/>
      <c r="FC563" s="43"/>
      <c r="FD563" s="43"/>
      <c r="FE563" s="43"/>
      <c r="FF563" s="43"/>
      <c r="FG563" s="43"/>
      <c r="FH563" s="43"/>
      <c r="FI563" s="43"/>
      <c r="FJ563" s="43"/>
      <c r="FK563" s="43"/>
      <c r="FL563" s="43"/>
      <c r="FM563" s="43"/>
      <c r="FN563" s="43"/>
      <c r="FO563" s="43"/>
      <c r="FP563" s="43"/>
      <c r="FQ563" s="43"/>
      <c r="FR563" s="43"/>
      <c r="FS563" s="43"/>
      <c r="FT563" s="43"/>
      <c r="FU563" s="43"/>
      <c r="FV563" s="43"/>
      <c r="FW563" s="43"/>
      <c r="FX563" s="43"/>
      <c r="FY563" s="43"/>
      <c r="FZ563" s="43"/>
      <c r="GA563" s="43"/>
      <c r="GB563" s="43"/>
      <c r="GC563" s="43"/>
      <c r="GD563" s="43"/>
      <c r="GE563" s="43"/>
      <c r="GF563" s="43"/>
      <c r="GG563" s="43"/>
      <c r="GH563" s="43"/>
      <c r="GI563" s="43"/>
      <c r="GJ563" s="43"/>
      <c r="GK563" s="43"/>
      <c r="GL563" s="43"/>
      <c r="GM563" s="43"/>
      <c r="GN563" s="43"/>
      <c r="GO563" s="43"/>
      <c r="GP563" s="43"/>
      <c r="GQ563" s="43"/>
      <c r="GR563" s="43"/>
      <c r="GS563" s="43"/>
      <c r="GT563" s="43"/>
      <c r="GU563" s="43"/>
      <c r="GV563" s="43"/>
      <c r="GW563" s="43"/>
      <c r="GX563" s="43"/>
      <c r="GY563" s="43"/>
      <c r="GZ563" s="43"/>
      <c r="HA563" s="43"/>
      <c r="HB563" s="43"/>
      <c r="HC563" s="43"/>
      <c r="HD563" s="43"/>
      <c r="HE563" s="43"/>
      <c r="HF563" s="43"/>
      <c r="HG563" s="43"/>
      <c r="HH563" s="43"/>
      <c r="HI563" s="43"/>
      <c r="HJ563" s="43"/>
      <c r="HK563" s="43"/>
      <c r="HL563" s="43"/>
      <c r="HM563" s="43"/>
      <c r="HN563" s="43"/>
      <c r="HO563" s="43"/>
      <c r="HP563" s="43"/>
      <c r="HQ563" s="43"/>
      <c r="HR563" s="43"/>
      <c r="HS563" s="43"/>
      <c r="HT563" s="43"/>
      <c r="HU563" s="43"/>
      <c r="HV563" s="43"/>
      <c r="HW563" s="43"/>
      <c r="HX563" s="43"/>
      <c r="HY563" s="43"/>
      <c r="HZ563" s="43"/>
      <c r="IA563" s="43"/>
      <c r="IB563" s="43"/>
      <c r="IC563" s="43"/>
      <c r="ID563" s="43"/>
      <c r="IE563" s="43"/>
      <c r="IF563" s="43"/>
      <c r="IG563" s="43"/>
      <c r="IH563" s="43"/>
      <c r="II563" s="43"/>
      <c r="IJ563" s="43"/>
      <c r="IK563" s="43"/>
      <c r="IL563" s="43"/>
      <c r="IM563" s="43"/>
      <c r="IN563" s="43"/>
      <c r="IO563" s="43"/>
      <c r="IP563" s="43"/>
      <c r="IQ563" s="43"/>
      <c r="IR563" s="43"/>
      <c r="IS563" s="43"/>
      <c r="IT563" s="43"/>
      <c r="IU563" s="43"/>
    </row>
    <row r="564" spans="1:255" ht="16.5">
      <c r="A564" s="708"/>
      <c r="B564" s="709"/>
      <c r="C564" s="709"/>
      <c r="D564" s="709"/>
      <c r="E564" s="43"/>
      <c r="F564" s="43"/>
      <c r="G564" s="43"/>
      <c r="H564" s="43"/>
      <c r="I564" s="43"/>
      <c r="J564" s="43"/>
      <c r="K564" s="43"/>
      <c r="L564" s="43"/>
      <c r="M564" s="43"/>
      <c r="N564" s="43"/>
      <c r="O564" s="43"/>
      <c r="P564" s="43"/>
      <c r="Q564" s="43"/>
      <c r="R564" s="43"/>
      <c r="S564" s="43"/>
      <c r="T564" s="43"/>
      <c r="U564" s="43"/>
      <c r="V564" s="43"/>
      <c r="W564" s="43"/>
      <c r="X564" s="43"/>
      <c r="Y564" s="43"/>
      <c r="Z564" s="43"/>
      <c r="AA564" s="43"/>
      <c r="AB564" s="43"/>
      <c r="AC564" s="43"/>
      <c r="AD564" s="43"/>
      <c r="AE564" s="43"/>
      <c r="AF564" s="43"/>
      <c r="AG564" s="43"/>
      <c r="AH564" s="43"/>
      <c r="AI564" s="43"/>
      <c r="AJ564" s="43"/>
      <c r="AK564" s="43"/>
      <c r="AL564" s="43"/>
      <c r="AM564" s="43"/>
      <c r="AN564" s="43"/>
      <c r="AO564" s="43"/>
      <c r="AP564" s="43"/>
      <c r="AQ564" s="43"/>
      <c r="AR564" s="43"/>
      <c r="AS564" s="43"/>
      <c r="AT564" s="43"/>
      <c r="AU564" s="43"/>
      <c r="AV564" s="43"/>
      <c r="AW564" s="43"/>
      <c r="AX564" s="43"/>
      <c r="AY564" s="43"/>
      <c r="AZ564" s="43"/>
      <c r="BA564" s="43"/>
      <c r="BB564" s="43"/>
      <c r="BC564" s="43"/>
      <c r="BD564" s="43"/>
      <c r="BE564" s="43"/>
      <c r="BF564" s="43"/>
      <c r="BG564" s="43"/>
      <c r="BH564" s="43"/>
      <c r="BI564" s="43"/>
      <c r="BJ564" s="43"/>
      <c r="BK564" s="43"/>
      <c r="BL564" s="43"/>
      <c r="BM564" s="43"/>
      <c r="BN564" s="43"/>
      <c r="BO564" s="43"/>
      <c r="BP564" s="43"/>
      <c r="BQ564" s="43"/>
      <c r="BR564" s="43"/>
      <c r="BS564" s="43"/>
      <c r="BT564" s="43"/>
      <c r="BU564" s="43"/>
      <c r="BV564" s="43"/>
      <c r="BW564" s="43"/>
      <c r="BX564" s="43"/>
      <c r="BY564" s="43"/>
      <c r="BZ564" s="43"/>
      <c r="CA564" s="43"/>
      <c r="CB564" s="43"/>
      <c r="CC564" s="43"/>
      <c r="CD564" s="43"/>
      <c r="CE564" s="43"/>
      <c r="CF564" s="43"/>
      <c r="CG564" s="43"/>
      <c r="CH564" s="43"/>
      <c r="CI564" s="43"/>
      <c r="CJ564" s="43"/>
      <c r="CK564" s="43"/>
      <c r="CL564" s="43"/>
      <c r="CM564" s="43"/>
      <c r="CN564" s="43"/>
      <c r="CO564" s="43"/>
      <c r="CP564" s="43"/>
      <c r="CQ564" s="43"/>
      <c r="CR564" s="43"/>
      <c r="CS564" s="43"/>
      <c r="CT564" s="43"/>
      <c r="CU564" s="43"/>
      <c r="CV564" s="43"/>
      <c r="CW564" s="43"/>
      <c r="CX564" s="43"/>
      <c r="CY564" s="43"/>
      <c r="CZ564" s="43"/>
      <c r="DA564" s="43"/>
      <c r="DB564" s="43"/>
      <c r="DC564" s="43"/>
      <c r="DD564" s="43"/>
      <c r="DE564" s="43"/>
      <c r="DF564" s="43"/>
      <c r="DG564" s="43"/>
      <c r="DH564" s="43"/>
      <c r="DI564" s="43"/>
      <c r="DJ564" s="43"/>
      <c r="DK564" s="43"/>
      <c r="DL564" s="43"/>
      <c r="DM564" s="43"/>
      <c r="DN564" s="43"/>
      <c r="DO564" s="43"/>
      <c r="DP564" s="43"/>
      <c r="DQ564" s="43"/>
      <c r="DR564" s="43"/>
      <c r="DS564" s="43"/>
      <c r="DT564" s="43"/>
      <c r="DU564" s="43"/>
      <c r="DV564" s="43"/>
      <c r="DW564" s="43"/>
      <c r="DX564" s="43"/>
      <c r="DY564" s="43"/>
      <c r="DZ564" s="43"/>
      <c r="EA564" s="43"/>
      <c r="EB564" s="43"/>
      <c r="EC564" s="43"/>
      <c r="ED564" s="43"/>
      <c r="EE564" s="43"/>
      <c r="EF564" s="43"/>
      <c r="EG564" s="43"/>
      <c r="EH564" s="43"/>
      <c r="EI564" s="43"/>
      <c r="EJ564" s="43"/>
      <c r="EK564" s="43"/>
      <c r="EL564" s="43"/>
      <c r="EM564" s="43"/>
      <c r="EN564" s="43"/>
      <c r="EO564" s="43"/>
      <c r="EP564" s="43"/>
      <c r="EQ564" s="43"/>
      <c r="ER564" s="43"/>
      <c r="ES564" s="43"/>
      <c r="ET564" s="43"/>
      <c r="EU564" s="43"/>
      <c r="EV564" s="43"/>
      <c r="EW564" s="43"/>
      <c r="EX564" s="43"/>
      <c r="EY564" s="43"/>
      <c r="EZ564" s="43"/>
      <c r="FA564" s="43"/>
      <c r="FB564" s="43"/>
      <c r="FC564" s="43"/>
      <c r="FD564" s="43"/>
      <c r="FE564" s="43"/>
      <c r="FF564" s="43"/>
      <c r="FG564" s="43"/>
      <c r="FH564" s="43"/>
      <c r="FI564" s="43"/>
      <c r="FJ564" s="43"/>
      <c r="FK564" s="43"/>
      <c r="FL564" s="43"/>
      <c r="FM564" s="43"/>
      <c r="FN564" s="43"/>
      <c r="FO564" s="43"/>
      <c r="FP564" s="43"/>
      <c r="FQ564" s="43"/>
      <c r="FR564" s="43"/>
      <c r="FS564" s="43"/>
      <c r="FT564" s="43"/>
      <c r="FU564" s="43"/>
      <c r="FV564" s="43"/>
      <c r="FW564" s="43"/>
      <c r="FX564" s="43"/>
      <c r="FY564" s="43"/>
      <c r="FZ564" s="43"/>
      <c r="GA564" s="43"/>
      <c r="GB564" s="43"/>
      <c r="GC564" s="43"/>
      <c r="GD564" s="43"/>
      <c r="GE564" s="43"/>
      <c r="GF564" s="43"/>
      <c r="GG564" s="43"/>
      <c r="GH564" s="43"/>
      <c r="GI564" s="43"/>
      <c r="GJ564" s="43"/>
      <c r="GK564" s="43"/>
      <c r="GL564" s="43"/>
      <c r="GM564" s="43"/>
      <c r="GN564" s="43"/>
      <c r="GO564" s="43"/>
      <c r="GP564" s="43"/>
      <c r="GQ564" s="43"/>
      <c r="GR564" s="43"/>
      <c r="GS564" s="43"/>
      <c r="GT564" s="43"/>
      <c r="GU564" s="43"/>
      <c r="GV564" s="43"/>
      <c r="GW564" s="43"/>
      <c r="GX564" s="43"/>
      <c r="GY564" s="43"/>
      <c r="GZ564" s="43"/>
      <c r="HA564" s="43"/>
      <c r="HB564" s="43"/>
      <c r="HC564" s="43"/>
      <c r="HD564" s="43"/>
      <c r="HE564" s="43"/>
      <c r="HF564" s="43"/>
      <c r="HG564" s="43"/>
      <c r="HH564" s="43"/>
      <c r="HI564" s="43"/>
      <c r="HJ564" s="43"/>
      <c r="HK564" s="43"/>
      <c r="HL564" s="43"/>
      <c r="HM564" s="43"/>
      <c r="HN564" s="43"/>
      <c r="HO564" s="43"/>
      <c r="HP564" s="43"/>
      <c r="HQ564" s="43"/>
      <c r="HR564" s="43"/>
      <c r="HS564" s="43"/>
      <c r="HT564" s="43"/>
      <c r="HU564" s="43"/>
      <c r="HV564" s="43"/>
      <c r="HW564" s="43"/>
      <c r="HX564" s="43"/>
      <c r="HY564" s="43"/>
      <c r="HZ564" s="43"/>
      <c r="IA564" s="43"/>
      <c r="IB564" s="43"/>
      <c r="IC564" s="43"/>
      <c r="ID564" s="43"/>
      <c r="IE564" s="43"/>
      <c r="IF564" s="43"/>
      <c r="IG564" s="43"/>
      <c r="IH564" s="43"/>
      <c r="II564" s="43"/>
      <c r="IJ564" s="43"/>
      <c r="IK564" s="43"/>
      <c r="IL564" s="43"/>
      <c r="IM564" s="43"/>
      <c r="IN564" s="43"/>
      <c r="IO564" s="43"/>
      <c r="IP564" s="43"/>
      <c r="IQ564" s="43"/>
      <c r="IR564" s="43"/>
      <c r="IS564" s="43"/>
      <c r="IT564" s="43"/>
      <c r="IU564" s="43"/>
    </row>
    <row r="565" spans="1:255" ht="16.5">
      <c r="A565" s="708"/>
      <c r="B565" s="709"/>
      <c r="C565" s="709"/>
      <c r="D565" s="709"/>
      <c r="E565" s="43"/>
      <c r="F565" s="43"/>
      <c r="G565" s="43"/>
      <c r="H565" s="43"/>
      <c r="I565" s="43"/>
      <c r="J565" s="43"/>
      <c r="K565" s="43"/>
      <c r="L565" s="43"/>
      <c r="M565" s="43"/>
      <c r="N565" s="43"/>
      <c r="O565" s="43"/>
      <c r="P565" s="43"/>
      <c r="Q565" s="43"/>
      <c r="R565" s="43"/>
      <c r="S565" s="43"/>
      <c r="T565" s="43"/>
      <c r="U565" s="43"/>
      <c r="V565" s="43"/>
      <c r="W565" s="43"/>
      <c r="X565" s="43"/>
      <c r="Y565" s="43"/>
      <c r="Z565" s="43"/>
      <c r="AA565" s="43"/>
      <c r="AB565" s="43"/>
      <c r="AC565" s="43"/>
      <c r="AD565" s="43"/>
      <c r="AE565" s="43"/>
      <c r="AF565" s="43"/>
      <c r="AG565" s="43"/>
      <c r="AH565" s="43"/>
      <c r="AI565" s="43"/>
      <c r="AJ565" s="43"/>
      <c r="AK565" s="43"/>
      <c r="AL565" s="43"/>
      <c r="AM565" s="43"/>
      <c r="AN565" s="43"/>
      <c r="AO565" s="43"/>
      <c r="AP565" s="43"/>
      <c r="AQ565" s="43"/>
      <c r="AR565" s="43"/>
      <c r="AS565" s="43"/>
      <c r="AT565" s="43"/>
      <c r="AU565" s="43"/>
      <c r="AV565" s="43"/>
      <c r="AW565" s="43"/>
      <c r="AX565" s="43"/>
      <c r="AY565" s="43"/>
      <c r="AZ565" s="43"/>
      <c r="BA565" s="43"/>
      <c r="BB565" s="43"/>
      <c r="BC565" s="43"/>
      <c r="BD565" s="43"/>
      <c r="BE565" s="43"/>
      <c r="BF565" s="43"/>
      <c r="BG565" s="43"/>
      <c r="BH565" s="43"/>
      <c r="BI565" s="43"/>
      <c r="BJ565" s="43"/>
      <c r="BK565" s="43"/>
      <c r="BL565" s="43"/>
      <c r="BM565" s="43"/>
      <c r="BN565" s="43"/>
      <c r="BO565" s="43"/>
      <c r="BP565" s="43"/>
      <c r="BQ565" s="43"/>
      <c r="BR565" s="43"/>
      <c r="BS565" s="43"/>
      <c r="BT565" s="43"/>
      <c r="BU565" s="43"/>
      <c r="BV565" s="43"/>
      <c r="BW565" s="43"/>
      <c r="BX565" s="43"/>
      <c r="BY565" s="43"/>
      <c r="BZ565" s="43"/>
      <c r="CA565" s="43"/>
      <c r="CB565" s="43"/>
      <c r="CC565" s="43"/>
      <c r="CD565" s="43"/>
      <c r="CE565" s="43"/>
      <c r="CF565" s="43"/>
      <c r="CG565" s="43"/>
      <c r="CH565" s="43"/>
      <c r="CI565" s="43"/>
      <c r="CJ565" s="43"/>
      <c r="CK565" s="43"/>
      <c r="CL565" s="43"/>
      <c r="CM565" s="43"/>
      <c r="CN565" s="43"/>
      <c r="CO565" s="43"/>
      <c r="CP565" s="43"/>
      <c r="CQ565" s="43"/>
      <c r="CR565" s="43"/>
      <c r="CS565" s="43"/>
      <c r="CT565" s="43"/>
      <c r="CU565" s="43"/>
      <c r="CV565" s="43"/>
      <c r="CW565" s="43"/>
      <c r="CX565" s="43"/>
      <c r="CY565" s="43"/>
      <c r="CZ565" s="43"/>
      <c r="DA565" s="43"/>
      <c r="DB565" s="43"/>
      <c r="DC565" s="43"/>
      <c r="DD565" s="43"/>
      <c r="DE565" s="43"/>
      <c r="DF565" s="43"/>
      <c r="DG565" s="43"/>
      <c r="DH565" s="43"/>
      <c r="DI565" s="43"/>
      <c r="DJ565" s="43"/>
      <c r="DK565" s="43"/>
      <c r="DL565" s="43"/>
      <c r="DM565" s="43"/>
      <c r="DN565" s="43"/>
      <c r="DO565" s="43"/>
      <c r="DP565" s="43"/>
      <c r="DQ565" s="43"/>
      <c r="DR565" s="43"/>
      <c r="DS565" s="43"/>
      <c r="DT565" s="43"/>
      <c r="DU565" s="43"/>
      <c r="DV565" s="43"/>
      <c r="DW565" s="43"/>
      <c r="DX565" s="43"/>
      <c r="DY565" s="43"/>
      <c r="DZ565" s="43"/>
      <c r="EA565" s="43"/>
      <c r="EB565" s="43"/>
      <c r="EC565" s="43"/>
      <c r="ED565" s="43"/>
      <c r="EE565" s="43"/>
      <c r="EF565" s="43"/>
      <c r="EG565" s="43"/>
      <c r="EH565" s="43"/>
      <c r="EI565" s="43"/>
      <c r="EJ565" s="43"/>
      <c r="EK565" s="43"/>
      <c r="EL565" s="43"/>
      <c r="EM565" s="43"/>
      <c r="EN565" s="43"/>
      <c r="EO565" s="43"/>
      <c r="EP565" s="43"/>
      <c r="EQ565" s="43"/>
      <c r="ER565" s="43"/>
      <c r="ES565" s="43"/>
      <c r="ET565" s="43"/>
      <c r="EU565" s="43"/>
      <c r="EV565" s="43"/>
      <c r="EW565" s="43"/>
      <c r="EX565" s="43"/>
      <c r="EY565" s="43"/>
      <c r="EZ565" s="43"/>
      <c r="FA565" s="43"/>
      <c r="FB565" s="43"/>
      <c r="FC565" s="43"/>
      <c r="FD565" s="43"/>
      <c r="FE565" s="43"/>
      <c r="FF565" s="43"/>
      <c r="FG565" s="43"/>
      <c r="FH565" s="43"/>
      <c r="FI565" s="43"/>
      <c r="FJ565" s="43"/>
      <c r="FK565" s="43"/>
      <c r="FL565" s="43"/>
      <c r="FM565" s="43"/>
      <c r="FN565" s="43"/>
      <c r="FO565" s="43"/>
      <c r="FP565" s="43"/>
      <c r="FQ565" s="43"/>
      <c r="FR565" s="43"/>
      <c r="FS565" s="43"/>
      <c r="FT565" s="43"/>
      <c r="FU565" s="43"/>
      <c r="FV565" s="43"/>
      <c r="FW565" s="43"/>
      <c r="FX565" s="43"/>
      <c r="FY565" s="43"/>
      <c r="FZ565" s="43"/>
      <c r="GA565" s="43"/>
      <c r="GB565" s="43"/>
      <c r="GC565" s="43"/>
      <c r="GD565" s="43"/>
      <c r="GE565" s="43"/>
      <c r="GF565" s="43"/>
      <c r="GG565" s="43"/>
      <c r="GH565" s="43"/>
      <c r="GI565" s="43"/>
      <c r="GJ565" s="43"/>
      <c r="GK565" s="43"/>
      <c r="GL565" s="43"/>
      <c r="GM565" s="43"/>
      <c r="GN565" s="43"/>
      <c r="GO565" s="43"/>
      <c r="GP565" s="43"/>
      <c r="GQ565" s="43"/>
      <c r="GR565" s="43"/>
      <c r="GS565" s="43"/>
      <c r="GT565" s="43"/>
      <c r="GU565" s="43"/>
      <c r="GV565" s="43"/>
      <c r="GW565" s="43"/>
      <c r="GX565" s="43"/>
      <c r="GY565" s="43"/>
      <c r="GZ565" s="43"/>
      <c r="HA565" s="43"/>
      <c r="HB565" s="43"/>
      <c r="HC565" s="43"/>
      <c r="HD565" s="43"/>
      <c r="HE565" s="43"/>
      <c r="HF565" s="43"/>
      <c r="HG565" s="43"/>
      <c r="HH565" s="43"/>
      <c r="HI565" s="43"/>
      <c r="HJ565" s="43"/>
      <c r="HK565" s="43"/>
      <c r="HL565" s="43"/>
      <c r="HM565" s="43"/>
      <c r="HN565" s="43"/>
      <c r="HO565" s="43"/>
      <c r="HP565" s="43"/>
      <c r="HQ565" s="43"/>
      <c r="HR565" s="43"/>
      <c r="HS565" s="43"/>
      <c r="HT565" s="43"/>
      <c r="HU565" s="43"/>
      <c r="HV565" s="43"/>
      <c r="HW565" s="43"/>
      <c r="HX565" s="43"/>
      <c r="HY565" s="43"/>
      <c r="HZ565" s="43"/>
      <c r="IA565" s="43"/>
      <c r="IB565" s="43"/>
      <c r="IC565" s="43"/>
      <c r="ID565" s="43"/>
      <c r="IE565" s="43"/>
      <c r="IF565" s="43"/>
      <c r="IG565" s="43"/>
      <c r="IH565" s="43"/>
      <c r="II565" s="43"/>
      <c r="IJ565" s="43"/>
      <c r="IK565" s="43"/>
      <c r="IL565" s="43"/>
      <c r="IM565" s="43"/>
      <c r="IN565" s="43"/>
      <c r="IO565" s="43"/>
      <c r="IP565" s="43"/>
      <c r="IQ565" s="43"/>
      <c r="IR565" s="43"/>
      <c r="IS565" s="43"/>
      <c r="IT565" s="43"/>
      <c r="IU565" s="43"/>
    </row>
    <row r="566" spans="1:255" ht="16.5">
      <c r="A566" s="708"/>
      <c r="B566" s="709"/>
      <c r="C566" s="709"/>
      <c r="D566" s="709"/>
      <c r="E566" s="43"/>
      <c r="F566" s="43"/>
      <c r="G566" s="43"/>
      <c r="H566" s="43"/>
      <c r="I566" s="43"/>
      <c r="J566" s="43"/>
      <c r="K566" s="43"/>
      <c r="L566" s="43"/>
      <c r="M566" s="43"/>
      <c r="N566" s="43"/>
      <c r="O566" s="43"/>
      <c r="P566" s="43"/>
      <c r="Q566" s="43"/>
      <c r="R566" s="43"/>
      <c r="S566" s="43"/>
      <c r="T566" s="43"/>
      <c r="U566" s="43"/>
      <c r="V566" s="43"/>
      <c r="W566" s="43"/>
      <c r="X566" s="43"/>
      <c r="Y566" s="43"/>
      <c r="Z566" s="43"/>
      <c r="AA566" s="43"/>
      <c r="AB566" s="43"/>
      <c r="AC566" s="43"/>
      <c r="AD566" s="43"/>
      <c r="AE566" s="43"/>
      <c r="AF566" s="43"/>
      <c r="AG566" s="43"/>
      <c r="AH566" s="43"/>
      <c r="AI566" s="43"/>
      <c r="AJ566" s="43"/>
      <c r="AK566" s="43"/>
      <c r="AL566" s="43"/>
      <c r="AM566" s="43"/>
      <c r="AN566" s="43"/>
      <c r="AO566" s="43"/>
      <c r="AP566" s="43"/>
      <c r="AQ566" s="43"/>
      <c r="AR566" s="43"/>
      <c r="AS566" s="43"/>
      <c r="AT566" s="43"/>
      <c r="AU566" s="43"/>
      <c r="AV566" s="43"/>
      <c r="AW566" s="43"/>
      <c r="AX566" s="43"/>
      <c r="AY566" s="43"/>
      <c r="AZ566" s="43"/>
      <c r="BA566" s="43"/>
      <c r="BB566" s="43"/>
      <c r="BC566" s="43"/>
      <c r="BD566" s="43"/>
      <c r="BE566" s="43"/>
      <c r="BF566" s="43"/>
      <c r="BG566" s="43"/>
      <c r="BH566" s="43"/>
      <c r="BI566" s="43"/>
      <c r="BJ566" s="43"/>
      <c r="BK566" s="43"/>
      <c r="BL566" s="43"/>
      <c r="BM566" s="43"/>
      <c r="BN566" s="43"/>
      <c r="BO566" s="43"/>
      <c r="BP566" s="43"/>
      <c r="BQ566" s="43"/>
      <c r="BR566" s="43"/>
      <c r="BS566" s="43"/>
      <c r="BT566" s="43"/>
      <c r="BU566" s="43"/>
      <c r="BV566" s="43"/>
      <c r="BW566" s="43"/>
      <c r="BX566" s="43"/>
      <c r="BY566" s="43"/>
      <c r="BZ566" s="43"/>
      <c r="CA566" s="43"/>
      <c r="CB566" s="43"/>
      <c r="CC566" s="43"/>
      <c r="CD566" s="43"/>
      <c r="CE566" s="43"/>
      <c r="CF566" s="43"/>
      <c r="CG566" s="43"/>
      <c r="CH566" s="43"/>
      <c r="CI566" s="43"/>
      <c r="CJ566" s="43"/>
      <c r="CK566" s="43"/>
      <c r="CL566" s="43"/>
      <c r="CM566" s="43"/>
      <c r="CN566" s="43"/>
      <c r="CO566" s="43"/>
      <c r="CP566" s="43"/>
      <c r="CQ566" s="43"/>
      <c r="CR566" s="43"/>
      <c r="CS566" s="43"/>
      <c r="CT566" s="43"/>
      <c r="CU566" s="43"/>
      <c r="CV566" s="43"/>
      <c r="CW566" s="43"/>
      <c r="CX566" s="43"/>
      <c r="CY566" s="43"/>
      <c r="CZ566" s="43"/>
      <c r="DA566" s="43"/>
      <c r="DB566" s="43"/>
      <c r="DC566" s="43"/>
      <c r="DD566" s="43"/>
      <c r="DE566" s="43"/>
      <c r="DF566" s="43"/>
      <c r="DG566" s="43"/>
      <c r="DH566" s="43"/>
      <c r="DI566" s="43"/>
      <c r="DJ566" s="43"/>
      <c r="DK566" s="43"/>
      <c r="DL566" s="43"/>
      <c r="DM566" s="43"/>
      <c r="DN566" s="43"/>
      <c r="DO566" s="43"/>
      <c r="DP566" s="43"/>
      <c r="DQ566" s="43"/>
      <c r="DR566" s="43"/>
      <c r="DS566" s="43"/>
      <c r="DT566" s="43"/>
      <c r="DU566" s="43"/>
      <c r="DV566" s="43"/>
      <c r="DW566" s="43"/>
      <c r="DX566" s="43"/>
      <c r="DY566" s="43"/>
      <c r="DZ566" s="43"/>
      <c r="EA566" s="43"/>
      <c r="EB566" s="43"/>
      <c r="EC566" s="43"/>
      <c r="ED566" s="43"/>
      <c r="EE566" s="43"/>
      <c r="EF566" s="43"/>
      <c r="EG566" s="43"/>
      <c r="EH566" s="43"/>
      <c r="EI566" s="43"/>
      <c r="EJ566" s="43"/>
      <c r="EK566" s="43"/>
      <c r="EL566" s="43"/>
      <c r="EM566" s="43"/>
      <c r="EN566" s="43"/>
      <c r="EO566" s="43"/>
      <c r="EP566" s="43"/>
      <c r="EQ566" s="43"/>
      <c r="ER566" s="43"/>
      <c r="ES566" s="43"/>
      <c r="ET566" s="43"/>
      <c r="EU566" s="43"/>
      <c r="EV566" s="43"/>
      <c r="EW566" s="43"/>
      <c r="EX566" s="43"/>
      <c r="EY566" s="43"/>
      <c r="EZ566" s="43"/>
      <c r="FA566" s="43"/>
      <c r="FB566" s="43"/>
      <c r="FC566" s="43"/>
      <c r="FD566" s="43"/>
      <c r="FE566" s="43"/>
      <c r="FF566" s="43"/>
      <c r="FG566" s="43"/>
      <c r="FH566" s="43"/>
      <c r="FI566" s="43"/>
      <c r="FJ566" s="43"/>
      <c r="FK566" s="43"/>
      <c r="FL566" s="43"/>
      <c r="FM566" s="43"/>
      <c r="FN566" s="43"/>
      <c r="FO566" s="43"/>
      <c r="FP566" s="43"/>
      <c r="FQ566" s="43"/>
      <c r="FR566" s="43"/>
      <c r="FS566" s="43"/>
      <c r="FT566" s="43"/>
      <c r="FU566" s="43"/>
      <c r="FV566" s="43"/>
      <c r="FW566" s="43"/>
      <c r="FX566" s="43"/>
      <c r="FY566" s="43"/>
      <c r="FZ566" s="43"/>
      <c r="GA566" s="43"/>
      <c r="GB566" s="43"/>
      <c r="GC566" s="43"/>
      <c r="GD566" s="43"/>
      <c r="GE566" s="43"/>
      <c r="GF566" s="43"/>
      <c r="GG566" s="43"/>
      <c r="GH566" s="43"/>
      <c r="GI566" s="43"/>
      <c r="GJ566" s="43"/>
      <c r="GK566" s="43"/>
      <c r="GL566" s="43"/>
      <c r="GM566" s="43"/>
      <c r="GN566" s="43"/>
      <c r="GO566" s="43"/>
      <c r="GP566" s="43"/>
      <c r="GQ566" s="43"/>
      <c r="GR566" s="43"/>
      <c r="GS566" s="43"/>
      <c r="GT566" s="43"/>
      <c r="GU566" s="43"/>
      <c r="GV566" s="43"/>
      <c r="GW566" s="43"/>
      <c r="GX566" s="43"/>
      <c r="GY566" s="43"/>
      <c r="GZ566" s="43"/>
      <c r="HA566" s="43"/>
      <c r="HB566" s="43"/>
      <c r="HC566" s="43"/>
      <c r="HD566" s="43"/>
      <c r="HE566" s="43"/>
      <c r="HF566" s="43"/>
      <c r="HG566" s="43"/>
      <c r="HH566" s="43"/>
      <c r="HI566" s="43"/>
      <c r="HJ566" s="43"/>
      <c r="HK566" s="43"/>
      <c r="HL566" s="43"/>
      <c r="HM566" s="43"/>
      <c r="HN566" s="43"/>
      <c r="HO566" s="43"/>
      <c r="HP566" s="43"/>
      <c r="HQ566" s="43"/>
      <c r="HR566" s="43"/>
      <c r="HS566" s="43"/>
      <c r="HT566" s="43"/>
      <c r="HU566" s="43"/>
      <c r="HV566" s="43"/>
      <c r="HW566" s="43"/>
      <c r="HX566" s="43"/>
      <c r="HY566" s="43"/>
      <c r="HZ566" s="43"/>
      <c r="IA566" s="43"/>
      <c r="IB566" s="43"/>
      <c r="IC566" s="43"/>
      <c r="ID566" s="43"/>
      <c r="IE566" s="43"/>
      <c r="IF566" s="43"/>
      <c r="IG566" s="43"/>
      <c r="IH566" s="43"/>
      <c r="II566" s="43"/>
      <c r="IJ566" s="43"/>
      <c r="IK566" s="43"/>
      <c r="IL566" s="43"/>
      <c r="IM566" s="43"/>
      <c r="IN566" s="43"/>
      <c r="IO566" s="43"/>
      <c r="IP566" s="43"/>
      <c r="IQ566" s="43"/>
      <c r="IR566" s="43"/>
      <c r="IS566" s="43"/>
      <c r="IT566" s="43"/>
      <c r="IU566" s="43"/>
    </row>
    <row r="567" spans="1:255" ht="16.5">
      <c r="A567" s="708"/>
      <c r="B567" s="709"/>
      <c r="C567" s="709"/>
      <c r="D567" s="709"/>
      <c r="E567" s="43"/>
      <c r="F567" s="43"/>
      <c r="G567" s="43"/>
      <c r="H567" s="43"/>
      <c r="I567" s="43"/>
      <c r="J567" s="43"/>
      <c r="K567" s="43"/>
      <c r="L567" s="43"/>
      <c r="M567" s="43"/>
      <c r="N567" s="43"/>
      <c r="O567" s="43"/>
      <c r="P567" s="43"/>
      <c r="Q567" s="43"/>
      <c r="R567" s="43"/>
      <c r="S567" s="43"/>
      <c r="T567" s="43"/>
      <c r="U567" s="43"/>
      <c r="V567" s="43"/>
      <c r="W567" s="43"/>
      <c r="X567" s="43"/>
      <c r="Y567" s="43"/>
      <c r="Z567" s="43"/>
      <c r="AA567" s="43"/>
      <c r="AB567" s="43"/>
      <c r="AC567" s="43"/>
      <c r="AD567" s="43"/>
      <c r="AE567" s="43"/>
      <c r="AF567" s="43"/>
      <c r="AG567" s="43"/>
      <c r="AH567" s="43"/>
      <c r="AI567" s="43"/>
      <c r="AJ567" s="43"/>
      <c r="AK567" s="43"/>
      <c r="AL567" s="43"/>
      <c r="AM567" s="43"/>
      <c r="AN567" s="43"/>
      <c r="AO567" s="43"/>
      <c r="AP567" s="43"/>
      <c r="AQ567" s="43"/>
      <c r="AR567" s="43"/>
      <c r="AS567" s="43"/>
      <c r="AT567" s="43"/>
      <c r="AU567" s="43"/>
      <c r="AV567" s="43"/>
      <c r="AW567" s="43"/>
      <c r="AX567" s="43"/>
      <c r="AY567" s="43"/>
      <c r="AZ567" s="43"/>
      <c r="BA567" s="43"/>
      <c r="BB567" s="43"/>
      <c r="BC567" s="43"/>
      <c r="BD567" s="43"/>
      <c r="BE567" s="43"/>
      <c r="BF567" s="43"/>
      <c r="BG567" s="43"/>
      <c r="BH567" s="43"/>
      <c r="BI567" s="43"/>
      <c r="BJ567" s="43"/>
      <c r="BK567" s="43"/>
      <c r="BL567" s="43"/>
      <c r="BM567" s="43"/>
      <c r="BN567" s="43"/>
      <c r="BO567" s="43"/>
      <c r="BP567" s="43"/>
      <c r="BQ567" s="43"/>
      <c r="BR567" s="43"/>
      <c r="BS567" s="43"/>
      <c r="BT567" s="43"/>
      <c r="BU567" s="43"/>
      <c r="BV567" s="43"/>
      <c r="BW567" s="43"/>
      <c r="BX567" s="43"/>
      <c r="BY567" s="43"/>
      <c r="BZ567" s="43"/>
      <c r="CA567" s="43"/>
      <c r="CB567" s="43"/>
      <c r="CC567" s="43"/>
      <c r="CD567" s="43"/>
      <c r="CE567" s="43"/>
      <c r="CF567" s="43"/>
      <c r="CG567" s="43"/>
      <c r="CH567" s="43"/>
      <c r="CI567" s="43"/>
      <c r="CJ567" s="43"/>
      <c r="CK567" s="43"/>
      <c r="CL567" s="43"/>
      <c r="CM567" s="43"/>
      <c r="CN567" s="43"/>
      <c r="CO567" s="43"/>
      <c r="CP567" s="43"/>
      <c r="CQ567" s="43"/>
      <c r="CR567" s="43"/>
      <c r="CS567" s="43"/>
      <c r="CT567" s="43"/>
      <c r="CU567" s="43"/>
      <c r="CV567" s="43"/>
      <c r="CW567" s="43"/>
      <c r="CX567" s="43"/>
      <c r="CY567" s="43"/>
      <c r="CZ567" s="43"/>
      <c r="DA567" s="43"/>
      <c r="DB567" s="43"/>
      <c r="DC567" s="43"/>
      <c r="DD567" s="43"/>
      <c r="DE567" s="43"/>
      <c r="DF567" s="43"/>
      <c r="DG567" s="43"/>
      <c r="DH567" s="43"/>
      <c r="DI567" s="43"/>
      <c r="DJ567" s="43"/>
      <c r="DK567" s="43"/>
      <c r="DL567" s="43"/>
      <c r="DM567" s="43"/>
      <c r="DN567" s="43"/>
      <c r="DO567" s="43"/>
      <c r="DP567" s="43"/>
      <c r="DQ567" s="43"/>
      <c r="DR567" s="43"/>
      <c r="DS567" s="43"/>
      <c r="DT567" s="43"/>
      <c r="DU567" s="43"/>
      <c r="DV567" s="43"/>
      <c r="DW567" s="43"/>
      <c r="DX567" s="43"/>
      <c r="DY567" s="43"/>
      <c r="DZ567" s="43"/>
      <c r="EA567" s="43"/>
      <c r="EB567" s="43"/>
      <c r="EC567" s="43"/>
      <c r="ED567" s="43"/>
      <c r="EE567" s="43"/>
      <c r="EF567" s="43"/>
      <c r="EG567" s="43"/>
      <c r="EH567" s="43"/>
      <c r="EI567" s="43"/>
      <c r="EJ567" s="43"/>
      <c r="EK567" s="43"/>
      <c r="EL567" s="43"/>
      <c r="EM567" s="43"/>
      <c r="EN567" s="43"/>
      <c r="EO567" s="43"/>
      <c r="EP567" s="43"/>
      <c r="EQ567" s="43"/>
      <c r="ER567" s="43"/>
      <c r="ES567" s="43"/>
      <c r="ET567" s="43"/>
      <c r="EU567" s="43"/>
      <c r="EV567" s="43"/>
      <c r="EW567" s="43"/>
      <c r="EX567" s="43"/>
      <c r="EY567" s="43"/>
      <c r="EZ567" s="43"/>
      <c r="FA567" s="43"/>
      <c r="FB567" s="43"/>
      <c r="FC567" s="43"/>
      <c r="FD567" s="43"/>
      <c r="FE567" s="43"/>
      <c r="FF567" s="43"/>
      <c r="FG567" s="43"/>
      <c r="FH567" s="43"/>
      <c r="FI567" s="43"/>
      <c r="FJ567" s="43"/>
      <c r="FK567" s="43"/>
      <c r="FL567" s="43"/>
      <c r="FM567" s="43"/>
      <c r="FN567" s="43"/>
      <c r="FO567" s="43"/>
      <c r="FP567" s="43"/>
      <c r="FQ567" s="43"/>
      <c r="FR567" s="43"/>
      <c r="FS567" s="43"/>
      <c r="FT567" s="43"/>
      <c r="FU567" s="43"/>
      <c r="FV567" s="43"/>
      <c r="FW567" s="43"/>
      <c r="FX567" s="43"/>
      <c r="FY567" s="43"/>
      <c r="FZ567" s="43"/>
      <c r="GA567" s="43"/>
      <c r="GB567" s="43"/>
      <c r="GC567" s="43"/>
      <c r="GD567" s="43"/>
      <c r="GE567" s="43"/>
      <c r="GF567" s="43"/>
      <c r="GG567" s="43"/>
      <c r="GH567" s="43"/>
      <c r="GI567" s="43"/>
      <c r="GJ567" s="43"/>
      <c r="GK567" s="43"/>
      <c r="GL567" s="43"/>
      <c r="GM567" s="43"/>
      <c r="GN567" s="43"/>
      <c r="GO567" s="43"/>
      <c r="GP567" s="43"/>
      <c r="GQ567" s="43"/>
      <c r="GR567" s="43"/>
      <c r="GS567" s="43"/>
      <c r="GT567" s="43"/>
      <c r="GU567" s="43"/>
      <c r="GV567" s="43"/>
      <c r="GW567" s="43"/>
      <c r="GX567" s="43"/>
      <c r="GY567" s="43"/>
      <c r="GZ567" s="43"/>
      <c r="HA567" s="43"/>
      <c r="HB567" s="43"/>
      <c r="HC567" s="43"/>
      <c r="HD567" s="43"/>
      <c r="HE567" s="43"/>
      <c r="HF567" s="43"/>
      <c r="HG567" s="43"/>
      <c r="HH567" s="43"/>
      <c r="HI567" s="43"/>
      <c r="HJ567" s="43"/>
      <c r="HK567" s="43"/>
      <c r="HL567" s="43"/>
      <c r="HM567" s="43"/>
      <c r="HN567" s="43"/>
      <c r="HO567" s="43"/>
      <c r="HP567" s="43"/>
      <c r="HQ567" s="43"/>
      <c r="HR567" s="43"/>
      <c r="HS567" s="43"/>
      <c r="HT567" s="43"/>
      <c r="HU567" s="43"/>
      <c r="HV567" s="43"/>
      <c r="HW567" s="43"/>
      <c r="HX567" s="43"/>
      <c r="HY567" s="43"/>
      <c r="HZ567" s="43"/>
      <c r="IA567" s="43"/>
      <c r="IB567" s="43"/>
      <c r="IC567" s="43"/>
      <c r="ID567" s="43"/>
      <c r="IE567" s="43"/>
      <c r="IF567" s="43"/>
      <c r="IG567" s="43"/>
      <c r="IH567" s="43"/>
      <c r="II567" s="43"/>
      <c r="IJ567" s="43"/>
      <c r="IK567" s="43"/>
      <c r="IL567" s="43"/>
      <c r="IM567" s="43"/>
      <c r="IN567" s="43"/>
      <c r="IO567" s="43"/>
      <c r="IP567" s="43"/>
      <c r="IQ567" s="43"/>
      <c r="IR567" s="43"/>
      <c r="IS567" s="43"/>
      <c r="IT567" s="43"/>
      <c r="IU567" s="43"/>
    </row>
    <row r="568" spans="1:255" ht="16.5">
      <c r="A568" s="708"/>
      <c r="B568" s="709"/>
      <c r="C568" s="709"/>
      <c r="D568" s="709"/>
      <c r="E568" s="43"/>
      <c r="F568" s="43"/>
      <c r="G568" s="43"/>
      <c r="H568" s="43"/>
      <c r="I568" s="43"/>
      <c r="J568" s="43"/>
      <c r="K568" s="43"/>
      <c r="L568" s="43"/>
      <c r="M568" s="43"/>
      <c r="N568" s="43"/>
      <c r="O568" s="43"/>
      <c r="P568" s="43"/>
      <c r="Q568" s="43"/>
      <c r="R568" s="43"/>
      <c r="S568" s="43"/>
      <c r="T568" s="43"/>
      <c r="U568" s="43"/>
      <c r="V568" s="43"/>
      <c r="W568" s="43"/>
      <c r="X568" s="43"/>
      <c r="Y568" s="43"/>
      <c r="Z568" s="43"/>
      <c r="AA568" s="43"/>
      <c r="AB568" s="43"/>
      <c r="AC568" s="43"/>
      <c r="AD568" s="43"/>
      <c r="AE568" s="43"/>
      <c r="AF568" s="43"/>
      <c r="AG568" s="43"/>
      <c r="AH568" s="43"/>
      <c r="AI568" s="43"/>
      <c r="AJ568" s="43"/>
      <c r="AK568" s="43"/>
      <c r="AL568" s="43"/>
      <c r="AM568" s="43"/>
      <c r="AN568" s="43"/>
      <c r="AO568" s="43"/>
      <c r="AP568" s="43"/>
      <c r="AQ568" s="43"/>
      <c r="AR568" s="43"/>
      <c r="AS568" s="43"/>
      <c r="AT568" s="43"/>
      <c r="AU568" s="43"/>
      <c r="AV568" s="43"/>
      <c r="AW568" s="43"/>
      <c r="AX568" s="43"/>
      <c r="AY568" s="43"/>
      <c r="AZ568" s="43"/>
      <c r="BA568" s="43"/>
      <c r="BB568" s="43"/>
      <c r="BC568" s="43"/>
      <c r="BD568" s="43"/>
      <c r="BE568" s="43"/>
      <c r="BF568" s="43"/>
      <c r="BG568" s="43"/>
      <c r="BH568" s="43"/>
      <c r="BI568" s="43"/>
      <c r="BJ568" s="43"/>
      <c r="BK568" s="43"/>
      <c r="BL568" s="43"/>
      <c r="BM568" s="43"/>
      <c r="BN568" s="43"/>
      <c r="BO568" s="43"/>
      <c r="BP568" s="43"/>
      <c r="BQ568" s="43"/>
      <c r="BR568" s="43"/>
      <c r="BS568" s="43"/>
      <c r="BT568" s="43"/>
      <c r="BU568" s="43"/>
      <c r="BV568" s="43"/>
      <c r="BW568" s="43"/>
      <c r="BX568" s="43"/>
      <c r="BY568" s="43"/>
      <c r="BZ568" s="43"/>
      <c r="CA568" s="43"/>
      <c r="CB568" s="43"/>
      <c r="CC568" s="43"/>
      <c r="CD568" s="43"/>
      <c r="CE568" s="43"/>
      <c r="CF568" s="43"/>
      <c r="CG568" s="43"/>
      <c r="CH568" s="43"/>
      <c r="CI568" s="43"/>
      <c r="CJ568" s="43"/>
      <c r="CK568" s="43"/>
      <c r="CL568" s="43"/>
      <c r="CM568" s="43"/>
      <c r="CN568" s="43"/>
      <c r="CO568" s="43"/>
      <c r="CP568" s="43"/>
      <c r="CQ568" s="43"/>
      <c r="CR568" s="43"/>
      <c r="CS568" s="43"/>
      <c r="CT568" s="43"/>
      <c r="CU568" s="43"/>
      <c r="CV568" s="43"/>
      <c r="CW568" s="43"/>
      <c r="CX568" s="43"/>
      <c r="CY568" s="43"/>
      <c r="CZ568" s="43"/>
      <c r="DA568" s="43"/>
      <c r="DB568" s="43"/>
      <c r="DC568" s="43"/>
      <c r="DD568" s="43"/>
      <c r="DE568" s="43"/>
      <c r="DF568" s="43"/>
      <c r="DG568" s="43"/>
      <c r="DH568" s="43"/>
      <c r="DI568" s="43"/>
      <c r="DJ568" s="43"/>
      <c r="DK568" s="43"/>
      <c r="DL568" s="43"/>
      <c r="DM568" s="43"/>
      <c r="DN568" s="43"/>
      <c r="DO568" s="43"/>
      <c r="DP568" s="43"/>
      <c r="DQ568" s="43"/>
      <c r="DR568" s="43"/>
      <c r="DS568" s="43"/>
      <c r="DT568" s="43"/>
      <c r="DU568" s="43"/>
      <c r="DV568" s="43"/>
      <c r="DW568" s="43"/>
      <c r="DX568" s="43"/>
      <c r="DY568" s="43"/>
      <c r="DZ568" s="43"/>
      <c r="EA568" s="43"/>
      <c r="EB568" s="43"/>
      <c r="EC568" s="43"/>
      <c r="ED568" s="43"/>
      <c r="EE568" s="43"/>
      <c r="EF568" s="43"/>
      <c r="EG568" s="43"/>
      <c r="EH568" s="43"/>
      <c r="EI568" s="43"/>
      <c r="EJ568" s="43"/>
      <c r="EK568" s="43"/>
      <c r="EL568" s="43"/>
      <c r="EM568" s="43"/>
      <c r="EN568" s="43"/>
      <c r="EO568" s="43"/>
      <c r="EP568" s="43"/>
      <c r="EQ568" s="43"/>
      <c r="ER568" s="43"/>
      <c r="ES568" s="43"/>
      <c r="ET568" s="43"/>
      <c r="EU568" s="43"/>
      <c r="EV568" s="43"/>
      <c r="EW568" s="43"/>
      <c r="EX568" s="43"/>
      <c r="EY568" s="43"/>
      <c r="EZ568" s="43"/>
      <c r="FA568" s="43"/>
      <c r="FB568" s="43"/>
      <c r="FC568" s="43"/>
      <c r="FD568" s="43"/>
      <c r="FE568" s="43"/>
      <c r="FF568" s="43"/>
      <c r="FG568" s="43"/>
      <c r="FH568" s="43"/>
      <c r="FI568" s="43"/>
      <c r="FJ568" s="43"/>
      <c r="FK568" s="43"/>
      <c r="FL568" s="43"/>
      <c r="FM568" s="43"/>
      <c r="FN568" s="43"/>
      <c r="FO568" s="43"/>
      <c r="FP568" s="43"/>
      <c r="FQ568" s="43"/>
      <c r="FR568" s="43"/>
      <c r="FS568" s="43"/>
      <c r="FT568" s="43"/>
      <c r="FU568" s="43"/>
      <c r="FV568" s="43"/>
      <c r="FW568" s="43"/>
      <c r="FX568" s="43"/>
      <c r="FY568" s="43"/>
      <c r="FZ568" s="43"/>
      <c r="GA568" s="43"/>
      <c r="GB568" s="43"/>
      <c r="GC568" s="43"/>
      <c r="GD568" s="43"/>
      <c r="GE568" s="43"/>
      <c r="GF568" s="43"/>
      <c r="GG568" s="43"/>
      <c r="GH568" s="43"/>
      <c r="GI568" s="43"/>
      <c r="GJ568" s="43"/>
      <c r="GK568" s="43"/>
      <c r="GL568" s="43"/>
      <c r="GM568" s="43"/>
      <c r="GN568" s="43"/>
      <c r="GO568" s="43"/>
      <c r="GP568" s="43"/>
      <c r="GQ568" s="43"/>
      <c r="GR568" s="43"/>
      <c r="GS568" s="43"/>
      <c r="GT568" s="43"/>
      <c r="GU568" s="43"/>
      <c r="GV568" s="43"/>
      <c r="GW568" s="43"/>
      <c r="GX568" s="43"/>
      <c r="GY568" s="43"/>
      <c r="GZ568" s="43"/>
      <c r="HA568" s="43"/>
      <c r="HB568" s="43"/>
      <c r="HC568" s="43"/>
      <c r="HD568" s="43"/>
      <c r="HE568" s="43"/>
      <c r="HF568" s="43"/>
      <c r="HG568" s="43"/>
      <c r="HH568" s="43"/>
      <c r="HI568" s="43"/>
      <c r="HJ568" s="43"/>
      <c r="HK568" s="43"/>
      <c r="HL568" s="43"/>
      <c r="HM568" s="43"/>
      <c r="HN568" s="43"/>
      <c r="HO568" s="43"/>
      <c r="HP568" s="43"/>
      <c r="HQ568" s="43"/>
      <c r="HR568" s="43"/>
      <c r="HS568" s="43"/>
      <c r="HT568" s="43"/>
      <c r="HU568" s="43"/>
      <c r="HV568" s="43"/>
      <c r="HW568" s="43"/>
      <c r="HX568" s="43"/>
      <c r="HY568" s="43"/>
      <c r="HZ568" s="43"/>
      <c r="IA568" s="43"/>
      <c r="IB568" s="43"/>
      <c r="IC568" s="43"/>
      <c r="ID568" s="43"/>
      <c r="IE568" s="43"/>
      <c r="IF568" s="43"/>
      <c r="IG568" s="43"/>
      <c r="IH568" s="43"/>
      <c r="II568" s="43"/>
      <c r="IJ568" s="43"/>
      <c r="IK568" s="43"/>
      <c r="IL568" s="43"/>
      <c r="IM568" s="43"/>
      <c r="IN568" s="43"/>
      <c r="IO568" s="43"/>
      <c r="IP568" s="43"/>
      <c r="IQ568" s="43"/>
      <c r="IR568" s="43"/>
      <c r="IS568" s="43"/>
      <c r="IT568" s="43"/>
      <c r="IU568" s="43"/>
    </row>
    <row r="569" spans="1:255" ht="16.5">
      <c r="A569" s="708"/>
      <c r="B569" s="709"/>
      <c r="C569" s="709"/>
      <c r="D569" s="709"/>
      <c r="E569" s="43"/>
      <c r="F569" s="43"/>
      <c r="G569" s="43"/>
      <c r="H569" s="43"/>
      <c r="I569" s="43"/>
      <c r="J569" s="43"/>
      <c r="K569" s="43"/>
      <c r="L569" s="43"/>
      <c r="M569" s="43"/>
      <c r="N569" s="43"/>
      <c r="O569" s="43"/>
      <c r="P569" s="43"/>
      <c r="Q569" s="43"/>
      <c r="R569" s="43"/>
      <c r="S569" s="43"/>
      <c r="T569" s="43"/>
      <c r="U569" s="43"/>
      <c r="V569" s="43"/>
      <c r="W569" s="43"/>
      <c r="X569" s="43"/>
      <c r="Y569" s="43"/>
      <c r="Z569" s="43"/>
      <c r="AA569" s="43"/>
      <c r="AB569" s="43"/>
      <c r="AC569" s="43"/>
      <c r="AD569" s="43"/>
      <c r="AE569" s="43"/>
      <c r="AF569" s="43"/>
      <c r="AG569" s="43"/>
      <c r="AH569" s="43"/>
      <c r="AI569" s="43"/>
      <c r="AJ569" s="43"/>
      <c r="AK569" s="43"/>
      <c r="AL569" s="43"/>
      <c r="AM569" s="43"/>
      <c r="AN569" s="43"/>
      <c r="AO569" s="43"/>
      <c r="AP569" s="43"/>
      <c r="AQ569" s="43"/>
      <c r="AR569" s="43"/>
      <c r="AS569" s="43"/>
      <c r="AT569" s="43"/>
      <c r="AU569" s="43"/>
      <c r="AV569" s="43"/>
      <c r="AW569" s="43"/>
      <c r="AX569" s="43"/>
      <c r="AY569" s="43"/>
      <c r="AZ569" s="43"/>
      <c r="BA569" s="43"/>
      <c r="BB569" s="43"/>
      <c r="BC569" s="43"/>
      <c r="BD569" s="43"/>
      <c r="BE569" s="43"/>
      <c r="BF569" s="43"/>
      <c r="BG569" s="43"/>
      <c r="BH569" s="43"/>
      <c r="BI569" s="43"/>
      <c r="BJ569" s="43"/>
      <c r="BK569" s="43"/>
      <c r="BL569" s="43"/>
      <c r="BM569" s="43"/>
      <c r="BN569" s="43"/>
      <c r="BO569" s="43"/>
      <c r="BP569" s="43"/>
      <c r="BQ569" s="43"/>
      <c r="BR569" s="43"/>
      <c r="BS569" s="43"/>
      <c r="BT569" s="43"/>
      <c r="BU569" s="43"/>
      <c r="BV569" s="43"/>
      <c r="BW569" s="43"/>
      <c r="BX569" s="43"/>
      <c r="BY569" s="43"/>
      <c r="BZ569" s="43"/>
      <c r="CA569" s="43"/>
      <c r="CB569" s="43"/>
      <c r="CC569" s="43"/>
      <c r="CD569" s="43"/>
      <c r="CE569" s="43"/>
      <c r="CF569" s="43"/>
      <c r="CG569" s="43"/>
      <c r="CH569" s="43"/>
      <c r="CI569" s="43"/>
      <c r="CJ569" s="43"/>
      <c r="CK569" s="43"/>
      <c r="CL569" s="43"/>
      <c r="CM569" s="43"/>
      <c r="CN569" s="43"/>
      <c r="CO569" s="43"/>
      <c r="CP569" s="43"/>
      <c r="CQ569" s="43"/>
      <c r="CR569" s="43"/>
      <c r="CS569" s="43"/>
      <c r="CT569" s="43"/>
      <c r="CU569" s="43"/>
      <c r="CV569" s="43"/>
      <c r="CW569" s="43"/>
      <c r="CX569" s="43"/>
      <c r="CY569" s="43"/>
      <c r="CZ569" s="43"/>
      <c r="DA569" s="43"/>
      <c r="DB569" s="43"/>
      <c r="DC569" s="43"/>
      <c r="DD569" s="43"/>
      <c r="DE569" s="43"/>
      <c r="DF569" s="43"/>
      <c r="DG569" s="43"/>
      <c r="DH569" s="43"/>
      <c r="DI569" s="43"/>
      <c r="DJ569" s="43"/>
      <c r="DK569" s="43"/>
      <c r="DL569" s="43"/>
      <c r="DM569" s="43"/>
      <c r="DN569" s="43"/>
      <c r="DO569" s="43"/>
      <c r="DP569" s="43"/>
      <c r="DQ569" s="43"/>
      <c r="DR569" s="43"/>
      <c r="DS569" s="43"/>
      <c r="DT569" s="43"/>
      <c r="DU569" s="43"/>
      <c r="DV569" s="43"/>
      <c r="DW569" s="43"/>
      <c r="DX569" s="43"/>
      <c r="DY569" s="43"/>
      <c r="DZ569" s="43"/>
      <c r="EA569" s="43"/>
      <c r="EB569" s="43"/>
      <c r="EC569" s="43"/>
      <c r="ED569" s="43"/>
      <c r="EE569" s="43"/>
      <c r="EF569" s="43"/>
      <c r="EG569" s="43"/>
      <c r="EH569" s="43"/>
      <c r="EI569" s="43"/>
      <c r="EJ569" s="43"/>
      <c r="EK569" s="43"/>
      <c r="EL569" s="43"/>
      <c r="EM569" s="43"/>
      <c r="EN569" s="43"/>
      <c r="EO569" s="43"/>
      <c r="EP569" s="43"/>
      <c r="EQ569" s="43"/>
      <c r="ER569" s="43"/>
      <c r="ES569" s="43"/>
      <c r="ET569" s="43"/>
      <c r="EU569" s="43"/>
      <c r="EV569" s="43"/>
      <c r="EW569" s="43"/>
      <c r="EX569" s="43"/>
      <c r="EY569" s="43"/>
      <c r="EZ569" s="43"/>
      <c r="FA569" s="43"/>
      <c r="FB569" s="43"/>
      <c r="FC569" s="43"/>
      <c r="FD569" s="43"/>
      <c r="FE569" s="43"/>
      <c r="FF569" s="43"/>
      <c r="FG569" s="43"/>
      <c r="FH569" s="43"/>
      <c r="FI569" s="43"/>
      <c r="FJ569" s="43"/>
      <c r="FK569" s="43"/>
      <c r="FL569" s="43"/>
      <c r="FM569" s="43"/>
      <c r="FN569" s="43"/>
      <c r="FO569" s="43"/>
      <c r="FP569" s="43"/>
      <c r="FQ569" s="43"/>
      <c r="FR569" s="43"/>
      <c r="FS569" s="43"/>
      <c r="FT569" s="43"/>
      <c r="FU569" s="43"/>
      <c r="FV569" s="43"/>
      <c r="FW569" s="43"/>
      <c r="FX569" s="43"/>
      <c r="FY569" s="43"/>
      <c r="FZ569" s="43"/>
      <c r="GA569" s="43"/>
      <c r="GB569" s="43"/>
      <c r="GC569" s="43"/>
      <c r="GD569" s="43"/>
      <c r="GE569" s="43"/>
      <c r="GF569" s="43"/>
      <c r="GG569" s="43"/>
      <c r="GH569" s="43"/>
      <c r="GI569" s="43"/>
      <c r="GJ569" s="43"/>
      <c r="GK569" s="43"/>
      <c r="GL569" s="43"/>
      <c r="GM569" s="43"/>
      <c r="GN569" s="43"/>
      <c r="GO569" s="43"/>
      <c r="GP569" s="43"/>
      <c r="GQ569" s="43"/>
      <c r="GR569" s="43"/>
      <c r="GS569" s="43"/>
      <c r="GT569" s="43"/>
      <c r="GU569" s="43"/>
      <c r="GV569" s="43"/>
      <c r="GW569" s="43"/>
      <c r="GX569" s="43"/>
      <c r="GY569" s="43"/>
      <c r="GZ569" s="43"/>
      <c r="HA569" s="43"/>
      <c r="HB569" s="43"/>
      <c r="HC569" s="43"/>
      <c r="HD569" s="43"/>
      <c r="HE569" s="43"/>
      <c r="HF569" s="43"/>
      <c r="HG569" s="43"/>
      <c r="HH569" s="43"/>
      <c r="HI569" s="43"/>
      <c r="HJ569" s="43"/>
      <c r="HK569" s="43"/>
      <c r="HL569" s="43"/>
      <c r="HM569" s="43"/>
      <c r="HN569" s="43"/>
      <c r="HO569" s="43"/>
      <c r="HP569" s="43"/>
      <c r="HQ569" s="43"/>
      <c r="HR569" s="43"/>
      <c r="HS569" s="43"/>
      <c r="HT569" s="43"/>
      <c r="HU569" s="43"/>
      <c r="HV569" s="43"/>
      <c r="HW569" s="43"/>
      <c r="HX569" s="43"/>
      <c r="HY569" s="43"/>
      <c r="HZ569" s="43"/>
      <c r="IA569" s="43"/>
      <c r="IB569" s="43"/>
      <c r="IC569" s="43"/>
      <c r="ID569" s="43"/>
      <c r="IE569" s="43"/>
      <c r="IF569" s="43"/>
      <c r="IG569" s="43"/>
      <c r="IH569" s="43"/>
      <c r="II569" s="43"/>
      <c r="IJ569" s="43"/>
      <c r="IK569" s="43"/>
      <c r="IL569" s="43"/>
      <c r="IM569" s="43"/>
      <c r="IN569" s="43"/>
      <c r="IO569" s="43"/>
      <c r="IP569" s="43"/>
      <c r="IQ569" s="43"/>
      <c r="IR569" s="43"/>
      <c r="IS569" s="43"/>
      <c r="IT569" s="43"/>
      <c r="IU569" s="43"/>
    </row>
    <row r="570" spans="1:255" ht="16.5">
      <c r="A570" s="708"/>
      <c r="B570" s="709"/>
      <c r="C570" s="709"/>
      <c r="D570" s="709"/>
      <c r="E570" s="43"/>
      <c r="F570" s="43"/>
      <c r="G570" s="43"/>
      <c r="H570" s="43"/>
      <c r="I570" s="43"/>
      <c r="J570" s="43"/>
      <c r="K570" s="43"/>
      <c r="L570" s="43"/>
      <c r="M570" s="43"/>
      <c r="N570" s="43"/>
      <c r="O570" s="43"/>
      <c r="P570" s="43"/>
      <c r="Q570" s="43"/>
      <c r="R570" s="43"/>
      <c r="S570" s="43"/>
      <c r="T570" s="43"/>
      <c r="U570" s="43"/>
      <c r="V570" s="43"/>
      <c r="W570" s="43"/>
      <c r="X570" s="43"/>
      <c r="Y570" s="43"/>
      <c r="Z570" s="43"/>
      <c r="AA570" s="43"/>
      <c r="AB570" s="43"/>
      <c r="AC570" s="43"/>
      <c r="AD570" s="43"/>
      <c r="AE570" s="43"/>
      <c r="AF570" s="43"/>
      <c r="AG570" s="43"/>
      <c r="AH570" s="43"/>
      <c r="AI570" s="43"/>
      <c r="AJ570" s="43"/>
      <c r="AK570" s="43"/>
      <c r="AL570" s="43"/>
      <c r="AM570" s="43"/>
      <c r="AN570" s="43"/>
      <c r="AO570" s="43"/>
      <c r="AP570" s="43"/>
      <c r="AQ570" s="43"/>
      <c r="AR570" s="43"/>
      <c r="AS570" s="43"/>
      <c r="AT570" s="43"/>
      <c r="AU570" s="43"/>
      <c r="AV570" s="43"/>
      <c r="AW570" s="43"/>
      <c r="AX570" s="43"/>
      <c r="AY570" s="43"/>
      <c r="AZ570" s="43"/>
      <c r="BA570" s="43"/>
      <c r="BB570" s="43"/>
      <c r="BC570" s="43"/>
      <c r="BD570" s="43"/>
      <c r="BE570" s="43"/>
      <c r="BF570" s="43"/>
      <c r="BG570" s="43"/>
      <c r="BH570" s="43"/>
      <c r="BI570" s="43"/>
      <c r="BJ570" s="43"/>
      <c r="BK570" s="43"/>
      <c r="BL570" s="43"/>
      <c r="BM570" s="43"/>
      <c r="BN570" s="43"/>
      <c r="BO570" s="43"/>
      <c r="BP570" s="43"/>
      <c r="BQ570" s="43"/>
      <c r="BR570" s="43"/>
      <c r="BS570" s="43"/>
      <c r="BT570" s="43"/>
      <c r="BU570" s="43"/>
      <c r="BV570" s="43"/>
      <c r="BW570" s="43"/>
      <c r="BX570" s="43"/>
      <c r="BY570" s="43"/>
      <c r="BZ570" s="43"/>
      <c r="CA570" s="43"/>
      <c r="CB570" s="43"/>
      <c r="CC570" s="43"/>
      <c r="CD570" s="43"/>
      <c r="CE570" s="43"/>
      <c r="CF570" s="43"/>
      <c r="CG570" s="43"/>
      <c r="CH570" s="43"/>
      <c r="CI570" s="43"/>
      <c r="CJ570" s="43"/>
      <c r="CK570" s="43"/>
      <c r="CL570" s="43"/>
      <c r="CM570" s="43"/>
      <c r="CN570" s="43"/>
      <c r="CO570" s="43"/>
      <c r="CP570" s="43"/>
      <c r="CQ570" s="43"/>
      <c r="CR570" s="43"/>
      <c r="CS570" s="43"/>
      <c r="CT570" s="43"/>
      <c r="CU570" s="43"/>
      <c r="CV570" s="43"/>
      <c r="CW570" s="43"/>
      <c r="CX570" s="43"/>
      <c r="CY570" s="43"/>
      <c r="CZ570" s="43"/>
      <c r="DA570" s="43"/>
      <c r="DB570" s="43"/>
      <c r="DC570" s="43"/>
      <c r="DD570" s="43"/>
      <c r="DE570" s="43"/>
      <c r="DF570" s="43"/>
      <c r="DG570" s="43"/>
      <c r="DH570" s="43"/>
      <c r="DI570" s="43"/>
      <c r="DJ570" s="43"/>
      <c r="DK570" s="43"/>
      <c r="DL570" s="43"/>
      <c r="DM570" s="43"/>
      <c r="DN570" s="43"/>
      <c r="DO570" s="43"/>
      <c r="DP570" s="43"/>
      <c r="DQ570" s="43"/>
      <c r="DR570" s="43"/>
      <c r="DS570" s="43"/>
      <c r="DT570" s="43"/>
      <c r="DU570" s="43"/>
      <c r="DV570" s="43"/>
      <c r="DW570" s="43"/>
      <c r="DX570" s="43"/>
      <c r="DY570" s="43"/>
      <c r="DZ570" s="43"/>
      <c r="EA570" s="43"/>
      <c r="EB570" s="43"/>
      <c r="EC570" s="43"/>
      <c r="ED570" s="43"/>
      <c r="EE570" s="43"/>
      <c r="EF570" s="43"/>
      <c r="EG570" s="43"/>
      <c r="EH570" s="43"/>
      <c r="EI570" s="43"/>
      <c r="EJ570" s="43"/>
      <c r="EK570" s="43"/>
      <c r="EL570" s="43"/>
      <c r="EM570" s="43"/>
      <c r="EN570" s="43"/>
      <c r="EO570" s="43"/>
      <c r="EP570" s="43"/>
      <c r="EQ570" s="43"/>
      <c r="ER570" s="43"/>
      <c r="ES570" s="43"/>
      <c r="ET570" s="43"/>
      <c r="EU570" s="43"/>
      <c r="EV570" s="43"/>
      <c r="EW570" s="43"/>
      <c r="EX570" s="43"/>
      <c r="EY570" s="43"/>
      <c r="EZ570" s="43"/>
      <c r="FA570" s="43"/>
      <c r="FB570" s="43"/>
      <c r="FC570" s="43"/>
      <c r="FD570" s="43"/>
      <c r="FE570" s="43"/>
      <c r="FF570" s="43"/>
      <c r="FG570" s="43"/>
      <c r="FH570" s="43"/>
      <c r="FI570" s="43"/>
      <c r="FJ570" s="43"/>
      <c r="FK570" s="43"/>
      <c r="FL570" s="43"/>
      <c r="FM570" s="43"/>
      <c r="FN570" s="43"/>
      <c r="FO570" s="43"/>
      <c r="FP570" s="43"/>
      <c r="FQ570" s="43"/>
      <c r="FR570" s="43"/>
      <c r="FS570" s="43"/>
      <c r="FT570" s="43"/>
      <c r="FU570" s="43"/>
      <c r="FV570" s="43"/>
      <c r="FW570" s="43"/>
      <c r="FX570" s="43"/>
      <c r="FY570" s="43"/>
      <c r="FZ570" s="43"/>
      <c r="GA570" s="43"/>
      <c r="GB570" s="43"/>
      <c r="GC570" s="43"/>
      <c r="GD570" s="43"/>
      <c r="GE570" s="43"/>
      <c r="GF570" s="43"/>
      <c r="GG570" s="43"/>
      <c r="GH570" s="43"/>
      <c r="GI570" s="43"/>
      <c r="GJ570" s="43"/>
      <c r="GK570" s="43"/>
      <c r="GL570" s="43"/>
      <c r="GM570" s="43"/>
      <c r="GN570" s="43"/>
      <c r="GO570" s="43"/>
      <c r="GP570" s="43"/>
      <c r="GQ570" s="43"/>
      <c r="GR570" s="43"/>
      <c r="GS570" s="43"/>
      <c r="GT570" s="43"/>
      <c r="GU570" s="43"/>
      <c r="GV570" s="43"/>
      <c r="GW570" s="43"/>
      <c r="GX570" s="43"/>
      <c r="GY570" s="43"/>
      <c r="GZ570" s="43"/>
      <c r="HA570" s="43"/>
      <c r="HB570" s="43"/>
      <c r="HC570" s="43"/>
      <c r="HD570" s="43"/>
      <c r="HE570" s="43"/>
      <c r="HF570" s="43"/>
      <c r="HG570" s="43"/>
      <c r="HH570" s="43"/>
      <c r="HI570" s="43"/>
      <c r="HJ570" s="43"/>
      <c r="HK570" s="43"/>
      <c r="HL570" s="43"/>
      <c r="HM570" s="43"/>
      <c r="HN570" s="43"/>
      <c r="HO570" s="43"/>
      <c r="HP570" s="43"/>
      <c r="HQ570" s="43"/>
      <c r="HR570" s="43"/>
      <c r="HS570" s="43"/>
      <c r="HT570" s="43"/>
      <c r="HU570" s="43"/>
      <c r="HV570" s="43"/>
      <c r="HW570" s="43"/>
      <c r="HX570" s="43"/>
      <c r="HY570" s="43"/>
      <c r="HZ570" s="43"/>
      <c r="IA570" s="43"/>
      <c r="IB570" s="43"/>
      <c r="IC570" s="43"/>
      <c r="ID570" s="43"/>
      <c r="IE570" s="43"/>
      <c r="IF570" s="43"/>
      <c r="IG570" s="43"/>
      <c r="IH570" s="43"/>
      <c r="II570" s="43"/>
      <c r="IJ570" s="43"/>
      <c r="IK570" s="43"/>
      <c r="IL570" s="43"/>
      <c r="IM570" s="43"/>
      <c r="IN570" s="43"/>
      <c r="IO570" s="43"/>
      <c r="IP570" s="43"/>
      <c r="IQ570" s="43"/>
      <c r="IR570" s="43"/>
      <c r="IS570" s="43"/>
      <c r="IT570" s="43"/>
      <c r="IU570" s="43"/>
    </row>
    <row r="571" spans="1:255" ht="16.5">
      <c r="A571" s="708"/>
      <c r="B571" s="709"/>
      <c r="C571" s="709"/>
      <c r="D571" s="709"/>
      <c r="E571" s="43"/>
      <c r="F571" s="43"/>
      <c r="G571" s="43"/>
      <c r="H571" s="43"/>
      <c r="I571" s="43"/>
      <c r="J571" s="43"/>
      <c r="K571" s="43"/>
      <c r="L571" s="43"/>
      <c r="M571" s="43"/>
      <c r="N571" s="43"/>
      <c r="O571" s="43"/>
      <c r="P571" s="43"/>
      <c r="Q571" s="43"/>
      <c r="R571" s="43"/>
      <c r="S571" s="43"/>
      <c r="T571" s="43"/>
      <c r="U571" s="43"/>
      <c r="V571" s="43"/>
      <c r="W571" s="43"/>
      <c r="X571" s="43"/>
      <c r="Y571" s="43"/>
      <c r="Z571" s="43"/>
      <c r="AA571" s="43"/>
      <c r="AB571" s="43"/>
      <c r="AC571" s="43"/>
      <c r="AD571" s="43"/>
      <c r="AE571" s="43"/>
      <c r="AF571" s="43"/>
      <c r="AG571" s="43"/>
      <c r="AH571" s="43"/>
      <c r="AI571" s="43"/>
      <c r="AJ571" s="43"/>
      <c r="AK571" s="43"/>
      <c r="AL571" s="43"/>
      <c r="AM571" s="43"/>
      <c r="AN571" s="43"/>
      <c r="AO571" s="43"/>
      <c r="AP571" s="43"/>
      <c r="AQ571" s="43"/>
      <c r="AR571" s="43"/>
      <c r="AS571" s="43"/>
      <c r="AT571" s="43"/>
      <c r="AU571" s="43"/>
      <c r="AV571" s="43"/>
      <c r="AW571" s="43"/>
      <c r="AX571" s="43"/>
      <c r="AY571" s="43"/>
      <c r="AZ571" s="43"/>
      <c r="BA571" s="43"/>
      <c r="BB571" s="43"/>
      <c r="BC571" s="43"/>
      <c r="BD571" s="43"/>
      <c r="BE571" s="43"/>
      <c r="BF571" s="43"/>
      <c r="BG571" s="43"/>
      <c r="BH571" s="43"/>
      <c r="BI571" s="43"/>
      <c r="BJ571" s="43"/>
      <c r="BK571" s="43"/>
      <c r="BL571" s="43"/>
      <c r="BM571" s="43"/>
      <c r="BN571" s="43"/>
      <c r="BO571" s="43"/>
      <c r="BP571" s="43"/>
      <c r="BQ571" s="43"/>
      <c r="BR571" s="43"/>
      <c r="BS571" s="43"/>
      <c r="BT571" s="43"/>
      <c r="BU571" s="43"/>
      <c r="BV571" s="43"/>
      <c r="BW571" s="43"/>
      <c r="BX571" s="43"/>
      <c r="BY571" s="43"/>
      <c r="BZ571" s="43"/>
      <c r="CA571" s="43"/>
      <c r="CB571" s="43"/>
      <c r="CC571" s="43"/>
      <c r="CD571" s="43"/>
      <c r="CE571" s="43"/>
      <c r="CF571" s="43"/>
      <c r="CG571" s="43"/>
      <c r="CH571" s="43"/>
      <c r="CI571" s="43"/>
      <c r="CJ571" s="43"/>
      <c r="CK571" s="43"/>
      <c r="CL571" s="43"/>
      <c r="CM571" s="43"/>
      <c r="CN571" s="43"/>
      <c r="CO571" s="43"/>
      <c r="CP571" s="43"/>
      <c r="CQ571" s="43"/>
      <c r="CR571" s="43"/>
      <c r="CS571" s="43"/>
      <c r="CT571" s="43"/>
      <c r="CU571" s="43"/>
      <c r="CV571" s="43"/>
      <c r="CW571" s="43"/>
      <c r="CX571" s="43"/>
      <c r="CY571" s="43"/>
      <c r="CZ571" s="43"/>
      <c r="DA571" s="43"/>
      <c r="DB571" s="43"/>
      <c r="DC571" s="43"/>
      <c r="DD571" s="43"/>
      <c r="DE571" s="43"/>
      <c r="DF571" s="43"/>
      <c r="DG571" s="43"/>
      <c r="DH571" s="43"/>
      <c r="DI571" s="43"/>
      <c r="DJ571" s="43"/>
      <c r="DK571" s="43"/>
      <c r="DL571" s="43"/>
      <c r="DM571" s="43"/>
      <c r="DN571" s="43"/>
      <c r="DO571" s="43"/>
      <c r="DP571" s="43"/>
      <c r="DQ571" s="43"/>
      <c r="DR571" s="43"/>
      <c r="DS571" s="43"/>
      <c r="DT571" s="43"/>
      <c r="DU571" s="43"/>
      <c r="DV571" s="43"/>
      <c r="DW571" s="43"/>
      <c r="DX571" s="43"/>
      <c r="DY571" s="43"/>
      <c r="DZ571" s="43"/>
      <c r="EA571" s="43"/>
      <c r="EB571" s="43"/>
      <c r="EC571" s="43"/>
      <c r="ED571" s="43"/>
      <c r="EE571" s="43"/>
      <c r="EF571" s="43"/>
      <c r="EG571" s="43"/>
      <c r="EH571" s="43"/>
      <c r="EI571" s="43"/>
      <c r="EJ571" s="43"/>
      <c r="EK571" s="43"/>
      <c r="EL571" s="43"/>
      <c r="EM571" s="43"/>
      <c r="EN571" s="43"/>
      <c r="EO571" s="43"/>
      <c r="EP571" s="43"/>
      <c r="EQ571" s="43"/>
      <c r="ER571" s="43"/>
      <c r="ES571" s="43"/>
      <c r="ET571" s="43"/>
      <c r="EU571" s="43"/>
      <c r="EV571" s="43"/>
      <c r="EW571" s="43"/>
      <c r="EX571" s="43"/>
      <c r="EY571" s="43"/>
      <c r="EZ571" s="43"/>
      <c r="FA571" s="43"/>
      <c r="FB571" s="43"/>
      <c r="FC571" s="43"/>
      <c r="FD571" s="43"/>
      <c r="FE571" s="43"/>
      <c r="FF571" s="43"/>
      <c r="FG571" s="43"/>
      <c r="FH571" s="43"/>
      <c r="FI571" s="43"/>
      <c r="FJ571" s="43"/>
      <c r="FK571" s="43"/>
      <c r="FL571" s="43"/>
      <c r="FM571" s="43"/>
      <c r="FN571" s="43"/>
      <c r="FO571" s="43"/>
      <c r="FP571" s="43"/>
      <c r="FQ571" s="43"/>
      <c r="FR571" s="43"/>
      <c r="FS571" s="43"/>
      <c r="FT571" s="43"/>
      <c r="FU571" s="43"/>
      <c r="FV571" s="43"/>
      <c r="FW571" s="43"/>
      <c r="FX571" s="43"/>
      <c r="FY571" s="43"/>
      <c r="FZ571" s="43"/>
      <c r="GA571" s="43"/>
      <c r="GB571" s="43"/>
      <c r="GC571" s="43"/>
      <c r="GD571" s="43"/>
      <c r="GE571" s="43"/>
      <c r="GF571" s="43"/>
      <c r="GG571" s="43"/>
      <c r="GH571" s="43"/>
      <c r="GI571" s="43"/>
      <c r="GJ571" s="43"/>
      <c r="GK571" s="43"/>
      <c r="GL571" s="43"/>
      <c r="GM571" s="43"/>
      <c r="GN571" s="43"/>
      <c r="GO571" s="43"/>
      <c r="GP571" s="43"/>
      <c r="GQ571" s="43"/>
      <c r="GR571" s="43"/>
      <c r="GS571" s="43"/>
      <c r="GT571" s="43"/>
      <c r="GU571" s="43"/>
      <c r="GV571" s="43"/>
      <c r="GW571" s="43"/>
      <c r="GX571" s="43"/>
      <c r="GY571" s="43"/>
      <c r="GZ571" s="43"/>
      <c r="HA571" s="43"/>
      <c r="HB571" s="43"/>
      <c r="HC571" s="43"/>
      <c r="HD571" s="43"/>
      <c r="HE571" s="43"/>
      <c r="HF571" s="43"/>
      <c r="HG571" s="43"/>
      <c r="HH571" s="43"/>
      <c r="HI571" s="43"/>
      <c r="HJ571" s="43"/>
      <c r="HK571" s="43"/>
      <c r="HL571" s="43"/>
      <c r="HM571" s="43"/>
      <c r="HN571" s="43"/>
      <c r="HO571" s="43"/>
      <c r="HP571" s="43"/>
      <c r="HQ571" s="43"/>
      <c r="HR571" s="43"/>
      <c r="HS571" s="43"/>
      <c r="HT571" s="43"/>
      <c r="HU571" s="43"/>
      <c r="HV571" s="43"/>
      <c r="HW571" s="43"/>
      <c r="HX571" s="43"/>
      <c r="HY571" s="43"/>
      <c r="HZ571" s="43"/>
      <c r="IA571" s="43"/>
      <c r="IB571" s="43"/>
      <c r="IC571" s="43"/>
      <c r="ID571" s="43"/>
      <c r="IE571" s="43"/>
      <c r="IF571" s="43"/>
      <c r="IG571" s="43"/>
      <c r="IH571" s="43"/>
      <c r="II571" s="43"/>
      <c r="IJ571" s="43"/>
      <c r="IK571" s="43"/>
      <c r="IL571" s="43"/>
      <c r="IM571" s="43"/>
      <c r="IN571" s="43"/>
      <c r="IO571" s="43"/>
      <c r="IP571" s="43"/>
      <c r="IQ571" s="43"/>
      <c r="IR571" s="43"/>
      <c r="IS571" s="43"/>
      <c r="IT571" s="43"/>
      <c r="IU571" s="43"/>
    </row>
    <row r="572" spans="1:255" ht="16.5">
      <c r="A572" s="708"/>
      <c r="B572" s="709"/>
      <c r="C572" s="709"/>
      <c r="D572" s="709"/>
      <c r="E572" s="43"/>
      <c r="F572" s="43"/>
      <c r="G572" s="43"/>
      <c r="H572" s="43"/>
      <c r="I572" s="43"/>
      <c r="J572" s="43"/>
      <c r="K572" s="43"/>
      <c r="L572" s="43"/>
      <c r="M572" s="43"/>
      <c r="N572" s="43"/>
      <c r="O572" s="43"/>
      <c r="P572" s="43"/>
      <c r="Q572" s="43"/>
      <c r="R572" s="43"/>
      <c r="S572" s="43"/>
      <c r="T572" s="43"/>
      <c r="U572" s="43"/>
      <c r="V572" s="43"/>
      <c r="W572" s="43"/>
      <c r="X572" s="43"/>
      <c r="Y572" s="43"/>
      <c r="Z572" s="43"/>
      <c r="AA572" s="43"/>
      <c r="AB572" s="43"/>
      <c r="AC572" s="43"/>
      <c r="AD572" s="43"/>
      <c r="AE572" s="43"/>
      <c r="AF572" s="43"/>
      <c r="AG572" s="43"/>
      <c r="AH572" s="43"/>
      <c r="AI572" s="43"/>
      <c r="AJ572" s="43"/>
      <c r="AK572" s="43"/>
      <c r="AL572" s="43"/>
      <c r="AM572" s="43"/>
      <c r="AN572" s="43"/>
      <c r="AO572" s="43"/>
      <c r="AP572" s="43"/>
      <c r="AQ572" s="43"/>
      <c r="AR572" s="43"/>
      <c r="AS572" s="43"/>
      <c r="AT572" s="43"/>
      <c r="AU572" s="43"/>
      <c r="AV572" s="43"/>
      <c r="AW572" s="43"/>
      <c r="AX572" s="43"/>
      <c r="AY572" s="43"/>
      <c r="AZ572" s="43"/>
      <c r="BA572" s="43"/>
      <c r="BB572" s="43"/>
      <c r="BC572" s="43"/>
      <c r="BD572" s="43"/>
      <c r="BE572" s="43"/>
      <c r="BF572" s="43"/>
      <c r="BG572" s="43"/>
      <c r="BH572" s="43"/>
      <c r="BI572" s="43"/>
      <c r="BJ572" s="43"/>
      <c r="BK572" s="43"/>
      <c r="BL572" s="43"/>
      <c r="BM572" s="43"/>
      <c r="BN572" s="43"/>
      <c r="BO572" s="43"/>
      <c r="BP572" s="43"/>
      <c r="BQ572" s="43"/>
      <c r="BR572" s="43"/>
      <c r="BS572" s="43"/>
      <c r="BT572" s="43"/>
      <c r="BU572" s="43"/>
      <c r="BV572" s="43"/>
      <c r="BW572" s="43"/>
      <c r="BX572" s="43"/>
      <c r="BY572" s="43"/>
      <c r="BZ572" s="43"/>
      <c r="CA572" s="43"/>
      <c r="CB572" s="43"/>
      <c r="CC572" s="43"/>
      <c r="CD572" s="43"/>
      <c r="CE572" s="43"/>
      <c r="CF572" s="43"/>
      <c r="CG572" s="43"/>
      <c r="CH572" s="43"/>
      <c r="CI572" s="43"/>
      <c r="CJ572" s="43"/>
      <c r="CK572" s="43"/>
      <c r="CL572" s="43"/>
      <c r="CM572" s="43"/>
      <c r="CN572" s="43"/>
      <c r="CO572" s="43"/>
      <c r="CP572" s="43"/>
      <c r="CQ572" s="43"/>
      <c r="CR572" s="43"/>
      <c r="CS572" s="43"/>
      <c r="CT572" s="43"/>
      <c r="CU572" s="43"/>
      <c r="CV572" s="43"/>
      <c r="CW572" s="43"/>
      <c r="CX572" s="43"/>
      <c r="CY572" s="43"/>
      <c r="CZ572" s="43"/>
      <c r="DA572" s="43"/>
      <c r="DB572" s="43"/>
      <c r="DC572" s="43"/>
      <c r="DD572" s="43"/>
      <c r="DE572" s="43"/>
      <c r="DF572" s="43"/>
      <c r="DG572" s="43"/>
      <c r="DH572" s="43"/>
      <c r="DI572" s="43"/>
      <c r="DJ572" s="43"/>
      <c r="DK572" s="43"/>
      <c r="DL572" s="43"/>
      <c r="DM572" s="43"/>
      <c r="DN572" s="43"/>
      <c r="DO572" s="43"/>
      <c r="DP572" s="43"/>
      <c r="DQ572" s="43"/>
      <c r="DR572" s="43"/>
      <c r="DS572" s="43"/>
      <c r="DT572" s="43"/>
      <c r="DU572" s="43"/>
      <c r="DV572" s="43"/>
      <c r="DW572" s="43"/>
      <c r="DX572" s="43"/>
      <c r="DY572" s="43"/>
      <c r="DZ572" s="43"/>
      <c r="EA572" s="43"/>
      <c r="EB572" s="43"/>
      <c r="EC572" s="43"/>
      <c r="ED572" s="43"/>
      <c r="EE572" s="43"/>
      <c r="EF572" s="43"/>
      <c r="EG572" s="43"/>
      <c r="EH572" s="43"/>
      <c r="EI572" s="43"/>
      <c r="EJ572" s="43"/>
      <c r="EK572" s="43"/>
      <c r="EL572" s="43"/>
      <c r="EM572" s="43"/>
      <c r="EN572" s="43"/>
      <c r="EO572" s="43"/>
      <c r="EP572" s="43"/>
      <c r="EQ572" s="43"/>
      <c r="ER572" s="43"/>
      <c r="ES572" s="43"/>
      <c r="ET572" s="43"/>
      <c r="EU572" s="43"/>
      <c r="EV572" s="43"/>
      <c r="EW572" s="43"/>
      <c r="EX572" s="43"/>
      <c r="EY572" s="43"/>
      <c r="EZ572" s="43"/>
      <c r="FA572" s="43"/>
      <c r="FB572" s="43"/>
      <c r="FC572" s="43"/>
      <c r="FD572" s="43"/>
      <c r="FE572" s="43"/>
      <c r="FF572" s="43"/>
      <c r="FG572" s="43"/>
      <c r="FH572" s="43"/>
      <c r="FI572" s="43"/>
      <c r="FJ572" s="43"/>
      <c r="FK572" s="43"/>
      <c r="FL572" s="43"/>
      <c r="FM572" s="43"/>
      <c r="FN572" s="43"/>
      <c r="FO572" s="43"/>
      <c r="FP572" s="43"/>
      <c r="FQ572" s="43"/>
      <c r="FR572" s="43"/>
      <c r="FS572" s="43"/>
      <c r="FT572" s="43"/>
      <c r="FU572" s="43"/>
      <c r="FV572" s="43"/>
      <c r="FW572" s="43"/>
      <c r="FX572" s="43"/>
      <c r="FY572" s="43"/>
      <c r="FZ572" s="43"/>
      <c r="GA572" s="43"/>
      <c r="GB572" s="43"/>
      <c r="GC572" s="43"/>
      <c r="GD572" s="43"/>
      <c r="GE572" s="43"/>
      <c r="GF572" s="43"/>
      <c r="GG572" s="43"/>
      <c r="GH572" s="43"/>
      <c r="GI572" s="43"/>
      <c r="GJ572" s="43"/>
      <c r="GK572" s="43"/>
      <c r="GL572" s="43"/>
      <c r="GM572" s="43"/>
      <c r="GN572" s="43"/>
      <c r="GO572" s="43"/>
      <c r="GP572" s="43"/>
      <c r="GQ572" s="43"/>
      <c r="GR572" s="43"/>
      <c r="GS572" s="43"/>
      <c r="GT572" s="43"/>
      <c r="GU572" s="43"/>
      <c r="GV572" s="43"/>
      <c r="GW572" s="43"/>
      <c r="GX572" s="43"/>
      <c r="GY572" s="43"/>
      <c r="GZ572" s="43"/>
      <c r="HA572" s="43"/>
      <c r="HB572" s="43"/>
      <c r="HC572" s="43"/>
      <c r="HD572" s="43"/>
      <c r="HE572" s="43"/>
      <c r="HF572" s="43"/>
      <c r="HG572" s="43"/>
      <c r="HH572" s="43"/>
      <c r="HI572" s="43"/>
      <c r="HJ572" s="43"/>
      <c r="HK572" s="43"/>
      <c r="HL572" s="43"/>
      <c r="HM572" s="43"/>
      <c r="HN572" s="43"/>
      <c r="HO572" s="43"/>
      <c r="HP572" s="43"/>
      <c r="HQ572" s="43"/>
      <c r="HR572" s="43"/>
      <c r="HS572" s="43"/>
      <c r="HT572" s="43"/>
      <c r="HU572" s="43"/>
      <c r="HV572" s="43"/>
      <c r="HW572" s="43"/>
      <c r="HX572" s="43"/>
      <c r="HY572" s="43"/>
      <c r="HZ572" s="43"/>
      <c r="IA572" s="43"/>
      <c r="IB572" s="43"/>
      <c r="IC572" s="43"/>
      <c r="ID572" s="43"/>
      <c r="IE572" s="43"/>
      <c r="IF572" s="43"/>
      <c r="IG572" s="43"/>
      <c r="IH572" s="43"/>
      <c r="II572" s="43"/>
      <c r="IJ572" s="43"/>
      <c r="IK572" s="43"/>
      <c r="IL572" s="43"/>
      <c r="IM572" s="43"/>
      <c r="IN572" s="43"/>
      <c r="IO572" s="43"/>
      <c r="IP572" s="43"/>
      <c r="IQ572" s="43"/>
      <c r="IR572" s="43"/>
      <c r="IS572" s="43"/>
      <c r="IT572" s="43"/>
      <c r="IU572" s="43"/>
    </row>
    <row r="573" spans="1:255" ht="16.5">
      <c r="A573" s="708"/>
      <c r="B573" s="709"/>
      <c r="C573" s="709"/>
      <c r="D573" s="709"/>
      <c r="E573" s="43"/>
      <c r="F573" s="43"/>
      <c r="G573" s="43"/>
      <c r="H573" s="43"/>
      <c r="I573" s="43"/>
      <c r="J573" s="43"/>
      <c r="K573" s="43"/>
      <c r="L573" s="43"/>
      <c r="M573" s="43"/>
      <c r="N573" s="43"/>
      <c r="O573" s="43"/>
      <c r="P573" s="43"/>
      <c r="Q573" s="43"/>
      <c r="R573" s="43"/>
      <c r="S573" s="43"/>
      <c r="T573" s="43"/>
      <c r="U573" s="43"/>
      <c r="V573" s="43"/>
      <c r="W573" s="43"/>
      <c r="X573" s="43"/>
      <c r="Y573" s="43"/>
      <c r="Z573" s="43"/>
      <c r="AA573" s="43"/>
      <c r="AB573" s="43"/>
      <c r="AC573" s="43"/>
      <c r="AD573" s="43"/>
      <c r="AE573" s="43"/>
      <c r="AF573" s="43"/>
      <c r="AG573" s="43"/>
      <c r="AH573" s="43"/>
      <c r="AI573" s="43"/>
      <c r="AJ573" s="43"/>
      <c r="AK573" s="43"/>
      <c r="AL573" s="43"/>
      <c r="AM573" s="43"/>
      <c r="AN573" s="43"/>
      <c r="AO573" s="43"/>
      <c r="AP573" s="43"/>
      <c r="AQ573" s="43"/>
      <c r="AR573" s="43"/>
      <c r="AS573" s="43"/>
      <c r="AT573" s="43"/>
      <c r="AU573" s="43"/>
      <c r="AV573" s="43"/>
      <c r="AW573" s="43"/>
      <c r="AX573" s="43"/>
      <c r="AY573" s="43"/>
      <c r="AZ573" s="43"/>
      <c r="BA573" s="43"/>
      <c r="BB573" s="43"/>
      <c r="BC573" s="43"/>
      <c r="BD573" s="43"/>
      <c r="BE573" s="43"/>
      <c r="BF573" s="43"/>
      <c r="BG573" s="43"/>
      <c r="BH573" s="43"/>
      <c r="BI573" s="43"/>
      <c r="BJ573" s="43"/>
      <c r="BK573" s="43"/>
      <c r="BL573" s="43"/>
      <c r="BM573" s="43"/>
      <c r="BN573" s="43"/>
      <c r="BO573" s="43"/>
      <c r="BP573" s="43"/>
      <c r="BQ573" s="43"/>
      <c r="BR573" s="43"/>
      <c r="BS573" s="43"/>
      <c r="BT573" s="43"/>
      <c r="BU573" s="43"/>
      <c r="BV573" s="43"/>
      <c r="BW573" s="43"/>
      <c r="BX573" s="43"/>
      <c r="BY573" s="43"/>
      <c r="BZ573" s="43"/>
      <c r="CA573" s="43"/>
      <c r="CB573" s="43"/>
      <c r="CC573" s="43"/>
      <c r="CD573" s="43"/>
      <c r="CE573" s="43"/>
      <c r="CF573" s="43"/>
      <c r="CG573" s="43"/>
      <c r="CH573" s="43"/>
      <c r="CI573" s="43"/>
      <c r="CJ573" s="43"/>
      <c r="CK573" s="43"/>
      <c r="CL573" s="43"/>
      <c r="CM573" s="43"/>
      <c r="CN573" s="43"/>
      <c r="CO573" s="43"/>
      <c r="CP573" s="43"/>
      <c r="CQ573" s="43"/>
      <c r="CR573" s="43"/>
      <c r="CS573" s="43"/>
      <c r="CT573" s="43"/>
      <c r="CU573" s="43"/>
      <c r="CV573" s="43"/>
      <c r="CW573" s="43"/>
      <c r="CX573" s="43"/>
      <c r="CY573" s="43"/>
      <c r="CZ573" s="43"/>
      <c r="DA573" s="43"/>
      <c r="DB573" s="43"/>
      <c r="DC573" s="43"/>
      <c r="DD573" s="43"/>
      <c r="DE573" s="43"/>
      <c r="DF573" s="43"/>
      <c r="DG573" s="43"/>
      <c r="DH573" s="43"/>
      <c r="DI573" s="43"/>
      <c r="DJ573" s="43"/>
      <c r="DK573" s="43"/>
      <c r="DL573" s="43"/>
      <c r="DM573" s="43"/>
      <c r="DN573" s="43"/>
      <c r="DO573" s="43"/>
      <c r="DP573" s="43"/>
      <c r="DQ573" s="43"/>
      <c r="DR573" s="43"/>
      <c r="DS573" s="43"/>
      <c r="DT573" s="43"/>
      <c r="DU573" s="43"/>
      <c r="DV573" s="43"/>
      <c r="DW573" s="43"/>
      <c r="DX573" s="43"/>
      <c r="DY573" s="43"/>
      <c r="DZ573" s="43"/>
      <c r="EA573" s="43"/>
      <c r="EB573" s="43"/>
      <c r="EC573" s="43"/>
      <c r="ED573" s="43"/>
      <c r="EE573" s="43"/>
      <c r="EF573" s="43"/>
      <c r="EG573" s="43"/>
      <c r="EH573" s="43"/>
      <c r="EI573" s="43"/>
      <c r="EJ573" s="43"/>
      <c r="EK573" s="43"/>
      <c r="EL573" s="43"/>
      <c r="EM573" s="43"/>
      <c r="EN573" s="43"/>
      <c r="EO573" s="43"/>
      <c r="EP573" s="43"/>
      <c r="EQ573" s="43"/>
      <c r="ER573" s="43"/>
      <c r="ES573" s="43"/>
      <c r="ET573" s="43"/>
      <c r="EU573" s="43"/>
      <c r="EV573" s="43"/>
      <c r="EW573" s="43"/>
      <c r="EX573" s="43"/>
      <c r="EY573" s="43"/>
      <c r="EZ573" s="43"/>
      <c r="FA573" s="43"/>
      <c r="FB573" s="43"/>
      <c r="FC573" s="43"/>
      <c r="FD573" s="43"/>
      <c r="FE573" s="43"/>
      <c r="FF573" s="43"/>
      <c r="FG573" s="43"/>
      <c r="FH573" s="43"/>
      <c r="FI573" s="43"/>
      <c r="FJ573" s="43"/>
      <c r="FK573" s="43"/>
      <c r="FL573" s="43"/>
      <c r="FM573" s="43"/>
      <c r="FN573" s="43"/>
      <c r="FO573" s="43"/>
      <c r="FP573" s="43"/>
      <c r="FQ573" s="43"/>
      <c r="FR573" s="43"/>
      <c r="FS573" s="43"/>
      <c r="FT573" s="43"/>
      <c r="FU573" s="43"/>
      <c r="FV573" s="43"/>
      <c r="FW573" s="43"/>
      <c r="FX573" s="43"/>
      <c r="FY573" s="43"/>
      <c r="FZ573" s="43"/>
      <c r="GA573" s="43"/>
      <c r="GB573" s="43"/>
      <c r="GC573" s="43"/>
      <c r="GD573" s="43"/>
      <c r="GE573" s="43"/>
      <c r="GF573" s="43"/>
      <c r="GG573" s="43"/>
      <c r="GH573" s="43"/>
      <c r="GI573" s="43"/>
      <c r="GJ573" s="43"/>
      <c r="GK573" s="43"/>
      <c r="GL573" s="43"/>
      <c r="GM573" s="43"/>
      <c r="GN573" s="43"/>
      <c r="GO573" s="43"/>
      <c r="GP573" s="43"/>
      <c r="GQ573" s="43"/>
      <c r="GR573" s="43"/>
      <c r="GS573" s="43"/>
      <c r="GT573" s="43"/>
      <c r="GU573" s="43"/>
      <c r="GV573" s="43"/>
      <c r="GW573" s="43"/>
      <c r="GX573" s="43"/>
      <c r="GY573" s="43"/>
      <c r="GZ573" s="43"/>
      <c r="HA573" s="43"/>
      <c r="HB573" s="43"/>
      <c r="HC573" s="43"/>
      <c r="HD573" s="43"/>
      <c r="HE573" s="43"/>
      <c r="HF573" s="43"/>
      <c r="HG573" s="43"/>
      <c r="HH573" s="43"/>
      <c r="HI573" s="43"/>
      <c r="HJ573" s="43"/>
      <c r="HK573" s="43"/>
      <c r="HL573" s="43"/>
      <c r="HM573" s="43"/>
      <c r="HN573" s="43"/>
      <c r="HO573" s="43"/>
      <c r="HP573" s="43"/>
      <c r="HQ573" s="43"/>
      <c r="HR573" s="43"/>
      <c r="HS573" s="43"/>
      <c r="HT573" s="43"/>
      <c r="HU573" s="43"/>
      <c r="HV573" s="43"/>
      <c r="HW573" s="43"/>
      <c r="HX573" s="43"/>
      <c r="HY573" s="43"/>
      <c r="HZ573" s="43"/>
      <c r="IA573" s="43"/>
      <c r="IB573" s="43"/>
      <c r="IC573" s="43"/>
      <c r="ID573" s="43"/>
      <c r="IE573" s="43"/>
      <c r="IF573" s="43"/>
      <c r="IG573" s="43"/>
      <c r="IH573" s="43"/>
      <c r="II573" s="43"/>
      <c r="IJ573" s="43"/>
      <c r="IK573" s="43"/>
      <c r="IL573" s="43"/>
      <c r="IM573" s="43"/>
      <c r="IN573" s="43"/>
      <c r="IO573" s="43"/>
      <c r="IP573" s="43"/>
      <c r="IQ573" s="43"/>
      <c r="IR573" s="43"/>
      <c r="IS573" s="43"/>
      <c r="IT573" s="43"/>
      <c r="IU573" s="43"/>
    </row>
    <row r="574" spans="1:255" ht="16.5">
      <c r="A574" s="708"/>
      <c r="B574" s="709"/>
      <c r="C574" s="709"/>
      <c r="D574" s="709"/>
      <c r="E574" s="43"/>
      <c r="F574" s="43"/>
      <c r="G574" s="43"/>
      <c r="H574" s="43"/>
      <c r="I574" s="43"/>
      <c r="J574" s="43"/>
      <c r="K574" s="43"/>
      <c r="L574" s="43"/>
      <c r="M574" s="43"/>
      <c r="N574" s="43"/>
      <c r="O574" s="43"/>
      <c r="P574" s="43"/>
      <c r="Q574" s="43"/>
      <c r="R574" s="43"/>
      <c r="S574" s="43"/>
      <c r="T574" s="43"/>
      <c r="U574" s="43"/>
      <c r="V574" s="43"/>
      <c r="W574" s="43"/>
      <c r="X574" s="43"/>
      <c r="Y574" s="43"/>
      <c r="Z574" s="43"/>
      <c r="AA574" s="43"/>
      <c r="AB574" s="43"/>
      <c r="AC574" s="43"/>
      <c r="AD574" s="43"/>
      <c r="AE574" s="43"/>
      <c r="AF574" s="43"/>
      <c r="AG574" s="43"/>
      <c r="AH574" s="43"/>
      <c r="AI574" s="43"/>
      <c r="AJ574" s="43"/>
      <c r="AK574" s="43"/>
      <c r="AL574" s="43"/>
      <c r="AM574" s="43"/>
      <c r="AN574" s="43"/>
      <c r="AO574" s="43"/>
      <c r="AP574" s="43"/>
      <c r="AQ574" s="43"/>
      <c r="AR574" s="43"/>
      <c r="AS574" s="43"/>
      <c r="AT574" s="43"/>
      <c r="AU574" s="43"/>
      <c r="AV574" s="43"/>
      <c r="AW574" s="43"/>
      <c r="AX574" s="43"/>
      <c r="AY574" s="43"/>
      <c r="AZ574" s="43"/>
      <c r="BA574" s="43"/>
      <c r="BB574" s="43"/>
      <c r="BC574" s="43"/>
      <c r="BD574" s="43"/>
      <c r="BE574" s="43"/>
      <c r="BF574" s="43"/>
      <c r="BG574" s="43"/>
      <c r="BH574" s="43"/>
      <c r="BI574" s="43"/>
      <c r="BJ574" s="43"/>
      <c r="BK574" s="43"/>
      <c r="BL574" s="43"/>
      <c r="BM574" s="43"/>
      <c r="BN574" s="43"/>
      <c r="BO574" s="43"/>
      <c r="BP574" s="43"/>
      <c r="BQ574" s="43"/>
      <c r="BR574" s="43"/>
      <c r="BS574" s="43"/>
      <c r="BT574" s="43"/>
      <c r="BU574" s="43"/>
      <c r="BV574" s="43"/>
      <c r="BW574" s="43"/>
      <c r="BX574" s="43"/>
      <c r="BY574" s="43"/>
      <c r="BZ574" s="43"/>
      <c r="CA574" s="43"/>
      <c r="CB574" s="43"/>
      <c r="CC574" s="43"/>
      <c r="CD574" s="43"/>
      <c r="CE574" s="43"/>
      <c r="CF574" s="43"/>
      <c r="CG574" s="43"/>
      <c r="CH574" s="43"/>
      <c r="CI574" s="43"/>
      <c r="CJ574" s="43"/>
      <c r="CK574" s="43"/>
      <c r="CL574" s="43"/>
      <c r="CM574" s="43"/>
      <c r="CN574" s="43"/>
      <c r="CO574" s="43"/>
      <c r="CP574" s="43"/>
      <c r="CQ574" s="43"/>
      <c r="CR574" s="43"/>
      <c r="CS574" s="43"/>
      <c r="CT574" s="43"/>
      <c r="CU574" s="43"/>
      <c r="CV574" s="43"/>
      <c r="CW574" s="43"/>
      <c r="CX574" s="43"/>
      <c r="CY574" s="43"/>
      <c r="CZ574" s="43"/>
      <c r="DA574" s="43"/>
      <c r="DB574" s="43"/>
      <c r="DC574" s="43"/>
      <c r="DD574" s="43"/>
      <c r="DE574" s="43"/>
      <c r="DF574" s="43"/>
      <c r="DG574" s="43"/>
      <c r="DH574" s="43"/>
      <c r="DI574" s="43"/>
      <c r="DJ574" s="43"/>
      <c r="DK574" s="43"/>
      <c r="DL574" s="43"/>
      <c r="DM574" s="43"/>
      <c r="DN574" s="43"/>
      <c r="DO574" s="43"/>
      <c r="DP574" s="43"/>
      <c r="DQ574" s="43"/>
      <c r="DR574" s="43"/>
      <c r="DS574" s="43"/>
      <c r="DT574" s="43"/>
      <c r="DU574" s="43"/>
      <c r="DV574" s="43"/>
      <c r="DW574" s="43"/>
      <c r="DX574" s="43"/>
      <c r="DY574" s="43"/>
      <c r="DZ574" s="43"/>
      <c r="EA574" s="43"/>
      <c r="EB574" s="43"/>
      <c r="EC574" s="43"/>
      <c r="ED574" s="43"/>
      <c r="EE574" s="43"/>
      <c r="EF574" s="43"/>
      <c r="EG574" s="43"/>
      <c r="EH574" s="43"/>
      <c r="EI574" s="43"/>
      <c r="EJ574" s="43"/>
      <c r="EK574" s="43"/>
      <c r="EL574" s="43"/>
      <c r="EM574" s="43"/>
      <c r="EN574" s="43"/>
      <c r="EO574" s="43"/>
      <c r="EP574" s="43"/>
      <c r="EQ574" s="43"/>
      <c r="ER574" s="43"/>
      <c r="ES574" s="43"/>
      <c r="ET574" s="43"/>
      <c r="EU574" s="43"/>
      <c r="EV574" s="43"/>
      <c r="EW574" s="43"/>
      <c r="EX574" s="43"/>
      <c r="EY574" s="43"/>
      <c r="EZ574" s="43"/>
      <c r="FA574" s="43"/>
      <c r="FB574" s="43"/>
      <c r="FC574" s="43"/>
      <c r="FD574" s="43"/>
      <c r="FE574" s="43"/>
      <c r="FF574" s="43"/>
      <c r="FG574" s="43"/>
      <c r="FH574" s="43"/>
      <c r="FI574" s="43"/>
      <c r="FJ574" s="43"/>
      <c r="FK574" s="43"/>
      <c r="FL574" s="43"/>
      <c r="FM574" s="43"/>
      <c r="FN574" s="43"/>
      <c r="FO574" s="43"/>
      <c r="FP574" s="43"/>
      <c r="FQ574" s="43"/>
      <c r="FR574" s="43"/>
      <c r="FS574" s="43"/>
      <c r="FT574" s="43"/>
      <c r="FU574" s="43"/>
      <c r="FV574" s="43"/>
      <c r="FW574" s="43"/>
      <c r="FX574" s="43"/>
      <c r="FY574" s="43"/>
      <c r="FZ574" s="43"/>
      <c r="GA574" s="43"/>
      <c r="GB574" s="43"/>
      <c r="GC574" s="43"/>
      <c r="GD574" s="43"/>
      <c r="GE574" s="43"/>
      <c r="GF574" s="43"/>
      <c r="GG574" s="43"/>
      <c r="GH574" s="43"/>
      <c r="GI574" s="43"/>
      <c r="GJ574" s="43"/>
      <c r="GK574" s="43"/>
      <c r="GL574" s="43"/>
      <c r="GM574" s="43"/>
      <c r="GN574" s="43"/>
      <c r="GO574" s="43"/>
      <c r="GP574" s="43"/>
      <c r="GQ574" s="43"/>
      <c r="GR574" s="43"/>
      <c r="GS574" s="43"/>
      <c r="GT574" s="43"/>
      <c r="GU574" s="43"/>
      <c r="GV574" s="43"/>
      <c r="GW574" s="43"/>
      <c r="GX574" s="43"/>
      <c r="GY574" s="43"/>
      <c r="GZ574" s="43"/>
      <c r="HA574" s="43"/>
      <c r="HB574" s="43"/>
      <c r="HC574" s="43"/>
      <c r="HD574" s="43"/>
      <c r="HE574" s="43"/>
      <c r="HF574" s="43"/>
      <c r="HG574" s="43"/>
      <c r="HH574" s="43"/>
      <c r="HI574" s="43"/>
      <c r="HJ574" s="43"/>
      <c r="HK574" s="43"/>
      <c r="HL574" s="43"/>
      <c r="HM574" s="43"/>
      <c r="HN574" s="43"/>
      <c r="HO574" s="43"/>
      <c r="HP574" s="43"/>
      <c r="HQ574" s="43"/>
      <c r="HR574" s="43"/>
      <c r="HS574" s="43"/>
      <c r="HT574" s="43"/>
      <c r="HU574" s="43"/>
      <c r="HV574" s="43"/>
      <c r="HW574" s="43"/>
      <c r="HX574" s="43"/>
      <c r="HY574" s="43"/>
      <c r="HZ574" s="43"/>
      <c r="IA574" s="43"/>
      <c r="IB574" s="43"/>
      <c r="IC574" s="43"/>
      <c r="ID574" s="43"/>
      <c r="IE574" s="43"/>
      <c r="IF574" s="43"/>
      <c r="IG574" s="43"/>
      <c r="IH574" s="43"/>
      <c r="II574" s="43"/>
      <c r="IJ574" s="43"/>
      <c r="IK574" s="43"/>
      <c r="IL574" s="43"/>
      <c r="IM574" s="43"/>
      <c r="IN574" s="43"/>
      <c r="IO574" s="43"/>
      <c r="IP574" s="43"/>
      <c r="IQ574" s="43"/>
      <c r="IR574" s="43"/>
      <c r="IS574" s="43"/>
      <c r="IT574" s="43"/>
      <c r="IU574" s="43"/>
    </row>
    <row r="575" spans="1:255" ht="16.5">
      <c r="A575" s="708"/>
      <c r="B575" s="709"/>
      <c r="C575" s="709"/>
      <c r="D575" s="709"/>
      <c r="E575" s="43"/>
      <c r="F575" s="43"/>
      <c r="G575" s="43"/>
      <c r="H575" s="43"/>
      <c r="I575" s="43"/>
      <c r="J575" s="43"/>
      <c r="K575" s="43"/>
      <c r="L575" s="43"/>
      <c r="M575" s="43"/>
      <c r="N575" s="43"/>
      <c r="O575" s="43"/>
      <c r="P575" s="43"/>
      <c r="Q575" s="43"/>
      <c r="R575" s="43"/>
      <c r="S575" s="43"/>
      <c r="T575" s="43"/>
      <c r="U575" s="43"/>
      <c r="V575" s="43"/>
      <c r="W575" s="43"/>
      <c r="X575" s="43"/>
      <c r="Y575" s="43"/>
      <c r="Z575" s="43"/>
      <c r="AA575" s="43"/>
      <c r="AB575" s="43"/>
      <c r="AC575" s="43"/>
      <c r="AD575" s="43"/>
      <c r="AE575" s="43"/>
      <c r="AF575" s="43"/>
      <c r="AG575" s="43"/>
      <c r="AH575" s="43"/>
      <c r="AI575" s="43"/>
      <c r="AJ575" s="43"/>
      <c r="AK575" s="43"/>
      <c r="AL575" s="43"/>
      <c r="AM575" s="43"/>
      <c r="AN575" s="43"/>
      <c r="AO575" s="43"/>
      <c r="AP575" s="43"/>
      <c r="AQ575" s="43"/>
      <c r="AR575" s="43"/>
      <c r="AS575" s="43"/>
      <c r="AT575" s="43"/>
      <c r="AU575" s="43"/>
      <c r="AV575" s="43"/>
      <c r="AW575" s="43"/>
      <c r="AX575" s="43"/>
      <c r="AY575" s="43"/>
      <c r="AZ575" s="43"/>
      <c r="BA575" s="43"/>
      <c r="BB575" s="43"/>
      <c r="BC575" s="43"/>
      <c r="BD575" s="43"/>
      <c r="BE575" s="43"/>
      <c r="BF575" s="43"/>
      <c r="BG575" s="43"/>
      <c r="BH575" s="43"/>
      <c r="BI575" s="43"/>
      <c r="BJ575" s="43"/>
      <c r="BK575" s="43"/>
      <c r="BL575" s="43"/>
      <c r="BM575" s="43"/>
      <c r="BN575" s="43"/>
      <c r="BO575" s="43"/>
      <c r="BP575" s="43"/>
      <c r="BQ575" s="43"/>
      <c r="BR575" s="43"/>
      <c r="BS575" s="43"/>
      <c r="BT575" s="43"/>
      <c r="BU575" s="43"/>
      <c r="BV575" s="43"/>
      <c r="BW575" s="43"/>
      <c r="BX575" s="43"/>
      <c r="BY575" s="43"/>
      <c r="BZ575" s="43"/>
      <c r="CA575" s="43"/>
      <c r="CB575" s="43"/>
      <c r="CC575" s="43"/>
      <c r="CD575" s="43"/>
      <c r="CE575" s="43"/>
      <c r="CF575" s="43"/>
      <c r="CG575" s="43"/>
      <c r="CH575" s="43"/>
      <c r="CI575" s="43"/>
      <c r="CJ575" s="43"/>
      <c r="CK575" s="43"/>
      <c r="CL575" s="43"/>
      <c r="CM575" s="43"/>
      <c r="CN575" s="43"/>
      <c r="CO575" s="43"/>
      <c r="CP575" s="43"/>
      <c r="CQ575" s="43"/>
      <c r="CR575" s="43"/>
      <c r="CS575" s="43"/>
      <c r="CT575" s="43"/>
      <c r="CU575" s="43"/>
      <c r="CV575" s="43"/>
      <c r="CW575" s="43"/>
      <c r="CX575" s="43"/>
      <c r="CY575" s="43"/>
      <c r="CZ575" s="43"/>
      <c r="DA575" s="43"/>
      <c r="DB575" s="43"/>
      <c r="DC575" s="43"/>
      <c r="DD575" s="43"/>
      <c r="DE575" s="43"/>
      <c r="DF575" s="43"/>
      <c r="DG575" s="43"/>
      <c r="DH575" s="43"/>
      <c r="DI575" s="43"/>
      <c r="DJ575" s="43"/>
      <c r="DK575" s="43"/>
      <c r="DL575" s="43"/>
      <c r="DM575" s="43"/>
      <c r="DN575" s="43"/>
      <c r="DO575" s="43"/>
      <c r="DP575" s="43"/>
      <c r="DQ575" s="43"/>
      <c r="DR575" s="43"/>
      <c r="DS575" s="43"/>
      <c r="DT575" s="43"/>
      <c r="DU575" s="43"/>
      <c r="DV575" s="43"/>
      <c r="DW575" s="43"/>
      <c r="DX575" s="43"/>
      <c r="DY575" s="43"/>
      <c r="DZ575" s="43"/>
      <c r="EA575" s="43"/>
      <c r="EB575" s="43"/>
      <c r="EC575" s="43"/>
      <c r="ED575" s="43"/>
      <c r="EE575" s="43"/>
      <c r="EF575" s="43"/>
      <c r="EG575" s="43"/>
      <c r="EH575" s="43"/>
      <c r="EI575" s="43"/>
      <c r="EJ575" s="43"/>
      <c r="EK575" s="43"/>
      <c r="EL575" s="43"/>
      <c r="EM575" s="43"/>
      <c r="EN575" s="43"/>
      <c r="EO575" s="43"/>
      <c r="EP575" s="43"/>
      <c r="EQ575" s="43"/>
      <c r="ER575" s="43"/>
      <c r="ES575" s="43"/>
      <c r="ET575" s="43"/>
      <c r="EU575" s="43"/>
      <c r="EV575" s="43"/>
      <c r="EW575" s="43"/>
      <c r="EX575" s="43"/>
      <c r="EY575" s="43"/>
      <c r="EZ575" s="43"/>
      <c r="FA575" s="43"/>
      <c r="FB575" s="43"/>
      <c r="FC575" s="43"/>
      <c r="FD575" s="43"/>
      <c r="FE575" s="43"/>
      <c r="FF575" s="43"/>
      <c r="FG575" s="43"/>
      <c r="FH575" s="43"/>
      <c r="FI575" s="43"/>
      <c r="FJ575" s="43"/>
      <c r="FK575" s="43"/>
      <c r="FL575" s="43"/>
      <c r="FM575" s="43"/>
      <c r="FN575" s="43"/>
      <c r="FO575" s="43"/>
      <c r="FP575" s="43"/>
      <c r="FQ575" s="43"/>
      <c r="FR575" s="43"/>
      <c r="FS575" s="43"/>
      <c r="FT575" s="43"/>
      <c r="FU575" s="43"/>
      <c r="FV575" s="43"/>
      <c r="FW575" s="43"/>
      <c r="FX575" s="43"/>
      <c r="FY575" s="43"/>
      <c r="FZ575" s="43"/>
      <c r="GA575" s="43"/>
      <c r="GB575" s="43"/>
      <c r="GC575" s="43"/>
      <c r="GD575" s="43"/>
      <c r="GE575" s="43"/>
      <c r="GF575" s="43"/>
      <c r="GG575" s="43"/>
      <c r="GH575" s="43"/>
      <c r="GI575" s="43"/>
      <c r="GJ575" s="43"/>
      <c r="GK575" s="43"/>
      <c r="GL575" s="43"/>
      <c r="GM575" s="43"/>
      <c r="GN575" s="43"/>
      <c r="GO575" s="43"/>
      <c r="GP575" s="43"/>
      <c r="GQ575" s="43"/>
      <c r="GR575" s="43"/>
      <c r="GS575" s="43"/>
      <c r="GT575" s="43"/>
      <c r="GU575" s="43"/>
      <c r="GV575" s="43"/>
      <c r="GW575" s="43"/>
      <c r="GX575" s="43"/>
      <c r="GY575" s="43"/>
      <c r="GZ575" s="43"/>
      <c r="HA575" s="43"/>
      <c r="HB575" s="43"/>
      <c r="HC575" s="43"/>
      <c r="HD575" s="43"/>
      <c r="HE575" s="43"/>
      <c r="HF575" s="43"/>
      <c r="HG575" s="43"/>
      <c r="HH575" s="43"/>
      <c r="HI575" s="43"/>
      <c r="HJ575" s="43"/>
      <c r="HK575" s="43"/>
      <c r="HL575" s="43"/>
      <c r="HM575" s="43"/>
      <c r="HN575" s="43"/>
      <c r="HO575" s="43"/>
      <c r="HP575" s="43"/>
      <c r="HQ575" s="43"/>
      <c r="HR575" s="43"/>
      <c r="HS575" s="43"/>
      <c r="HT575" s="43"/>
      <c r="HU575" s="43"/>
      <c r="HV575" s="43"/>
      <c r="HW575" s="43"/>
      <c r="HX575" s="43"/>
      <c r="HY575" s="43"/>
      <c r="HZ575" s="43"/>
      <c r="IA575" s="43"/>
      <c r="IB575" s="43"/>
      <c r="IC575" s="43"/>
      <c r="ID575" s="43"/>
      <c r="IE575" s="43"/>
      <c r="IF575" s="43"/>
      <c r="IG575" s="43"/>
      <c r="IH575" s="43"/>
      <c r="II575" s="43"/>
      <c r="IJ575" s="43"/>
      <c r="IK575" s="43"/>
      <c r="IL575" s="43"/>
      <c r="IM575" s="43"/>
      <c r="IN575" s="43"/>
      <c r="IO575" s="43"/>
      <c r="IP575" s="43"/>
      <c r="IQ575" s="43"/>
      <c r="IR575" s="43"/>
      <c r="IS575" s="43"/>
      <c r="IT575" s="43"/>
      <c r="IU575" s="43"/>
    </row>
    <row r="576" spans="1:255" ht="16.5">
      <c r="A576" s="708"/>
      <c r="B576" s="709"/>
      <c r="C576" s="709"/>
      <c r="D576" s="709"/>
      <c r="E576" s="43"/>
      <c r="F576" s="43"/>
      <c r="G576" s="43"/>
      <c r="H576" s="43"/>
      <c r="I576" s="43"/>
      <c r="J576" s="43"/>
      <c r="K576" s="43"/>
      <c r="L576" s="43"/>
      <c r="M576" s="43"/>
      <c r="N576" s="43"/>
      <c r="O576" s="43"/>
      <c r="P576" s="43"/>
      <c r="Q576" s="43"/>
      <c r="R576" s="43"/>
      <c r="S576" s="43"/>
      <c r="T576" s="43"/>
      <c r="U576" s="43"/>
      <c r="V576" s="43"/>
      <c r="W576" s="43"/>
      <c r="X576" s="43"/>
      <c r="Y576" s="43"/>
      <c r="Z576" s="43"/>
      <c r="AA576" s="43"/>
      <c r="AB576" s="43"/>
      <c r="AC576" s="43"/>
      <c r="AD576" s="43"/>
      <c r="AE576" s="43"/>
      <c r="AF576" s="43"/>
      <c r="AG576" s="43"/>
      <c r="AH576" s="43"/>
      <c r="AI576" s="43"/>
      <c r="AJ576" s="43"/>
      <c r="AK576" s="43"/>
      <c r="AL576" s="43"/>
      <c r="AM576" s="43"/>
      <c r="AN576" s="43"/>
      <c r="AO576" s="43"/>
      <c r="AP576" s="43"/>
      <c r="AQ576" s="43"/>
      <c r="AR576" s="43"/>
      <c r="AS576" s="43"/>
      <c r="AT576" s="43"/>
      <c r="AU576" s="43"/>
      <c r="AV576" s="43"/>
      <c r="AW576" s="43"/>
      <c r="AX576" s="43"/>
      <c r="AY576" s="43"/>
      <c r="AZ576" s="43"/>
      <c r="BA576" s="43"/>
      <c r="BB576" s="43"/>
      <c r="BC576" s="43"/>
      <c r="BD576" s="43"/>
      <c r="BE576" s="43"/>
      <c r="BF576" s="43"/>
      <c r="BG576" s="43"/>
      <c r="BH576" s="43"/>
      <c r="BI576" s="43"/>
      <c r="BJ576" s="43"/>
      <c r="BK576" s="43"/>
      <c r="BL576" s="43"/>
      <c r="BM576" s="43"/>
      <c r="BN576" s="43"/>
      <c r="BO576" s="43"/>
      <c r="BP576" s="43"/>
      <c r="BQ576" s="43"/>
      <c r="BR576" s="43"/>
      <c r="BS576" s="43"/>
      <c r="BT576" s="43"/>
      <c r="BU576" s="43"/>
      <c r="BV576" s="43"/>
      <c r="BW576" s="43"/>
      <c r="BX576" s="43"/>
      <c r="BY576" s="43"/>
      <c r="BZ576" s="43"/>
      <c r="CA576" s="43"/>
      <c r="CB576" s="43"/>
      <c r="CC576" s="43"/>
      <c r="CD576" s="43"/>
      <c r="CE576" s="43"/>
      <c r="CF576" s="43"/>
      <c r="CG576" s="43"/>
      <c r="CH576" s="43"/>
      <c r="CI576" s="43"/>
      <c r="CJ576" s="43"/>
      <c r="CK576" s="43"/>
      <c r="CL576" s="43"/>
      <c r="CM576" s="43"/>
      <c r="CN576" s="43"/>
      <c r="CO576" s="43"/>
      <c r="CP576" s="43"/>
      <c r="CQ576" s="43"/>
      <c r="CR576" s="43"/>
      <c r="CS576" s="43"/>
      <c r="CT576" s="43"/>
      <c r="CU576" s="43"/>
      <c r="CV576" s="43"/>
      <c r="CW576" s="43"/>
      <c r="CX576" s="43"/>
      <c r="CY576" s="43"/>
      <c r="CZ576" s="43"/>
      <c r="DA576" s="43"/>
      <c r="DB576" s="43"/>
      <c r="DC576" s="43"/>
      <c r="DD576" s="43"/>
      <c r="DE576" s="43"/>
      <c r="DF576" s="43"/>
      <c r="DG576" s="43"/>
      <c r="DH576" s="43"/>
      <c r="DI576" s="43"/>
      <c r="DJ576" s="43"/>
      <c r="DK576" s="43"/>
      <c r="DL576" s="43"/>
      <c r="DM576" s="43"/>
      <c r="DN576" s="43"/>
      <c r="DO576" s="43"/>
      <c r="DP576" s="43"/>
      <c r="DQ576" s="43"/>
      <c r="DR576" s="43"/>
      <c r="DS576" s="43"/>
      <c r="DT576" s="43"/>
      <c r="DU576" s="43"/>
      <c r="DV576" s="43"/>
      <c r="DW576" s="43"/>
      <c r="DX576" s="43"/>
      <c r="DY576" s="43"/>
      <c r="DZ576" s="43"/>
      <c r="EA576" s="43"/>
      <c r="EB576" s="43"/>
      <c r="EC576" s="43"/>
      <c r="ED576" s="43"/>
      <c r="EE576" s="43"/>
      <c r="EF576" s="43"/>
      <c r="EG576" s="43"/>
      <c r="EH576" s="43"/>
      <c r="EI576" s="43"/>
      <c r="EJ576" s="43"/>
      <c r="EK576" s="43"/>
      <c r="EL576" s="43"/>
      <c r="EM576" s="43"/>
      <c r="EN576" s="43"/>
      <c r="EO576" s="43"/>
      <c r="EP576" s="43"/>
      <c r="EQ576" s="43"/>
      <c r="ER576" s="43"/>
      <c r="ES576" s="43"/>
      <c r="ET576" s="43"/>
      <c r="EU576" s="43"/>
      <c r="EV576" s="43"/>
      <c r="EW576" s="43"/>
      <c r="EX576" s="43"/>
      <c r="EY576" s="43"/>
      <c r="EZ576" s="43"/>
      <c r="FA576" s="43"/>
      <c r="FB576" s="43"/>
      <c r="FC576" s="43"/>
      <c r="FD576" s="43"/>
      <c r="FE576" s="43"/>
      <c r="FF576" s="43"/>
      <c r="FG576" s="43"/>
      <c r="FH576" s="43"/>
      <c r="FI576" s="43"/>
      <c r="FJ576" s="43"/>
      <c r="FK576" s="43"/>
      <c r="FL576" s="43"/>
      <c r="FM576" s="43"/>
      <c r="FN576" s="43"/>
      <c r="FO576" s="43"/>
      <c r="FP576" s="43"/>
      <c r="FQ576" s="43"/>
      <c r="FR576" s="43"/>
      <c r="FS576" s="43"/>
      <c r="FT576" s="43"/>
      <c r="FU576" s="43"/>
      <c r="FV576" s="43"/>
      <c r="FW576" s="43"/>
      <c r="FX576" s="43"/>
      <c r="FY576" s="43"/>
      <c r="FZ576" s="43"/>
      <c r="GA576" s="43"/>
      <c r="GB576" s="43"/>
      <c r="GC576" s="43"/>
      <c r="GD576" s="43"/>
      <c r="GE576" s="43"/>
      <c r="GF576" s="43"/>
      <c r="GG576" s="43"/>
      <c r="GH576" s="43"/>
      <c r="GI576" s="43"/>
      <c r="GJ576" s="43"/>
      <c r="GK576" s="43"/>
      <c r="GL576" s="43"/>
      <c r="GM576" s="43"/>
      <c r="GN576" s="43"/>
      <c r="GO576" s="43"/>
      <c r="GP576" s="43"/>
      <c r="GQ576" s="43"/>
      <c r="GR576" s="43"/>
      <c r="GS576" s="43"/>
      <c r="GT576" s="43"/>
      <c r="GU576" s="43"/>
      <c r="GV576" s="43"/>
      <c r="GW576" s="43"/>
      <c r="GX576" s="43"/>
      <c r="GY576" s="43"/>
      <c r="GZ576" s="43"/>
      <c r="HA576" s="43"/>
      <c r="HB576" s="43"/>
      <c r="HC576" s="43"/>
      <c r="HD576" s="43"/>
      <c r="HE576" s="43"/>
      <c r="HF576" s="43"/>
      <c r="HG576" s="43"/>
      <c r="HH576" s="43"/>
      <c r="HI576" s="43"/>
      <c r="HJ576" s="43"/>
      <c r="HK576" s="43"/>
      <c r="HL576" s="43"/>
      <c r="HM576" s="43"/>
      <c r="HN576" s="43"/>
      <c r="HO576" s="43"/>
      <c r="HP576" s="43"/>
      <c r="HQ576" s="43"/>
      <c r="HR576" s="43"/>
      <c r="HS576" s="43"/>
      <c r="HT576" s="43"/>
      <c r="HU576" s="43"/>
      <c r="HV576" s="43"/>
      <c r="HW576" s="43"/>
      <c r="HX576" s="43"/>
      <c r="HY576" s="43"/>
      <c r="HZ576" s="43"/>
      <c r="IA576" s="43"/>
      <c r="IB576" s="43"/>
      <c r="IC576" s="43"/>
      <c r="ID576" s="43"/>
      <c r="IE576" s="43"/>
      <c r="IF576" s="43"/>
      <c r="IG576" s="43"/>
      <c r="IH576" s="43"/>
      <c r="II576" s="43"/>
      <c r="IJ576" s="43"/>
      <c r="IK576" s="43"/>
      <c r="IL576" s="43"/>
      <c r="IM576" s="43"/>
      <c r="IN576" s="43"/>
      <c r="IO576" s="43"/>
      <c r="IP576" s="43"/>
      <c r="IQ576" s="43"/>
      <c r="IR576" s="43"/>
      <c r="IS576" s="43"/>
      <c r="IT576" s="43"/>
      <c r="IU576" s="43"/>
    </row>
    <row r="577" spans="1:255" ht="16.5">
      <c r="A577" s="708"/>
      <c r="B577" s="709"/>
      <c r="C577" s="709"/>
      <c r="D577" s="709"/>
      <c r="E577" s="43"/>
      <c r="F577" s="43"/>
      <c r="G577" s="43"/>
      <c r="H577" s="43"/>
      <c r="I577" s="43"/>
      <c r="J577" s="43"/>
      <c r="K577" s="43"/>
      <c r="L577" s="43"/>
      <c r="M577" s="43"/>
      <c r="N577" s="43"/>
      <c r="O577" s="43"/>
      <c r="P577" s="43"/>
      <c r="Q577" s="43"/>
      <c r="R577" s="43"/>
      <c r="S577" s="43"/>
      <c r="T577" s="43"/>
      <c r="U577" s="43"/>
      <c r="V577" s="43"/>
      <c r="W577" s="43"/>
      <c r="X577" s="43"/>
      <c r="Y577" s="43"/>
      <c r="Z577" s="43"/>
      <c r="AA577" s="43"/>
      <c r="AB577" s="43"/>
      <c r="AC577" s="43"/>
      <c r="AD577" s="43"/>
      <c r="AE577" s="43"/>
      <c r="AF577" s="43"/>
      <c r="AG577" s="43"/>
      <c r="AH577" s="43"/>
      <c r="AI577" s="43"/>
      <c r="AJ577" s="43"/>
      <c r="AK577" s="43"/>
      <c r="AL577" s="43"/>
      <c r="AM577" s="43"/>
      <c r="AN577" s="43"/>
      <c r="AO577" s="43"/>
      <c r="AP577" s="43"/>
      <c r="AQ577" s="43"/>
      <c r="AR577" s="43"/>
      <c r="AS577" s="43"/>
      <c r="AT577" s="43"/>
      <c r="AU577" s="43"/>
      <c r="AV577" s="43"/>
      <c r="AW577" s="43"/>
      <c r="AX577" s="43"/>
      <c r="AY577" s="43"/>
      <c r="AZ577" s="43"/>
      <c r="BA577" s="43"/>
      <c r="BB577" s="43"/>
      <c r="BC577" s="43"/>
      <c r="BD577" s="43"/>
      <c r="BE577" s="43"/>
      <c r="BF577" s="43"/>
      <c r="BG577" s="43"/>
      <c r="BH577" s="43"/>
      <c r="BI577" s="43"/>
      <c r="BJ577" s="43"/>
      <c r="BK577" s="43"/>
      <c r="BL577" s="43"/>
      <c r="BM577" s="43"/>
      <c r="BN577" s="43"/>
      <c r="BO577" s="43"/>
      <c r="BP577" s="43"/>
      <c r="BQ577" s="43"/>
      <c r="BR577" s="43"/>
      <c r="BS577" s="43"/>
      <c r="BT577" s="43"/>
      <c r="BU577" s="43"/>
      <c r="BV577" s="43"/>
      <c r="BW577" s="43"/>
      <c r="BX577" s="43"/>
      <c r="BY577" s="43"/>
      <c r="BZ577" s="43"/>
      <c r="CA577" s="43"/>
      <c r="CB577" s="43"/>
      <c r="CC577" s="43"/>
      <c r="CD577" s="43"/>
      <c r="CE577" s="43"/>
      <c r="CF577" s="43"/>
      <c r="CG577" s="43"/>
      <c r="CH577" s="43"/>
      <c r="CI577" s="43"/>
      <c r="CJ577" s="43"/>
      <c r="CK577" s="43"/>
      <c r="CL577" s="43"/>
      <c r="CM577" s="43"/>
      <c r="CN577" s="43"/>
      <c r="CO577" s="43"/>
      <c r="CP577" s="43"/>
      <c r="CQ577" s="43"/>
      <c r="CR577" s="43"/>
      <c r="CS577" s="43"/>
      <c r="CT577" s="43"/>
      <c r="CU577" s="43"/>
      <c r="CV577" s="43"/>
      <c r="CW577" s="43"/>
      <c r="CX577" s="43"/>
      <c r="CY577" s="43"/>
      <c r="CZ577" s="43"/>
      <c r="DA577" s="43"/>
      <c r="DB577" s="43"/>
      <c r="DC577" s="43"/>
      <c r="DD577" s="43"/>
      <c r="DE577" s="43"/>
      <c r="DF577" s="43"/>
      <c r="DG577" s="43"/>
      <c r="DH577" s="43"/>
      <c r="DI577" s="43"/>
      <c r="DJ577" s="43"/>
      <c r="DK577" s="43"/>
      <c r="DL577" s="43"/>
      <c r="DM577" s="43"/>
      <c r="DN577" s="43"/>
      <c r="DO577" s="43"/>
      <c r="DP577" s="43"/>
      <c r="DQ577" s="43"/>
      <c r="DR577" s="43"/>
      <c r="DS577" s="43"/>
      <c r="DT577" s="43"/>
      <c r="DU577" s="43"/>
      <c r="DV577" s="43"/>
      <c r="DW577" s="43"/>
      <c r="DX577" s="43"/>
      <c r="DY577" s="43"/>
      <c r="DZ577" s="43"/>
      <c r="EA577" s="43"/>
      <c r="EB577" s="43"/>
      <c r="EC577" s="43"/>
      <c r="ED577" s="43"/>
      <c r="EE577" s="43"/>
      <c r="EF577" s="43"/>
      <c r="EG577" s="43"/>
      <c r="EH577" s="43"/>
      <c r="EI577" s="43"/>
      <c r="EJ577" s="43"/>
      <c r="EK577" s="43"/>
      <c r="EL577" s="43"/>
      <c r="EM577" s="43"/>
      <c r="EN577" s="43"/>
      <c r="EO577" s="43"/>
      <c r="EP577" s="43"/>
      <c r="EQ577" s="43"/>
      <c r="ER577" s="43"/>
      <c r="ES577" s="43"/>
      <c r="ET577" s="43"/>
      <c r="EU577" s="43"/>
      <c r="EV577" s="43"/>
      <c r="EW577" s="43"/>
      <c r="EX577" s="43"/>
      <c r="EY577" s="43"/>
      <c r="EZ577" s="43"/>
      <c r="FA577" s="43"/>
      <c r="FB577" s="43"/>
      <c r="FC577" s="43"/>
      <c r="FD577" s="43"/>
      <c r="FE577" s="43"/>
      <c r="FF577" s="43"/>
      <c r="FG577" s="43"/>
      <c r="FH577" s="43"/>
      <c r="FI577" s="43"/>
      <c r="FJ577" s="43"/>
      <c r="FK577" s="43"/>
      <c r="FL577" s="43"/>
      <c r="FM577" s="43"/>
      <c r="FN577" s="43"/>
      <c r="FO577" s="43"/>
      <c r="FP577" s="43"/>
      <c r="FQ577" s="43"/>
      <c r="FR577" s="43"/>
      <c r="FS577" s="43"/>
      <c r="FT577" s="43"/>
      <c r="FU577" s="43"/>
      <c r="FV577" s="43"/>
      <c r="FW577" s="43"/>
      <c r="FX577" s="43"/>
      <c r="FY577" s="43"/>
      <c r="FZ577" s="43"/>
      <c r="GA577" s="43"/>
      <c r="GB577" s="43"/>
      <c r="GC577" s="43"/>
      <c r="GD577" s="43"/>
      <c r="GE577" s="43"/>
      <c r="GF577" s="43"/>
      <c r="GG577" s="43"/>
      <c r="GH577" s="43"/>
      <c r="GI577" s="43"/>
      <c r="GJ577" s="43"/>
      <c r="GK577" s="43"/>
      <c r="GL577" s="43"/>
      <c r="GM577" s="43"/>
      <c r="GN577" s="43"/>
      <c r="GO577" s="43"/>
      <c r="GP577" s="43"/>
      <c r="GQ577" s="43"/>
      <c r="GR577" s="43"/>
      <c r="GS577" s="43"/>
      <c r="GT577" s="43"/>
      <c r="GU577" s="43"/>
      <c r="GV577" s="43"/>
      <c r="GW577" s="43"/>
      <c r="GX577" s="43"/>
      <c r="GY577" s="43"/>
      <c r="GZ577" s="43"/>
      <c r="HA577" s="43"/>
      <c r="HB577" s="43"/>
      <c r="HC577" s="43"/>
      <c r="HD577" s="43"/>
      <c r="HE577" s="43"/>
      <c r="HF577" s="43"/>
      <c r="HG577" s="43"/>
      <c r="HH577" s="43"/>
      <c r="HI577" s="43"/>
      <c r="HJ577" s="43"/>
      <c r="HK577" s="43"/>
      <c r="HL577" s="43"/>
      <c r="HM577" s="43"/>
      <c r="HN577" s="43"/>
      <c r="HO577" s="43"/>
      <c r="HP577" s="43"/>
      <c r="HQ577" s="43"/>
      <c r="HR577" s="43"/>
      <c r="HS577" s="43"/>
      <c r="HT577" s="43"/>
      <c r="HU577" s="43"/>
      <c r="HV577" s="43"/>
      <c r="HW577" s="43"/>
      <c r="HX577" s="43"/>
      <c r="HY577" s="43"/>
      <c r="HZ577" s="43"/>
      <c r="IA577" s="43"/>
      <c r="IB577" s="43"/>
      <c r="IC577" s="43"/>
      <c r="ID577" s="43"/>
      <c r="IE577" s="43"/>
      <c r="IF577" s="43"/>
      <c r="IG577" s="43"/>
      <c r="IH577" s="43"/>
      <c r="II577" s="43"/>
      <c r="IJ577" s="43"/>
      <c r="IK577" s="43"/>
      <c r="IL577" s="43"/>
      <c r="IM577" s="43"/>
      <c r="IN577" s="43"/>
      <c r="IO577" s="43"/>
      <c r="IP577" s="43"/>
      <c r="IQ577" s="43"/>
      <c r="IR577" s="43"/>
      <c r="IS577" s="43"/>
      <c r="IT577" s="43"/>
      <c r="IU577" s="43"/>
    </row>
    <row r="578" spans="1:255" ht="16.5">
      <c r="A578" s="708"/>
      <c r="B578" s="709"/>
      <c r="C578" s="709"/>
      <c r="D578" s="709"/>
      <c r="E578" s="43"/>
      <c r="F578" s="43"/>
      <c r="G578" s="43"/>
      <c r="H578" s="43"/>
      <c r="I578" s="43"/>
      <c r="J578" s="43"/>
      <c r="K578" s="43"/>
      <c r="L578" s="43"/>
      <c r="M578" s="43"/>
      <c r="N578" s="43"/>
      <c r="O578" s="43"/>
      <c r="P578" s="43"/>
      <c r="Q578" s="43"/>
      <c r="R578" s="43"/>
      <c r="S578" s="43"/>
      <c r="T578" s="43"/>
      <c r="U578" s="43"/>
      <c r="V578" s="43"/>
      <c r="W578" s="43"/>
      <c r="X578" s="43"/>
      <c r="Y578" s="43"/>
      <c r="Z578" s="43"/>
      <c r="AA578" s="43"/>
      <c r="AB578" s="43"/>
      <c r="AC578" s="43"/>
      <c r="AD578" s="43"/>
      <c r="AE578" s="43"/>
      <c r="AF578" s="43"/>
      <c r="AG578" s="43"/>
      <c r="AH578" s="43"/>
      <c r="AI578" s="43"/>
      <c r="AJ578" s="43"/>
      <c r="AK578" s="43"/>
      <c r="AL578" s="43"/>
      <c r="AM578" s="43"/>
      <c r="AN578" s="43"/>
      <c r="AO578" s="43"/>
      <c r="AP578" s="43"/>
      <c r="AQ578" s="43"/>
      <c r="AR578" s="43"/>
      <c r="AS578" s="43"/>
      <c r="AT578" s="43"/>
      <c r="AU578" s="43"/>
      <c r="AV578" s="43"/>
      <c r="AW578" s="43"/>
      <c r="AX578" s="43"/>
      <c r="AY578" s="43"/>
      <c r="AZ578" s="43"/>
      <c r="BA578" s="43"/>
      <c r="BB578" s="43"/>
      <c r="BC578" s="43"/>
      <c r="BD578" s="43"/>
      <c r="BE578" s="43"/>
      <c r="BF578" s="43"/>
      <c r="BG578" s="43"/>
      <c r="BH578" s="43"/>
      <c r="BI578" s="43"/>
      <c r="BJ578" s="43"/>
      <c r="BK578" s="43"/>
      <c r="BL578" s="43"/>
      <c r="BM578" s="43"/>
      <c r="BN578" s="43"/>
      <c r="BO578" s="43"/>
      <c r="BP578" s="43"/>
      <c r="BQ578" s="43"/>
      <c r="BR578" s="43"/>
      <c r="BS578" s="43"/>
      <c r="BT578" s="43"/>
      <c r="BU578" s="43"/>
      <c r="BV578" s="43"/>
      <c r="BW578" s="43"/>
      <c r="BX578" s="43"/>
      <c r="BY578" s="43"/>
      <c r="BZ578" s="43"/>
      <c r="CA578" s="43"/>
      <c r="CB578" s="43"/>
      <c r="CC578" s="43"/>
      <c r="CD578" s="43"/>
      <c r="CE578" s="43"/>
      <c r="CF578" s="43"/>
      <c r="CG578" s="43"/>
      <c r="CH578" s="43"/>
      <c r="CI578" s="43"/>
      <c r="CJ578" s="43"/>
      <c r="CK578" s="43"/>
      <c r="CL578" s="43"/>
      <c r="CM578" s="43"/>
      <c r="CN578" s="43"/>
      <c r="CO578" s="43"/>
      <c r="CP578" s="43"/>
      <c r="CQ578" s="43"/>
      <c r="CR578" s="43"/>
      <c r="CS578" s="43"/>
      <c r="CT578" s="43"/>
      <c r="CU578" s="43"/>
      <c r="CV578" s="43"/>
      <c r="CW578" s="43"/>
      <c r="CX578" s="43"/>
      <c r="CY578" s="43"/>
      <c r="CZ578" s="43"/>
      <c r="DA578" s="43"/>
      <c r="DB578" s="43"/>
      <c r="DC578" s="43"/>
      <c r="DD578" s="43"/>
      <c r="DE578" s="43"/>
      <c r="DF578" s="43"/>
      <c r="DG578" s="43"/>
      <c r="DH578" s="43"/>
      <c r="DI578" s="43"/>
      <c r="DJ578" s="43"/>
      <c r="DK578" s="43"/>
      <c r="DL578" s="43"/>
      <c r="DM578" s="43"/>
      <c r="DN578" s="43"/>
      <c r="DO578" s="43"/>
      <c r="DP578" s="43"/>
      <c r="DQ578" s="43"/>
      <c r="DR578" s="43"/>
      <c r="DS578" s="43"/>
      <c r="DT578" s="43"/>
      <c r="DU578" s="43"/>
      <c r="DV578" s="43"/>
      <c r="DW578" s="43"/>
      <c r="DX578" s="43"/>
      <c r="DY578" s="43"/>
      <c r="DZ578" s="43"/>
      <c r="EA578" s="43"/>
      <c r="EB578" s="43"/>
      <c r="EC578" s="43"/>
      <c r="ED578" s="43"/>
      <c r="EE578" s="43"/>
      <c r="EF578" s="43"/>
      <c r="EG578" s="43"/>
      <c r="EH578" s="43"/>
      <c r="EI578" s="43"/>
      <c r="EJ578" s="43"/>
      <c r="EK578" s="43"/>
      <c r="EL578" s="43"/>
      <c r="EM578" s="43"/>
      <c r="EN578" s="43"/>
      <c r="EO578" s="43"/>
      <c r="EP578" s="43"/>
      <c r="EQ578" s="43"/>
      <c r="ER578" s="43"/>
      <c r="ES578" s="43"/>
      <c r="ET578" s="43"/>
      <c r="EU578" s="43"/>
      <c r="EV578" s="43"/>
      <c r="EW578" s="43"/>
      <c r="EX578" s="43"/>
      <c r="EY578" s="43"/>
      <c r="EZ578" s="43"/>
      <c r="FA578" s="43"/>
      <c r="FB578" s="43"/>
      <c r="FC578" s="43"/>
      <c r="FD578" s="43"/>
      <c r="FE578" s="43"/>
      <c r="FF578" s="43"/>
      <c r="FG578" s="43"/>
      <c r="FH578" s="43"/>
      <c r="FI578" s="43"/>
      <c r="FJ578" s="43"/>
      <c r="FK578" s="43"/>
      <c r="FL578" s="43"/>
      <c r="FM578" s="43"/>
      <c r="FN578" s="43"/>
      <c r="FO578" s="43"/>
      <c r="FP578" s="43"/>
      <c r="FQ578" s="43"/>
      <c r="FR578" s="43"/>
      <c r="FS578" s="43"/>
      <c r="FT578" s="43"/>
      <c r="FU578" s="43"/>
      <c r="FV578" s="43"/>
      <c r="FW578" s="43"/>
      <c r="FX578" s="43"/>
      <c r="FY578" s="43"/>
      <c r="FZ578" s="43"/>
      <c r="GA578" s="43"/>
      <c r="GB578" s="43"/>
      <c r="GC578" s="43"/>
      <c r="GD578" s="43"/>
      <c r="GE578" s="43"/>
      <c r="GF578" s="43"/>
      <c r="GG578" s="43"/>
      <c r="GH578" s="43"/>
      <c r="GI578" s="43"/>
      <c r="GJ578" s="43"/>
      <c r="GK578" s="43"/>
      <c r="GL578" s="43"/>
      <c r="GM578" s="43"/>
      <c r="GN578" s="43"/>
      <c r="GO578" s="43"/>
      <c r="GP578" s="43"/>
      <c r="GQ578" s="43"/>
      <c r="GR578" s="43"/>
      <c r="GS578" s="43"/>
      <c r="GT578" s="43"/>
      <c r="GU578" s="43"/>
      <c r="GV578" s="43"/>
      <c r="GW578" s="43"/>
      <c r="GX578" s="43"/>
      <c r="GY578" s="43"/>
      <c r="GZ578" s="43"/>
      <c r="HA578" s="43"/>
      <c r="HB578" s="43"/>
      <c r="HC578" s="43"/>
      <c r="HD578" s="43"/>
      <c r="HE578" s="43"/>
      <c r="HF578" s="43"/>
      <c r="HG578" s="43"/>
      <c r="HH578" s="43"/>
      <c r="HI578" s="43"/>
      <c r="HJ578" s="43"/>
      <c r="HK578" s="43"/>
      <c r="HL578" s="43"/>
      <c r="HM578" s="43"/>
      <c r="HN578" s="43"/>
      <c r="HO578" s="43"/>
      <c r="HP578" s="43"/>
      <c r="HQ578" s="43"/>
      <c r="HR578" s="43"/>
      <c r="HS578" s="43"/>
      <c r="HT578" s="43"/>
      <c r="HU578" s="43"/>
      <c r="HV578" s="43"/>
      <c r="HW578" s="43"/>
      <c r="HX578" s="43"/>
      <c r="HY578" s="43"/>
      <c r="HZ578" s="43"/>
      <c r="IA578" s="43"/>
      <c r="IB578" s="43"/>
      <c r="IC578" s="43"/>
      <c r="ID578" s="43"/>
      <c r="IE578" s="43"/>
      <c r="IF578" s="43"/>
      <c r="IG578" s="43"/>
      <c r="IH578" s="43"/>
      <c r="II578" s="43"/>
      <c r="IJ578" s="43"/>
      <c r="IK578" s="43"/>
      <c r="IL578" s="43"/>
      <c r="IM578" s="43"/>
      <c r="IN578" s="43"/>
      <c r="IO578" s="43"/>
      <c r="IP578" s="43"/>
      <c r="IQ578" s="43"/>
      <c r="IR578" s="43"/>
      <c r="IS578" s="43"/>
      <c r="IT578" s="43"/>
      <c r="IU578" s="43"/>
    </row>
    <row r="579" spans="1:255" ht="16.5">
      <c r="A579" s="708"/>
      <c r="B579" s="709"/>
      <c r="C579" s="709"/>
      <c r="D579" s="709"/>
      <c r="E579" s="43"/>
      <c r="F579" s="43"/>
      <c r="G579" s="43"/>
      <c r="H579" s="43"/>
      <c r="I579" s="43"/>
      <c r="J579" s="43"/>
      <c r="K579" s="43"/>
      <c r="L579" s="43"/>
      <c r="M579" s="43"/>
      <c r="N579" s="43"/>
      <c r="O579" s="43"/>
      <c r="P579" s="43"/>
      <c r="Q579" s="43"/>
      <c r="R579" s="43"/>
      <c r="S579" s="43"/>
      <c r="T579" s="43"/>
      <c r="U579" s="43"/>
      <c r="V579" s="43"/>
      <c r="W579" s="43"/>
      <c r="X579" s="43"/>
      <c r="Y579" s="43"/>
      <c r="Z579" s="43"/>
      <c r="AA579" s="43"/>
      <c r="AB579" s="43"/>
      <c r="AC579" s="43"/>
      <c r="AD579" s="43"/>
      <c r="AE579" s="43"/>
      <c r="AF579" s="43"/>
      <c r="AG579" s="43"/>
      <c r="AH579" s="43"/>
      <c r="AI579" s="43"/>
      <c r="AJ579" s="43"/>
      <c r="AK579" s="43"/>
      <c r="AL579" s="43"/>
      <c r="AM579" s="43"/>
      <c r="AN579" s="43"/>
      <c r="AO579" s="43"/>
      <c r="AP579" s="43"/>
      <c r="AQ579" s="43"/>
      <c r="AR579" s="43"/>
      <c r="AS579" s="43"/>
      <c r="AT579" s="43"/>
      <c r="AU579" s="43"/>
      <c r="AV579" s="43"/>
      <c r="AW579" s="43"/>
      <c r="AX579" s="43"/>
      <c r="AY579" s="43"/>
      <c r="AZ579" s="43"/>
      <c r="BA579" s="43"/>
      <c r="BB579" s="43"/>
      <c r="BC579" s="43"/>
      <c r="BD579" s="43"/>
      <c r="BE579" s="43"/>
      <c r="BF579" s="43"/>
      <c r="BG579" s="43"/>
      <c r="BH579" s="43"/>
      <c r="BI579" s="43"/>
      <c r="BJ579" s="43"/>
      <c r="BK579" s="43"/>
      <c r="BL579" s="43"/>
      <c r="BM579" s="43"/>
      <c r="BN579" s="43"/>
      <c r="BO579" s="43"/>
      <c r="BP579" s="43"/>
      <c r="BQ579" s="43"/>
      <c r="BR579" s="43"/>
      <c r="BS579" s="43"/>
      <c r="BT579" s="43"/>
      <c r="BU579" s="43"/>
      <c r="BV579" s="43"/>
      <c r="BW579" s="43"/>
      <c r="BX579" s="43"/>
      <c r="BY579" s="43"/>
      <c r="BZ579" s="43"/>
      <c r="CA579" s="43"/>
      <c r="CB579" s="43"/>
      <c r="CC579" s="43"/>
      <c r="CD579" s="43"/>
      <c r="CE579" s="43"/>
      <c r="CF579" s="43"/>
      <c r="CG579" s="43"/>
      <c r="CH579" s="43"/>
      <c r="CI579" s="43"/>
      <c r="CJ579" s="43"/>
      <c r="CK579" s="43"/>
      <c r="CL579" s="43"/>
      <c r="CM579" s="43"/>
      <c r="CN579" s="43"/>
      <c r="CO579" s="43"/>
      <c r="CP579" s="43"/>
      <c r="CQ579" s="43"/>
      <c r="CR579" s="43"/>
      <c r="CS579" s="43"/>
      <c r="CT579" s="43"/>
      <c r="CU579" s="43"/>
      <c r="CV579" s="43"/>
      <c r="CW579" s="43"/>
      <c r="CX579" s="43"/>
      <c r="CY579" s="43"/>
      <c r="CZ579" s="43"/>
      <c r="DA579" s="43"/>
      <c r="DB579" s="43"/>
      <c r="DC579" s="43"/>
      <c r="DD579" s="43"/>
      <c r="DE579" s="43"/>
      <c r="DF579" s="43"/>
      <c r="DG579" s="43"/>
      <c r="DH579" s="43"/>
      <c r="DI579" s="43"/>
      <c r="DJ579" s="43"/>
      <c r="DK579" s="43"/>
      <c r="DL579" s="43"/>
      <c r="DM579" s="43"/>
      <c r="DN579" s="43"/>
      <c r="DO579" s="43"/>
      <c r="DP579" s="43"/>
      <c r="DQ579" s="43"/>
      <c r="DR579" s="43"/>
      <c r="DS579" s="43"/>
      <c r="DT579" s="43"/>
      <c r="DU579" s="43"/>
      <c r="DV579" s="43"/>
      <c r="DW579" s="43"/>
      <c r="DX579" s="43"/>
      <c r="DY579" s="43"/>
      <c r="DZ579" s="43"/>
      <c r="EA579" s="43"/>
      <c r="EB579" s="43"/>
      <c r="EC579" s="43"/>
      <c r="ED579" s="43"/>
      <c r="EE579" s="43"/>
      <c r="EF579" s="43"/>
      <c r="EG579" s="43"/>
      <c r="EH579" s="43"/>
      <c r="EI579" s="43"/>
      <c r="EJ579" s="43"/>
      <c r="EK579" s="43"/>
      <c r="EL579" s="43"/>
      <c r="EM579" s="43"/>
      <c r="EN579" s="43"/>
      <c r="EO579" s="43"/>
      <c r="EP579" s="43"/>
      <c r="EQ579" s="43"/>
      <c r="ER579" s="43"/>
      <c r="ES579" s="43"/>
      <c r="ET579" s="43"/>
      <c r="EU579" s="43"/>
      <c r="EV579" s="43"/>
      <c r="EW579" s="43"/>
      <c r="EX579" s="43"/>
      <c r="EY579" s="43"/>
      <c r="EZ579" s="43"/>
      <c r="FA579" s="43"/>
      <c r="FB579" s="43"/>
      <c r="FC579" s="43"/>
      <c r="FD579" s="43"/>
      <c r="FE579" s="43"/>
      <c r="FF579" s="43"/>
      <c r="FG579" s="43"/>
      <c r="FH579" s="43"/>
      <c r="FI579" s="43"/>
      <c r="FJ579" s="43"/>
      <c r="FK579" s="43"/>
      <c r="FL579" s="43"/>
      <c r="FM579" s="43"/>
      <c r="FN579" s="43"/>
      <c r="FO579" s="43"/>
      <c r="FP579" s="43"/>
      <c r="FQ579" s="43"/>
      <c r="FR579" s="43"/>
      <c r="FS579" s="43"/>
      <c r="FT579" s="43"/>
      <c r="FU579" s="43"/>
      <c r="FV579" s="43"/>
      <c r="FW579" s="43"/>
      <c r="FX579" s="43"/>
      <c r="FY579" s="43"/>
      <c r="FZ579" s="43"/>
      <c r="GA579" s="43"/>
      <c r="GB579" s="43"/>
      <c r="GC579" s="43"/>
      <c r="GD579" s="43"/>
      <c r="GE579" s="43"/>
      <c r="GF579" s="43"/>
      <c r="GG579" s="43"/>
      <c r="GH579" s="43"/>
      <c r="GI579" s="43"/>
      <c r="GJ579" s="43"/>
      <c r="GK579" s="43"/>
      <c r="GL579" s="43"/>
      <c r="GM579" s="43"/>
      <c r="GN579" s="43"/>
      <c r="GO579" s="43"/>
      <c r="GP579" s="43"/>
      <c r="GQ579" s="43"/>
      <c r="GR579" s="43"/>
      <c r="GS579" s="43"/>
      <c r="GT579" s="43"/>
      <c r="GU579" s="43"/>
      <c r="GV579" s="43"/>
      <c r="GW579" s="43"/>
      <c r="GX579" s="43"/>
      <c r="GY579" s="43"/>
      <c r="GZ579" s="43"/>
      <c r="HA579" s="43"/>
      <c r="HB579" s="43"/>
      <c r="HC579" s="43"/>
      <c r="HD579" s="43"/>
      <c r="HE579" s="43"/>
      <c r="HF579" s="43"/>
      <c r="HG579" s="43"/>
      <c r="HH579" s="43"/>
      <c r="HI579" s="43"/>
      <c r="HJ579" s="43"/>
      <c r="HK579" s="43"/>
      <c r="HL579" s="43"/>
      <c r="HM579" s="43"/>
      <c r="HN579" s="43"/>
      <c r="HO579" s="43"/>
      <c r="HP579" s="43"/>
      <c r="HQ579" s="43"/>
      <c r="HR579" s="43"/>
      <c r="HS579" s="43"/>
      <c r="HT579" s="43"/>
      <c r="HU579" s="43"/>
      <c r="HV579" s="43"/>
      <c r="HW579" s="43"/>
      <c r="HX579" s="43"/>
      <c r="HY579" s="43"/>
      <c r="HZ579" s="43"/>
      <c r="IA579" s="43"/>
      <c r="IB579" s="43"/>
      <c r="IC579" s="43"/>
      <c r="ID579" s="43"/>
      <c r="IE579" s="43"/>
      <c r="IF579" s="43"/>
      <c r="IG579" s="43"/>
      <c r="IH579" s="43"/>
      <c r="II579" s="43"/>
      <c r="IJ579" s="43"/>
      <c r="IK579" s="43"/>
      <c r="IL579" s="43"/>
      <c r="IM579" s="43"/>
      <c r="IN579" s="43"/>
      <c r="IO579" s="43"/>
      <c r="IP579" s="43"/>
      <c r="IQ579" s="43"/>
      <c r="IR579" s="43"/>
      <c r="IS579" s="43"/>
      <c r="IT579" s="43"/>
      <c r="IU579" s="43"/>
    </row>
    <row r="580" spans="1:255" ht="16.5">
      <c r="A580" s="708"/>
      <c r="B580" s="709"/>
      <c r="C580" s="709"/>
      <c r="D580" s="709"/>
      <c r="E580" s="43"/>
      <c r="F580" s="43"/>
      <c r="G580" s="43"/>
      <c r="H580" s="43"/>
      <c r="I580" s="43"/>
      <c r="J580" s="43"/>
      <c r="K580" s="43"/>
      <c r="L580" s="43"/>
      <c r="M580" s="43"/>
      <c r="N580" s="43"/>
      <c r="O580" s="43"/>
      <c r="P580" s="43"/>
      <c r="Q580" s="43"/>
      <c r="R580" s="43"/>
      <c r="S580" s="43"/>
      <c r="T580" s="43"/>
      <c r="U580" s="43"/>
      <c r="V580" s="43"/>
      <c r="W580" s="43"/>
      <c r="X580" s="43"/>
      <c r="Y580" s="43"/>
      <c r="Z580" s="43"/>
      <c r="AA580" s="43"/>
      <c r="AB580" s="43"/>
      <c r="AC580" s="43"/>
      <c r="AD580" s="43"/>
      <c r="AE580" s="43"/>
      <c r="AF580" s="43"/>
      <c r="AG580" s="43"/>
      <c r="AH580" s="43"/>
      <c r="AI580" s="43"/>
      <c r="AJ580" s="43"/>
      <c r="AK580" s="43"/>
      <c r="AL580" s="43"/>
      <c r="AM580" s="43"/>
      <c r="AN580" s="43"/>
      <c r="AO580" s="43"/>
      <c r="AP580" s="43"/>
      <c r="AQ580" s="43"/>
      <c r="AR580" s="43"/>
      <c r="AS580" s="43"/>
      <c r="AT580" s="43"/>
      <c r="AU580" s="43"/>
      <c r="AV580" s="43"/>
      <c r="AW580" s="43"/>
      <c r="AX580" s="43"/>
      <c r="AY580" s="43"/>
      <c r="AZ580" s="43"/>
      <c r="BA580" s="43"/>
      <c r="BB580" s="43"/>
      <c r="BC580" s="43"/>
      <c r="BD580" s="43"/>
      <c r="BE580" s="43"/>
      <c r="BF580" s="43"/>
      <c r="BG580" s="43"/>
      <c r="BH580" s="43"/>
      <c r="BI580" s="43"/>
      <c r="BJ580" s="43"/>
      <c r="BK580" s="43"/>
      <c r="BL580" s="43"/>
      <c r="BM580" s="43"/>
      <c r="BN580" s="43"/>
      <c r="BO580" s="43"/>
      <c r="BP580" s="43"/>
      <c r="BQ580" s="43"/>
      <c r="BR580" s="43"/>
      <c r="BS580" s="43"/>
      <c r="BT580" s="43"/>
      <c r="BU580" s="43"/>
      <c r="BV580" s="43"/>
      <c r="BW580" s="43"/>
      <c r="BX580" s="43"/>
      <c r="BY580" s="43"/>
      <c r="BZ580" s="43"/>
      <c r="CA580" s="43"/>
      <c r="CB580" s="43"/>
      <c r="CC580" s="43"/>
      <c r="CD580" s="43"/>
      <c r="CE580" s="43"/>
      <c r="CF580" s="43"/>
      <c r="CG580" s="43"/>
      <c r="CH580" s="43"/>
      <c r="CI580" s="43"/>
      <c r="CJ580" s="43"/>
      <c r="CK580" s="43"/>
      <c r="CL580" s="43"/>
      <c r="CM580" s="43"/>
      <c r="CN580" s="43"/>
      <c r="CO580" s="43"/>
      <c r="CP580" s="43"/>
      <c r="CQ580" s="43"/>
      <c r="CR580" s="43"/>
      <c r="CS580" s="43"/>
      <c r="CT580" s="43"/>
      <c r="CU580" s="43"/>
      <c r="CV580" s="43"/>
      <c r="CW580" s="43"/>
      <c r="CX580" s="43"/>
      <c r="CY580" s="43"/>
      <c r="CZ580" s="43"/>
      <c r="DA580" s="43"/>
      <c r="DB580" s="43"/>
      <c r="DC580" s="43"/>
      <c r="DD580" s="43"/>
      <c r="DE580" s="43"/>
      <c r="DF580" s="43"/>
      <c r="DG580" s="43"/>
      <c r="DH580" s="43"/>
      <c r="DI580" s="43"/>
      <c r="DJ580" s="43"/>
      <c r="DK580" s="43"/>
      <c r="DL580" s="43"/>
      <c r="DM580" s="43"/>
      <c r="DN580" s="43"/>
      <c r="DO580" s="43"/>
      <c r="DP580" s="43"/>
      <c r="DQ580" s="43"/>
      <c r="DR580" s="43"/>
      <c r="DS580" s="43"/>
      <c r="DT580" s="43"/>
      <c r="DU580" s="43"/>
      <c r="DV580" s="43"/>
      <c r="DW580" s="43"/>
      <c r="DX580" s="43"/>
      <c r="DY580" s="43"/>
      <c r="DZ580" s="43"/>
      <c r="EA580" s="43"/>
      <c r="EB580" s="43"/>
      <c r="EC580" s="43"/>
      <c r="ED580" s="43"/>
      <c r="EE580" s="43"/>
      <c r="EF580" s="43"/>
      <c r="EG580" s="43"/>
      <c r="EH580" s="43"/>
      <c r="EI580" s="43"/>
      <c r="EJ580" s="43"/>
      <c r="EK580" s="43"/>
      <c r="EL580" s="43"/>
      <c r="EM580" s="43"/>
      <c r="EN580" s="43"/>
      <c r="EO580" s="43"/>
      <c r="EP580" s="43"/>
      <c r="EQ580" s="43"/>
      <c r="ER580" s="43"/>
      <c r="ES580" s="43"/>
      <c r="ET580" s="43"/>
      <c r="EU580" s="43"/>
      <c r="EV580" s="43"/>
      <c r="EW580" s="43"/>
      <c r="EX580" s="43"/>
      <c r="EY580" s="43"/>
      <c r="EZ580" s="43"/>
      <c r="FA580" s="43"/>
      <c r="FB580" s="43"/>
      <c r="FC580" s="43"/>
      <c r="FD580" s="43"/>
      <c r="FE580" s="43"/>
      <c r="FF580" s="43"/>
      <c r="FG580" s="43"/>
      <c r="FH580" s="43"/>
      <c r="FI580" s="43"/>
      <c r="FJ580" s="43"/>
      <c r="FK580" s="43"/>
      <c r="FL580" s="43"/>
      <c r="FM580" s="43"/>
      <c r="FN580" s="43"/>
      <c r="FO580" s="43"/>
      <c r="FP580" s="43"/>
      <c r="FQ580" s="43"/>
      <c r="FR580" s="43"/>
      <c r="FS580" s="43"/>
      <c r="FT580" s="43"/>
      <c r="FU580" s="43"/>
      <c r="FV580" s="43"/>
      <c r="FW580" s="43"/>
      <c r="FX580" s="43"/>
      <c r="FY580" s="43"/>
      <c r="FZ580" s="43"/>
      <c r="GA580" s="43"/>
      <c r="GB580" s="43"/>
      <c r="GC580" s="43"/>
      <c r="GD580" s="43"/>
      <c r="GE580" s="43"/>
      <c r="GF580" s="43"/>
      <c r="GG580" s="43"/>
      <c r="GH580" s="43"/>
      <c r="GI580" s="43"/>
      <c r="GJ580" s="43"/>
      <c r="GK580" s="43"/>
      <c r="GL580" s="43"/>
      <c r="GM580" s="43"/>
      <c r="GN580" s="43"/>
      <c r="GO580" s="43"/>
      <c r="GP580" s="43"/>
      <c r="GQ580" s="43"/>
      <c r="GR580" s="43"/>
      <c r="GS580" s="43"/>
      <c r="GT580" s="43"/>
      <c r="GU580" s="43"/>
      <c r="GV580" s="43"/>
      <c r="GW580" s="43"/>
      <c r="GX580" s="43"/>
      <c r="GY580" s="43"/>
      <c r="GZ580" s="43"/>
      <c r="HA580" s="43"/>
      <c r="HB580" s="43"/>
      <c r="HC580" s="43"/>
      <c r="HD580" s="43"/>
      <c r="HE580" s="43"/>
      <c r="HF580" s="43"/>
      <c r="HG580" s="43"/>
      <c r="HH580" s="43"/>
      <c r="HI580" s="43"/>
      <c r="HJ580" s="43"/>
      <c r="HK580" s="43"/>
      <c r="HL580" s="43"/>
      <c r="HM580" s="43"/>
      <c r="HN580" s="43"/>
      <c r="HO580" s="43"/>
      <c r="HP580" s="43"/>
      <c r="HQ580" s="43"/>
      <c r="HR580" s="43"/>
      <c r="HS580" s="43"/>
      <c r="HT580" s="43"/>
      <c r="HU580" s="43"/>
      <c r="HV580" s="43"/>
      <c r="HW580" s="43"/>
      <c r="HX580" s="43"/>
      <c r="HY580" s="43"/>
      <c r="HZ580" s="43"/>
      <c r="IA580" s="43"/>
      <c r="IB580" s="43"/>
      <c r="IC580" s="43"/>
      <c r="ID580" s="43"/>
      <c r="IE580" s="43"/>
      <c r="IF580" s="43"/>
      <c r="IG580" s="43"/>
      <c r="IH580" s="43"/>
      <c r="II580" s="43"/>
      <c r="IJ580" s="43"/>
      <c r="IK580" s="43"/>
      <c r="IL580" s="43"/>
      <c r="IM580" s="43"/>
      <c r="IN580" s="43"/>
      <c r="IO580" s="43"/>
      <c r="IP580" s="43"/>
      <c r="IQ580" s="43"/>
      <c r="IR580" s="43"/>
      <c r="IS580" s="43"/>
      <c r="IT580" s="43"/>
      <c r="IU580" s="43"/>
    </row>
    <row r="581" spans="1:255" ht="16.5">
      <c r="A581" s="708"/>
      <c r="B581" s="709"/>
      <c r="C581" s="709"/>
      <c r="D581" s="709"/>
      <c r="E581" s="43"/>
      <c r="F581" s="43"/>
      <c r="G581" s="43"/>
      <c r="H581" s="43"/>
      <c r="I581" s="43"/>
      <c r="J581" s="43"/>
      <c r="K581" s="43"/>
      <c r="L581" s="43"/>
      <c r="M581" s="43"/>
      <c r="N581" s="43"/>
      <c r="O581" s="43"/>
      <c r="P581" s="43"/>
      <c r="Q581" s="43"/>
      <c r="R581" s="43"/>
      <c r="S581" s="43"/>
      <c r="T581" s="43"/>
      <c r="U581" s="43"/>
      <c r="V581" s="43"/>
      <c r="W581" s="43"/>
      <c r="X581" s="43"/>
      <c r="Y581" s="43"/>
      <c r="Z581" s="43"/>
      <c r="AA581" s="43"/>
      <c r="AB581" s="43"/>
      <c r="AC581" s="43"/>
      <c r="AD581" s="43"/>
      <c r="AE581" s="43"/>
      <c r="AF581" s="43"/>
      <c r="AG581" s="43"/>
      <c r="AH581" s="43"/>
      <c r="AI581" s="43"/>
      <c r="AJ581" s="43"/>
      <c r="AK581" s="43"/>
      <c r="AL581" s="43"/>
      <c r="AM581" s="43"/>
      <c r="AN581" s="43"/>
      <c r="AO581" s="43"/>
      <c r="AP581" s="43"/>
      <c r="AQ581" s="43"/>
      <c r="AR581" s="43"/>
      <c r="AS581" s="43"/>
      <c r="AT581" s="43"/>
      <c r="AU581" s="43"/>
      <c r="AV581" s="43"/>
      <c r="AW581" s="43"/>
      <c r="AX581" s="43"/>
      <c r="AY581" s="43"/>
      <c r="AZ581" s="43"/>
      <c r="BA581" s="43"/>
      <c r="BB581" s="43"/>
      <c r="BC581" s="43"/>
      <c r="BD581" s="43"/>
      <c r="BE581" s="43"/>
      <c r="BF581" s="43"/>
      <c r="BG581" s="43"/>
      <c r="BH581" s="43"/>
      <c r="BI581" s="43"/>
      <c r="BJ581" s="43"/>
      <c r="BK581" s="43"/>
      <c r="BL581" s="43"/>
      <c r="BM581" s="43"/>
      <c r="BN581" s="43"/>
      <c r="BO581" s="43"/>
      <c r="BP581" s="43"/>
      <c r="BQ581" s="43"/>
      <c r="BR581" s="43"/>
      <c r="BS581" s="43"/>
      <c r="BT581" s="43"/>
      <c r="BU581" s="43"/>
      <c r="BV581" s="43"/>
      <c r="BW581" s="43"/>
      <c r="BX581" s="43"/>
      <c r="BY581" s="43"/>
      <c r="BZ581" s="43"/>
      <c r="CA581" s="43"/>
      <c r="CB581" s="43"/>
      <c r="CC581" s="43"/>
      <c r="CD581" s="43"/>
      <c r="CE581" s="43"/>
      <c r="CF581" s="43"/>
      <c r="CG581" s="43"/>
      <c r="CH581" s="43"/>
      <c r="CI581" s="43"/>
      <c r="CJ581" s="43"/>
      <c r="CK581" s="43"/>
      <c r="CL581" s="43"/>
      <c r="CM581" s="43"/>
      <c r="CN581" s="43"/>
      <c r="CO581" s="43"/>
      <c r="CP581" s="43"/>
      <c r="CQ581" s="43"/>
      <c r="CR581" s="43"/>
      <c r="CS581" s="43"/>
      <c r="CT581" s="43"/>
      <c r="CU581" s="43"/>
      <c r="CV581" s="43"/>
      <c r="CW581" s="43"/>
      <c r="CX581" s="43"/>
      <c r="CY581" s="43"/>
      <c r="CZ581" s="43"/>
      <c r="DA581" s="43"/>
      <c r="DB581" s="43"/>
      <c r="DC581" s="43"/>
      <c r="DD581" s="43"/>
      <c r="DE581" s="43"/>
      <c r="DF581" s="43"/>
      <c r="DG581" s="43"/>
      <c r="DH581" s="43"/>
      <c r="DI581" s="43"/>
      <c r="DJ581" s="43"/>
      <c r="DK581" s="43"/>
      <c r="DL581" s="43"/>
      <c r="DM581" s="43"/>
      <c r="DN581" s="43"/>
      <c r="DO581" s="43"/>
      <c r="DP581" s="43"/>
      <c r="DQ581" s="43"/>
      <c r="DR581" s="43"/>
      <c r="DS581" s="43"/>
      <c r="DT581" s="43"/>
      <c r="DU581" s="43"/>
      <c r="DV581" s="43"/>
      <c r="DW581" s="43"/>
      <c r="DX581" s="43"/>
      <c r="DY581" s="43"/>
      <c r="DZ581" s="43"/>
      <c r="EA581" s="43"/>
      <c r="EB581" s="43"/>
      <c r="EC581" s="43"/>
      <c r="ED581" s="43"/>
      <c r="EE581" s="43"/>
      <c r="EF581" s="43"/>
      <c r="EG581" s="43"/>
      <c r="EH581" s="43"/>
      <c r="EI581" s="43"/>
      <c r="EJ581" s="43"/>
      <c r="EK581" s="43"/>
      <c r="EL581" s="43"/>
      <c r="EM581" s="43"/>
      <c r="EN581" s="43"/>
      <c r="EO581" s="43"/>
      <c r="EP581" s="43"/>
      <c r="EQ581" s="43"/>
      <c r="ER581" s="43"/>
      <c r="ES581" s="43"/>
      <c r="ET581" s="43"/>
      <c r="EU581" s="43"/>
      <c r="EV581" s="43"/>
      <c r="EW581" s="43"/>
      <c r="EX581" s="43"/>
      <c r="EY581" s="43"/>
      <c r="EZ581" s="43"/>
      <c r="FA581" s="43"/>
      <c r="FB581" s="43"/>
      <c r="FC581" s="43"/>
      <c r="FD581" s="43"/>
      <c r="FE581" s="43"/>
      <c r="FF581" s="43"/>
      <c r="FG581" s="43"/>
      <c r="FH581" s="43"/>
      <c r="FI581" s="43"/>
      <c r="FJ581" s="43"/>
      <c r="FK581" s="43"/>
      <c r="FL581" s="43"/>
      <c r="FM581" s="43"/>
      <c r="FN581" s="43"/>
      <c r="FO581" s="43"/>
      <c r="FP581" s="43"/>
      <c r="FQ581" s="43"/>
      <c r="FR581" s="43"/>
      <c r="FS581" s="43"/>
      <c r="FT581" s="43"/>
      <c r="FU581" s="43"/>
      <c r="FV581" s="43"/>
      <c r="FW581" s="43"/>
      <c r="FX581" s="43"/>
      <c r="FY581" s="43"/>
      <c r="FZ581" s="43"/>
      <c r="GA581" s="43"/>
      <c r="GB581" s="43"/>
      <c r="GC581" s="43"/>
      <c r="GD581" s="43"/>
      <c r="GE581" s="43"/>
      <c r="GF581" s="43"/>
      <c r="GG581" s="43"/>
      <c r="GH581" s="43"/>
      <c r="GI581" s="43"/>
      <c r="GJ581" s="43"/>
      <c r="GK581" s="43"/>
      <c r="GL581" s="43"/>
      <c r="GM581" s="43"/>
      <c r="GN581" s="43"/>
      <c r="GO581" s="43"/>
      <c r="GP581" s="43"/>
      <c r="GQ581" s="43"/>
      <c r="GR581" s="43"/>
      <c r="GS581" s="43"/>
      <c r="GT581" s="43"/>
      <c r="GU581" s="43"/>
      <c r="GV581" s="43"/>
      <c r="GW581" s="43"/>
      <c r="GX581" s="43"/>
      <c r="GY581" s="43"/>
      <c r="GZ581" s="43"/>
      <c r="HA581" s="43"/>
      <c r="HB581" s="43"/>
      <c r="HC581" s="43"/>
      <c r="HD581" s="43"/>
      <c r="HE581" s="43"/>
      <c r="HF581" s="43"/>
      <c r="HG581" s="43"/>
      <c r="HH581" s="43"/>
      <c r="HI581" s="43"/>
      <c r="HJ581" s="43"/>
      <c r="HK581" s="43"/>
      <c r="HL581" s="43"/>
      <c r="HM581" s="43"/>
      <c r="HN581" s="43"/>
      <c r="HO581" s="43"/>
      <c r="HP581" s="43"/>
      <c r="HQ581" s="43"/>
      <c r="HR581" s="43"/>
      <c r="HS581" s="43"/>
      <c r="HT581" s="43"/>
      <c r="HU581" s="43"/>
      <c r="HV581" s="43"/>
      <c r="HW581" s="43"/>
      <c r="HX581" s="43"/>
      <c r="HY581" s="43"/>
      <c r="HZ581" s="43"/>
      <c r="IA581" s="43"/>
      <c r="IB581" s="43"/>
      <c r="IC581" s="43"/>
      <c r="ID581" s="43"/>
      <c r="IE581" s="43"/>
      <c r="IF581" s="43"/>
      <c r="IG581" s="43"/>
      <c r="IH581" s="43"/>
      <c r="II581" s="43"/>
      <c r="IJ581" s="43"/>
      <c r="IK581" s="43"/>
      <c r="IL581" s="43"/>
      <c r="IM581" s="43"/>
      <c r="IN581" s="43"/>
      <c r="IO581" s="43"/>
      <c r="IP581" s="43"/>
      <c r="IQ581" s="43"/>
      <c r="IR581" s="43"/>
      <c r="IS581" s="43"/>
      <c r="IT581" s="43"/>
      <c r="IU581" s="43"/>
    </row>
    <row r="582" spans="1:255" ht="16.5">
      <c r="A582" s="708"/>
      <c r="B582" s="709"/>
      <c r="C582" s="709"/>
      <c r="D582" s="709"/>
      <c r="E582" s="43"/>
      <c r="F582" s="43"/>
      <c r="G582" s="43"/>
      <c r="H582" s="43"/>
      <c r="I582" s="43"/>
      <c r="J582" s="43"/>
      <c r="K582" s="43"/>
      <c r="L582" s="43"/>
      <c r="M582" s="43"/>
      <c r="N582" s="43"/>
      <c r="O582" s="43"/>
      <c r="P582" s="43"/>
      <c r="Q582" s="43"/>
      <c r="R582" s="43"/>
      <c r="S582" s="43"/>
      <c r="T582" s="43"/>
      <c r="U582" s="43"/>
      <c r="V582" s="43"/>
      <c r="W582" s="43"/>
      <c r="X582" s="43"/>
      <c r="Y582" s="43"/>
      <c r="Z582" s="43"/>
      <c r="AA582" s="43"/>
      <c r="AB582" s="43"/>
      <c r="AC582" s="43"/>
      <c r="AD582" s="43"/>
      <c r="AE582" s="43"/>
      <c r="AF582" s="43"/>
      <c r="AG582" s="43"/>
      <c r="AH582" s="43"/>
      <c r="AI582" s="43"/>
      <c r="AJ582" s="43"/>
      <c r="AK582" s="43"/>
      <c r="AL582" s="43"/>
      <c r="AM582" s="43"/>
      <c r="AN582" s="43"/>
      <c r="AO582" s="43"/>
      <c r="AP582" s="43"/>
      <c r="AQ582" s="43"/>
      <c r="AR582" s="43"/>
      <c r="AS582" s="43"/>
      <c r="AT582" s="43"/>
      <c r="AU582" s="43"/>
      <c r="AV582" s="43"/>
      <c r="AW582" s="43"/>
      <c r="AX582" s="43"/>
      <c r="AY582" s="43"/>
      <c r="AZ582" s="43"/>
      <c r="BA582" s="43"/>
      <c r="BB582" s="43"/>
      <c r="BC582" s="43"/>
      <c r="BD582" s="43"/>
      <c r="BE582" s="43"/>
      <c r="BF582" s="43"/>
      <c r="BG582" s="43"/>
      <c r="BH582" s="43"/>
      <c r="BI582" s="43"/>
      <c r="BJ582" s="43"/>
      <c r="BK582" s="43"/>
      <c r="BL582" s="43"/>
      <c r="BM582" s="43"/>
      <c r="BN582" s="43"/>
      <c r="BO582" s="43"/>
      <c r="BP582" s="43"/>
      <c r="BQ582" s="43"/>
      <c r="BR582" s="43"/>
      <c r="BS582" s="43"/>
      <c r="BT582" s="43"/>
      <c r="BU582" s="43"/>
      <c r="BV582" s="43"/>
      <c r="BW582" s="43"/>
      <c r="BX582" s="43"/>
      <c r="BY582" s="43"/>
      <c r="BZ582" s="43"/>
      <c r="CA582" s="43"/>
      <c r="CB582" s="43"/>
      <c r="CC582" s="43"/>
      <c r="CD582" s="43"/>
      <c r="CE582" s="43"/>
      <c r="CF582" s="43"/>
      <c r="CG582" s="43"/>
      <c r="CH582" s="43"/>
      <c r="CI582" s="43"/>
      <c r="CJ582" s="43"/>
      <c r="CK582" s="43"/>
      <c r="CL582" s="43"/>
      <c r="CM582" s="43"/>
      <c r="CN582" s="43"/>
      <c r="CO582" s="43"/>
      <c r="CP582" s="43"/>
      <c r="CQ582" s="43"/>
      <c r="CR582" s="43"/>
      <c r="CS582" s="43"/>
      <c r="CT582" s="43"/>
      <c r="CU582" s="43"/>
      <c r="CV582" s="43"/>
      <c r="CW582" s="43"/>
      <c r="CX582" s="43"/>
      <c r="CY582" s="43"/>
      <c r="CZ582" s="43"/>
      <c r="DA582" s="43"/>
      <c r="DB582" s="43"/>
      <c r="DC582" s="43"/>
      <c r="DD582" s="43"/>
      <c r="DE582" s="43"/>
      <c r="DF582" s="43"/>
      <c r="DG582" s="43"/>
      <c r="DH582" s="43"/>
      <c r="DI582" s="43"/>
      <c r="DJ582" s="43"/>
      <c r="DK582" s="43"/>
      <c r="DL582" s="43"/>
      <c r="DM582" s="43"/>
      <c r="DN582" s="43"/>
      <c r="DO582" s="43"/>
      <c r="DP582" s="43"/>
      <c r="DQ582" s="43"/>
      <c r="DR582" s="43"/>
      <c r="DS582" s="43"/>
      <c r="DT582" s="43"/>
      <c r="DU582" s="43"/>
      <c r="DV582" s="43"/>
      <c r="DW582" s="43"/>
      <c r="DX582" s="43"/>
      <c r="DY582" s="43"/>
      <c r="DZ582" s="43"/>
      <c r="EA582" s="43"/>
      <c r="EB582" s="43"/>
      <c r="EC582" s="43"/>
      <c r="ED582" s="43"/>
      <c r="EE582" s="43"/>
      <c r="EF582" s="43"/>
      <c r="EG582" s="43"/>
      <c r="EH582" s="43"/>
      <c r="EI582" s="43"/>
      <c r="EJ582" s="43"/>
      <c r="EK582" s="43"/>
      <c r="EL582" s="43"/>
      <c r="EM582" s="43"/>
      <c r="EN582" s="43"/>
      <c r="EO582" s="43"/>
      <c r="EP582" s="43"/>
      <c r="EQ582" s="43"/>
      <c r="ER582" s="43"/>
      <c r="ES582" s="43"/>
      <c r="ET582" s="43"/>
      <c r="EU582" s="43"/>
      <c r="EV582" s="43"/>
      <c r="EW582" s="43"/>
      <c r="EX582" s="43"/>
      <c r="EY582" s="43"/>
      <c r="EZ582" s="43"/>
      <c r="FA582" s="43"/>
      <c r="FB582" s="43"/>
      <c r="FC582" s="43"/>
      <c r="FD582" s="43"/>
      <c r="FE582" s="43"/>
      <c r="FF582" s="43"/>
      <c r="FG582" s="43"/>
      <c r="FH582" s="43"/>
      <c r="FI582" s="43"/>
      <c r="FJ582" s="43"/>
      <c r="FK582" s="43"/>
      <c r="FL582" s="43"/>
      <c r="FM582" s="43"/>
      <c r="FN582" s="43"/>
      <c r="FO582" s="43"/>
      <c r="FP582" s="43"/>
      <c r="FQ582" s="43"/>
      <c r="FR582" s="43"/>
      <c r="FS582" s="43"/>
      <c r="FT582" s="43"/>
      <c r="FU582" s="43"/>
      <c r="FV582" s="43"/>
      <c r="FW582" s="43"/>
      <c r="FX582" s="43"/>
      <c r="FY582" s="43"/>
      <c r="FZ582" s="43"/>
      <c r="GA582" s="43"/>
      <c r="GB582" s="43"/>
      <c r="GC582" s="43"/>
      <c r="GD582" s="43"/>
      <c r="GE582" s="43"/>
      <c r="GF582" s="43"/>
      <c r="GG582" s="43"/>
      <c r="GH582" s="43"/>
      <c r="GI582" s="43"/>
      <c r="GJ582" s="43"/>
      <c r="GK582" s="43"/>
      <c r="GL582" s="43"/>
      <c r="GM582" s="43"/>
      <c r="GN582" s="43"/>
      <c r="GO582" s="43"/>
      <c r="GP582" s="43"/>
      <c r="GQ582" s="43"/>
      <c r="GR582" s="43"/>
      <c r="GS582" s="43"/>
      <c r="GT582" s="43"/>
      <c r="GU582" s="43"/>
      <c r="GV582" s="43"/>
      <c r="GW582" s="43"/>
      <c r="GX582" s="43"/>
      <c r="GY582" s="43"/>
      <c r="GZ582" s="43"/>
      <c r="HA582" s="43"/>
      <c r="HB582" s="43"/>
      <c r="HC582" s="43"/>
      <c r="HD582" s="43"/>
      <c r="HE582" s="43"/>
      <c r="HF582" s="43"/>
      <c r="HG582" s="43"/>
      <c r="HH582" s="43"/>
      <c r="HI582" s="43"/>
      <c r="HJ582" s="43"/>
      <c r="HK582" s="43"/>
      <c r="HL582" s="43"/>
      <c r="HM582" s="43"/>
      <c r="HN582" s="43"/>
      <c r="HO582" s="43"/>
      <c r="HP582" s="43"/>
      <c r="HQ582" s="43"/>
      <c r="HR582" s="43"/>
      <c r="HS582" s="43"/>
      <c r="HT582" s="43"/>
      <c r="HU582" s="43"/>
      <c r="HV582" s="43"/>
      <c r="HW582" s="43"/>
      <c r="HX582" s="43"/>
      <c r="HY582" s="43"/>
      <c r="HZ582" s="43"/>
      <c r="IA582" s="43"/>
      <c r="IB582" s="43"/>
      <c r="IC582" s="43"/>
      <c r="ID582" s="43"/>
      <c r="IE582" s="43"/>
      <c r="IF582" s="43"/>
      <c r="IG582" s="43"/>
      <c r="IH582" s="43"/>
      <c r="II582" s="43"/>
      <c r="IJ582" s="43"/>
      <c r="IK582" s="43"/>
      <c r="IL582" s="43"/>
      <c r="IM582" s="43"/>
      <c r="IN582" s="43"/>
      <c r="IO582" s="43"/>
      <c r="IP582" s="43"/>
      <c r="IQ582" s="43"/>
      <c r="IR582" s="43"/>
      <c r="IS582" s="43"/>
      <c r="IT582" s="43"/>
      <c r="IU582" s="43"/>
    </row>
    <row r="583" spans="1:255" ht="16.5">
      <c r="A583" s="708"/>
      <c r="B583" s="709"/>
      <c r="C583" s="709"/>
      <c r="D583" s="709"/>
      <c r="E583" s="43"/>
      <c r="F583" s="43"/>
      <c r="G583" s="43"/>
      <c r="H583" s="43"/>
      <c r="I583" s="43"/>
      <c r="J583" s="43"/>
      <c r="K583" s="43"/>
      <c r="L583" s="43"/>
      <c r="M583" s="43"/>
      <c r="N583" s="43"/>
      <c r="O583" s="43"/>
      <c r="P583" s="43"/>
      <c r="Q583" s="43"/>
      <c r="R583" s="43"/>
      <c r="S583" s="43"/>
      <c r="T583" s="43"/>
      <c r="U583" s="43"/>
      <c r="V583" s="43"/>
      <c r="W583" s="43"/>
      <c r="X583" s="43"/>
      <c r="Y583" s="43"/>
      <c r="Z583" s="43"/>
      <c r="AA583" s="43"/>
      <c r="AB583" s="43"/>
      <c r="AC583" s="43"/>
      <c r="AD583" s="43"/>
      <c r="AE583" s="43"/>
      <c r="AF583" s="43"/>
      <c r="AG583" s="43"/>
      <c r="AH583" s="43"/>
      <c r="AI583" s="43"/>
      <c r="AJ583" s="43"/>
      <c r="AK583" s="43"/>
      <c r="AL583" s="43"/>
      <c r="AM583" s="43"/>
      <c r="AN583" s="43"/>
      <c r="AO583" s="43"/>
      <c r="AP583" s="43"/>
      <c r="AQ583" s="43"/>
      <c r="AR583" s="43"/>
      <c r="AS583" s="43"/>
      <c r="AT583" s="43"/>
      <c r="AU583" s="43"/>
      <c r="AV583" s="43"/>
      <c r="AW583" s="43"/>
      <c r="AX583" s="43"/>
      <c r="AY583" s="43"/>
      <c r="AZ583" s="43"/>
      <c r="BA583" s="43"/>
      <c r="BB583" s="43"/>
      <c r="BC583" s="43"/>
      <c r="BD583" s="43"/>
      <c r="BE583" s="43"/>
      <c r="BF583" s="43"/>
      <c r="BG583" s="43"/>
      <c r="BH583" s="43"/>
      <c r="BI583" s="43"/>
      <c r="BJ583" s="43"/>
      <c r="BK583" s="43"/>
      <c r="BL583" s="43"/>
      <c r="BM583" s="43"/>
      <c r="BN583" s="43"/>
      <c r="BO583" s="43"/>
      <c r="BP583" s="43"/>
      <c r="BQ583" s="43"/>
      <c r="BR583" s="43"/>
      <c r="BS583" s="43"/>
      <c r="BT583" s="43"/>
      <c r="BU583" s="43"/>
      <c r="BV583" s="43"/>
      <c r="BW583" s="43"/>
      <c r="BX583" s="43"/>
      <c r="BY583" s="43"/>
      <c r="BZ583" s="43"/>
      <c r="CA583" s="43"/>
      <c r="CB583" s="43"/>
      <c r="CC583" s="43"/>
      <c r="CD583" s="43"/>
      <c r="CE583" s="43"/>
      <c r="CF583" s="43"/>
      <c r="CG583" s="43"/>
      <c r="CH583" s="43"/>
      <c r="CI583" s="43"/>
      <c r="CJ583" s="43"/>
      <c r="CK583" s="43"/>
      <c r="CL583" s="43"/>
      <c r="CM583" s="43"/>
      <c r="CN583" s="43"/>
      <c r="CO583" s="43"/>
      <c r="CP583" s="43"/>
      <c r="CQ583" s="43"/>
      <c r="CR583" s="43"/>
      <c r="CS583" s="43"/>
      <c r="CT583" s="43"/>
      <c r="CU583" s="43"/>
      <c r="CV583" s="43"/>
      <c r="CW583" s="43"/>
      <c r="CX583" s="43"/>
      <c r="CY583" s="43"/>
      <c r="CZ583" s="43"/>
      <c r="DA583" s="43"/>
      <c r="DB583" s="43"/>
      <c r="DC583" s="43"/>
      <c r="DD583" s="43"/>
      <c r="DE583" s="43"/>
      <c r="DF583" s="43"/>
      <c r="DG583" s="43"/>
      <c r="DH583" s="43"/>
      <c r="DI583" s="43"/>
      <c r="DJ583" s="43"/>
      <c r="DK583" s="43"/>
      <c r="DL583" s="43"/>
      <c r="DM583" s="43"/>
      <c r="DN583" s="43"/>
      <c r="DO583" s="43"/>
      <c r="DP583" s="43"/>
      <c r="DQ583" s="43"/>
      <c r="DR583" s="43"/>
      <c r="DS583" s="43"/>
      <c r="DT583" s="43"/>
      <c r="DU583" s="43"/>
      <c r="DV583" s="43"/>
      <c r="DW583" s="43"/>
      <c r="DX583" s="43"/>
      <c r="DY583" s="43"/>
      <c r="DZ583" s="43"/>
      <c r="EA583" s="43"/>
      <c r="EB583" s="43"/>
      <c r="EC583" s="43"/>
      <c r="ED583" s="43"/>
      <c r="EE583" s="43"/>
      <c r="EF583" s="43"/>
      <c r="EG583" s="43"/>
      <c r="EH583" s="43"/>
      <c r="EI583" s="43"/>
      <c r="EJ583" s="43"/>
      <c r="EK583" s="43"/>
      <c r="EL583" s="43"/>
      <c r="EM583" s="43"/>
      <c r="EN583" s="43"/>
      <c r="EO583" s="43"/>
      <c r="EP583" s="43"/>
      <c r="EQ583" s="43"/>
      <c r="ER583" s="43"/>
      <c r="ES583" s="43"/>
      <c r="ET583" s="43"/>
      <c r="EU583" s="43"/>
      <c r="EV583" s="43"/>
      <c r="EW583" s="43"/>
      <c r="EX583" s="43"/>
      <c r="EY583" s="43"/>
      <c r="EZ583" s="43"/>
      <c r="FA583" s="43"/>
      <c r="FB583" s="43"/>
      <c r="FC583" s="43"/>
      <c r="FD583" s="43"/>
      <c r="FE583" s="43"/>
      <c r="FF583" s="43"/>
      <c r="FG583" s="43"/>
      <c r="FH583" s="43"/>
      <c r="FI583" s="43"/>
      <c r="FJ583" s="43"/>
      <c r="FK583" s="43"/>
      <c r="FL583" s="43"/>
      <c r="FM583" s="43"/>
      <c r="FN583" s="43"/>
      <c r="FO583" s="43"/>
      <c r="FP583" s="43"/>
      <c r="FQ583" s="43"/>
      <c r="FR583" s="43"/>
      <c r="FS583" s="43"/>
      <c r="FT583" s="43"/>
      <c r="FU583" s="43"/>
      <c r="FV583" s="43"/>
      <c r="FW583" s="43"/>
      <c r="FX583" s="43"/>
      <c r="FY583" s="43"/>
      <c r="FZ583" s="43"/>
      <c r="GA583" s="43"/>
      <c r="GB583" s="43"/>
      <c r="GC583" s="43"/>
      <c r="GD583" s="43"/>
      <c r="GE583" s="43"/>
      <c r="GF583" s="43"/>
      <c r="GG583" s="43"/>
      <c r="GH583" s="43"/>
      <c r="GI583" s="43"/>
      <c r="GJ583" s="43"/>
      <c r="GK583" s="43"/>
      <c r="GL583" s="43"/>
      <c r="GM583" s="43"/>
      <c r="GN583" s="43"/>
      <c r="GO583" s="43"/>
      <c r="GP583" s="43"/>
      <c r="GQ583" s="43"/>
      <c r="GR583" s="43"/>
      <c r="GS583" s="43"/>
      <c r="GT583" s="43"/>
      <c r="GU583" s="43"/>
      <c r="GV583" s="43"/>
      <c r="GW583" s="43"/>
      <c r="GX583" s="43"/>
      <c r="GY583" s="43"/>
      <c r="GZ583" s="43"/>
      <c r="HA583" s="43"/>
      <c r="HB583" s="43"/>
      <c r="HC583" s="43"/>
      <c r="HD583" s="43"/>
      <c r="HE583" s="43"/>
      <c r="HF583" s="43"/>
      <c r="HG583" s="43"/>
      <c r="HH583" s="43"/>
      <c r="HI583" s="43"/>
      <c r="HJ583" s="43"/>
      <c r="HK583" s="43"/>
      <c r="HL583" s="43"/>
      <c r="HM583" s="43"/>
      <c r="HN583" s="43"/>
      <c r="HO583" s="43"/>
      <c r="HP583" s="43"/>
      <c r="HQ583" s="43"/>
      <c r="HR583" s="43"/>
      <c r="HS583" s="43"/>
      <c r="HT583" s="43"/>
      <c r="HU583" s="43"/>
      <c r="HV583" s="43"/>
      <c r="HW583" s="43"/>
      <c r="HX583" s="43"/>
      <c r="HY583" s="43"/>
      <c r="HZ583" s="43"/>
      <c r="IA583" s="43"/>
      <c r="IB583" s="43"/>
      <c r="IC583" s="43"/>
      <c r="ID583" s="43"/>
      <c r="IE583" s="43"/>
      <c r="IF583" s="43"/>
      <c r="IG583" s="43"/>
      <c r="IH583" s="43"/>
      <c r="II583" s="43"/>
      <c r="IJ583" s="43"/>
      <c r="IK583" s="43"/>
      <c r="IL583" s="43"/>
      <c r="IM583" s="43"/>
      <c r="IN583" s="43"/>
      <c r="IO583" s="43"/>
      <c r="IP583" s="43"/>
      <c r="IQ583" s="43"/>
      <c r="IR583" s="43"/>
      <c r="IS583" s="43"/>
      <c r="IT583" s="43"/>
      <c r="IU583" s="43"/>
    </row>
    <row r="584" spans="1:255" ht="16.5">
      <c r="A584" s="708"/>
      <c r="B584" s="709"/>
      <c r="C584" s="709"/>
      <c r="D584" s="709"/>
      <c r="E584" s="43"/>
      <c r="F584" s="43"/>
      <c r="G584" s="43"/>
      <c r="H584" s="43"/>
      <c r="I584" s="43"/>
      <c r="J584" s="43"/>
      <c r="K584" s="43"/>
      <c r="L584" s="43"/>
      <c r="M584" s="43"/>
      <c r="N584" s="43"/>
      <c r="O584" s="43"/>
      <c r="P584" s="43"/>
      <c r="Q584" s="43"/>
      <c r="R584" s="43"/>
      <c r="S584" s="43"/>
      <c r="T584" s="43"/>
      <c r="U584" s="43"/>
      <c r="V584" s="43"/>
      <c r="W584" s="43"/>
      <c r="X584" s="43"/>
      <c r="Y584" s="43"/>
      <c r="Z584" s="43"/>
      <c r="AA584" s="43"/>
      <c r="AB584" s="43"/>
      <c r="AC584" s="43"/>
      <c r="AD584" s="43"/>
      <c r="AE584" s="43"/>
      <c r="AF584" s="43"/>
      <c r="AG584" s="43"/>
      <c r="AH584" s="43"/>
      <c r="AI584" s="43"/>
      <c r="AJ584" s="43"/>
      <c r="AK584" s="43"/>
      <c r="AL584" s="43"/>
      <c r="AM584" s="43"/>
      <c r="AN584" s="43"/>
      <c r="AO584" s="43"/>
      <c r="AP584" s="43"/>
      <c r="AQ584" s="43"/>
      <c r="AR584" s="43"/>
      <c r="AS584" s="43"/>
      <c r="AT584" s="43"/>
      <c r="AU584" s="43"/>
      <c r="AV584" s="43"/>
      <c r="AW584" s="43"/>
      <c r="AX584" s="43"/>
      <c r="AY584" s="43"/>
      <c r="AZ584" s="43"/>
      <c r="BA584" s="43"/>
      <c r="BB584" s="43"/>
      <c r="BC584" s="43"/>
      <c r="BD584" s="43"/>
      <c r="BE584" s="43"/>
      <c r="BF584" s="43"/>
      <c r="BG584" s="43"/>
      <c r="BH584" s="43"/>
      <c r="BI584" s="43"/>
      <c r="BJ584" s="43"/>
      <c r="BK584" s="43"/>
      <c r="BL584" s="43"/>
      <c r="BM584" s="43"/>
      <c r="BN584" s="43"/>
      <c r="BO584" s="43"/>
      <c r="BP584" s="43"/>
      <c r="BQ584" s="43"/>
      <c r="BR584" s="43"/>
      <c r="BS584" s="43"/>
      <c r="BT584" s="43"/>
      <c r="BU584" s="43"/>
      <c r="BV584" s="43"/>
      <c r="BW584" s="43"/>
      <c r="BX584" s="43"/>
      <c r="BY584" s="43"/>
      <c r="BZ584" s="43"/>
      <c r="CA584" s="43"/>
      <c r="CB584" s="43"/>
      <c r="CC584" s="43"/>
      <c r="CD584" s="43"/>
      <c r="CE584" s="43"/>
      <c r="CF584" s="43"/>
      <c r="CG584" s="43"/>
      <c r="CH584" s="43"/>
      <c r="CI584" s="43"/>
      <c r="CJ584" s="43"/>
      <c r="CK584" s="43"/>
      <c r="CL584" s="43"/>
      <c r="CM584" s="43"/>
      <c r="CN584" s="43"/>
      <c r="CO584" s="43"/>
      <c r="CP584" s="43"/>
      <c r="CQ584" s="43"/>
      <c r="CR584" s="43"/>
      <c r="CS584" s="43"/>
      <c r="CT584" s="43"/>
      <c r="CU584" s="43"/>
      <c r="CV584" s="43"/>
      <c r="CW584" s="43"/>
      <c r="CX584" s="43"/>
      <c r="CY584" s="43"/>
      <c r="CZ584" s="43"/>
      <c r="DA584" s="43"/>
      <c r="DB584" s="43"/>
      <c r="DC584" s="43"/>
      <c r="DD584" s="43"/>
      <c r="DE584" s="43"/>
      <c r="DF584" s="43"/>
      <c r="DG584" s="43"/>
      <c r="DH584" s="43"/>
      <c r="DI584" s="43"/>
      <c r="DJ584" s="43"/>
      <c r="DK584" s="43"/>
      <c r="DL584" s="43"/>
      <c r="DM584" s="43"/>
      <c r="DN584" s="43"/>
      <c r="DO584" s="43"/>
      <c r="DP584" s="43"/>
      <c r="DQ584" s="43"/>
      <c r="DR584" s="43"/>
      <c r="DS584" s="43"/>
      <c r="DT584" s="43"/>
      <c r="DU584" s="43"/>
      <c r="DV584" s="43"/>
      <c r="DW584" s="43"/>
      <c r="DX584" s="43"/>
      <c r="DY584" s="43"/>
      <c r="DZ584" s="43"/>
      <c r="EA584" s="43"/>
      <c r="EB584" s="43"/>
      <c r="EC584" s="43"/>
      <c r="ED584" s="43"/>
      <c r="EE584" s="43"/>
      <c r="EF584" s="43"/>
      <c r="EG584" s="43"/>
      <c r="EH584" s="43"/>
      <c r="EI584" s="43"/>
      <c r="EJ584" s="43"/>
      <c r="EK584" s="43"/>
      <c r="EL584" s="43"/>
      <c r="EM584" s="43"/>
      <c r="EN584" s="43"/>
      <c r="EO584" s="43"/>
      <c r="EP584" s="43"/>
      <c r="EQ584" s="43"/>
      <c r="ER584" s="43"/>
      <c r="ES584" s="43"/>
      <c r="ET584" s="43"/>
      <c r="EU584" s="43"/>
      <c r="EV584" s="43"/>
      <c r="EW584" s="43"/>
      <c r="EX584" s="43"/>
      <c r="EY584" s="43"/>
      <c r="EZ584" s="43"/>
      <c r="FA584" s="43"/>
      <c r="FB584" s="43"/>
      <c r="FC584" s="43"/>
      <c r="FD584" s="43"/>
      <c r="FE584" s="43"/>
      <c r="FF584" s="43"/>
      <c r="FG584" s="43"/>
      <c r="FH584" s="43"/>
      <c r="FI584" s="43"/>
      <c r="FJ584" s="43"/>
      <c r="FK584" s="43"/>
      <c r="FL584" s="43"/>
      <c r="FM584" s="43"/>
      <c r="FN584" s="43"/>
      <c r="FO584" s="43"/>
      <c r="FP584" s="43"/>
      <c r="FQ584" s="43"/>
      <c r="FR584" s="43"/>
      <c r="FS584" s="43"/>
      <c r="FT584" s="43"/>
      <c r="FU584" s="43"/>
      <c r="FV584" s="43"/>
      <c r="FW584" s="43"/>
      <c r="FX584" s="43"/>
      <c r="FY584" s="43"/>
      <c r="FZ584" s="43"/>
      <c r="GA584" s="43"/>
      <c r="GB584" s="43"/>
      <c r="GC584" s="43"/>
      <c r="GD584" s="43"/>
      <c r="GE584" s="43"/>
      <c r="GF584" s="43"/>
      <c r="GG584" s="43"/>
      <c r="GH584" s="43"/>
      <c r="GI584" s="43"/>
      <c r="GJ584" s="43"/>
      <c r="GK584" s="43"/>
      <c r="GL584" s="43"/>
      <c r="GM584" s="43"/>
      <c r="GN584" s="43"/>
      <c r="GO584" s="43"/>
      <c r="GP584" s="43"/>
      <c r="GQ584" s="43"/>
      <c r="GR584" s="43"/>
      <c r="GS584" s="43"/>
      <c r="GT584" s="43"/>
      <c r="GU584" s="43"/>
      <c r="GV584" s="43"/>
      <c r="GW584" s="43"/>
      <c r="GX584" s="43"/>
      <c r="GY584" s="43"/>
      <c r="GZ584" s="43"/>
      <c r="HA584" s="43"/>
      <c r="HB584" s="43"/>
      <c r="HC584" s="43"/>
      <c r="HD584" s="43"/>
      <c r="HE584" s="43"/>
      <c r="HF584" s="43"/>
      <c r="HG584" s="43"/>
      <c r="HH584" s="43"/>
      <c r="HI584" s="43"/>
      <c r="HJ584" s="43"/>
      <c r="HK584" s="43"/>
      <c r="HL584" s="43"/>
      <c r="HM584" s="43"/>
      <c r="HN584" s="43"/>
      <c r="HO584" s="43"/>
      <c r="HP584" s="43"/>
      <c r="HQ584" s="43"/>
      <c r="HR584" s="43"/>
      <c r="HS584" s="43"/>
      <c r="HT584" s="43"/>
      <c r="HU584" s="43"/>
      <c r="HV584" s="43"/>
      <c r="HW584" s="43"/>
      <c r="HX584" s="43"/>
      <c r="HY584" s="43"/>
      <c r="HZ584" s="43"/>
      <c r="IA584" s="43"/>
      <c r="IB584" s="43"/>
      <c r="IC584" s="43"/>
      <c r="ID584" s="43"/>
      <c r="IE584" s="43"/>
      <c r="IF584" s="43"/>
      <c r="IG584" s="43"/>
      <c r="IH584" s="43"/>
      <c r="II584" s="43"/>
      <c r="IJ584" s="43"/>
      <c r="IK584" s="43"/>
      <c r="IL584" s="43"/>
      <c r="IM584" s="43"/>
      <c r="IN584" s="43"/>
      <c r="IO584" s="43"/>
      <c r="IP584" s="43"/>
      <c r="IQ584" s="43"/>
      <c r="IR584" s="43"/>
      <c r="IS584" s="43"/>
      <c r="IT584" s="43"/>
      <c r="IU584" s="43"/>
    </row>
    <row r="585" spans="1:255" ht="16.5">
      <c r="A585" s="708"/>
      <c r="B585" s="709"/>
      <c r="C585" s="709"/>
      <c r="D585" s="709"/>
      <c r="E585" s="43"/>
      <c r="F585" s="43"/>
      <c r="G585" s="43"/>
      <c r="H585" s="43"/>
      <c r="I585" s="43"/>
      <c r="J585" s="43"/>
      <c r="K585" s="43"/>
      <c r="L585" s="43"/>
      <c r="M585" s="43"/>
      <c r="N585" s="43"/>
      <c r="O585" s="43"/>
      <c r="P585" s="43"/>
      <c r="Q585" s="43"/>
      <c r="R585" s="43"/>
      <c r="S585" s="43"/>
      <c r="T585" s="43"/>
      <c r="U585" s="43"/>
      <c r="V585" s="43"/>
      <c r="W585" s="43"/>
      <c r="X585" s="43"/>
      <c r="Y585" s="43"/>
      <c r="Z585" s="43"/>
      <c r="AA585" s="43"/>
      <c r="AB585" s="43"/>
      <c r="AC585" s="43"/>
      <c r="AD585" s="43"/>
      <c r="AE585" s="43"/>
      <c r="AF585" s="43"/>
      <c r="AG585" s="43"/>
      <c r="AH585" s="43"/>
      <c r="AI585" s="43"/>
      <c r="AJ585" s="43"/>
      <c r="AK585" s="43"/>
      <c r="AL585" s="43"/>
      <c r="AM585" s="43"/>
      <c r="AN585" s="43"/>
      <c r="AO585" s="43"/>
      <c r="AP585" s="43"/>
      <c r="AQ585" s="43"/>
      <c r="AR585" s="43"/>
      <c r="AS585" s="43"/>
      <c r="AT585" s="43"/>
      <c r="AU585" s="43"/>
      <c r="AV585" s="43"/>
      <c r="AW585" s="43"/>
      <c r="AX585" s="43"/>
      <c r="AY585" s="43"/>
      <c r="AZ585" s="43"/>
      <c r="BA585" s="43"/>
      <c r="BB585" s="43"/>
      <c r="BC585" s="43"/>
      <c r="BD585" s="43"/>
      <c r="BE585" s="43"/>
      <c r="BF585" s="43"/>
      <c r="BG585" s="43"/>
      <c r="BH585" s="43"/>
      <c r="BI585" s="43"/>
      <c r="BJ585" s="43"/>
      <c r="BK585" s="43"/>
      <c r="BL585" s="43"/>
      <c r="BM585" s="43"/>
      <c r="BN585" s="43"/>
      <c r="BO585" s="43"/>
      <c r="BP585" s="43"/>
      <c r="BQ585" s="43"/>
      <c r="BR585" s="43"/>
      <c r="BS585" s="43"/>
      <c r="BT585" s="43"/>
      <c r="BU585" s="43"/>
      <c r="BV585" s="43"/>
      <c r="BW585" s="43"/>
      <c r="BX585" s="43"/>
      <c r="BY585" s="43"/>
      <c r="BZ585" s="43"/>
      <c r="CA585" s="43"/>
      <c r="CB585" s="43"/>
      <c r="CC585" s="43"/>
      <c r="CD585" s="43"/>
      <c r="CE585" s="43"/>
      <c r="CF585" s="43"/>
      <c r="CG585" s="43"/>
      <c r="CH585" s="43"/>
      <c r="CI585" s="43"/>
      <c r="CJ585" s="43"/>
      <c r="CK585" s="43"/>
      <c r="CL585" s="43"/>
      <c r="CM585" s="43"/>
      <c r="CN585" s="43"/>
      <c r="CO585" s="43"/>
      <c r="CP585" s="43"/>
      <c r="CQ585" s="43"/>
      <c r="CR585" s="43"/>
      <c r="CS585" s="43"/>
      <c r="CT585" s="43"/>
      <c r="CU585" s="43"/>
      <c r="CV585" s="43"/>
      <c r="CW585" s="43"/>
      <c r="CX585" s="43"/>
      <c r="CY585" s="43"/>
      <c r="CZ585" s="43"/>
      <c r="DA585" s="43"/>
      <c r="DB585" s="43"/>
      <c r="DC585" s="43"/>
      <c r="DD585" s="43"/>
      <c r="DE585" s="43"/>
      <c r="DF585" s="43"/>
      <c r="DG585" s="43"/>
      <c r="DH585" s="43"/>
      <c r="DI585" s="43"/>
      <c r="DJ585" s="43"/>
      <c r="DK585" s="43"/>
      <c r="DL585" s="43"/>
      <c r="DM585" s="43"/>
      <c r="DN585" s="43"/>
      <c r="DO585" s="43"/>
      <c r="DP585" s="43"/>
      <c r="DQ585" s="43"/>
      <c r="DR585" s="43"/>
      <c r="DS585" s="43"/>
      <c r="DT585" s="43"/>
      <c r="DU585" s="43"/>
      <c r="DV585" s="43"/>
      <c r="DW585" s="43"/>
      <c r="DX585" s="43"/>
      <c r="DY585" s="43"/>
      <c r="DZ585" s="43"/>
      <c r="EA585" s="43"/>
      <c r="EB585" s="43"/>
      <c r="EC585" s="43"/>
      <c r="ED585" s="43"/>
      <c r="EE585" s="43"/>
      <c r="EF585" s="43"/>
      <c r="EG585" s="43"/>
      <c r="EH585" s="43"/>
      <c r="EI585" s="43"/>
      <c r="EJ585" s="43"/>
      <c r="EK585" s="43"/>
      <c r="EL585" s="43"/>
      <c r="EM585" s="43"/>
      <c r="EN585" s="43"/>
      <c r="EO585" s="43"/>
      <c r="EP585" s="43"/>
      <c r="EQ585" s="43"/>
      <c r="ER585" s="43"/>
      <c r="ES585" s="43"/>
      <c r="ET585" s="43"/>
      <c r="EU585" s="43"/>
      <c r="EV585" s="43"/>
      <c r="EW585" s="43"/>
      <c r="EX585" s="43"/>
      <c r="EY585" s="43"/>
      <c r="EZ585" s="43"/>
      <c r="FA585" s="43"/>
      <c r="FB585" s="43"/>
      <c r="FC585" s="43"/>
      <c r="FD585" s="43"/>
      <c r="FE585" s="43"/>
      <c r="FF585" s="43"/>
      <c r="FG585" s="43"/>
      <c r="FH585" s="43"/>
      <c r="FI585" s="43"/>
      <c r="FJ585" s="43"/>
      <c r="FK585" s="43"/>
      <c r="FL585" s="43"/>
      <c r="FM585" s="43"/>
      <c r="FN585" s="43"/>
      <c r="FO585" s="43"/>
      <c r="FP585" s="43"/>
      <c r="FQ585" s="43"/>
      <c r="FR585" s="43"/>
      <c r="FS585" s="43"/>
      <c r="FT585" s="43"/>
      <c r="FU585" s="43"/>
      <c r="FV585" s="43"/>
      <c r="FW585" s="43"/>
      <c r="FX585" s="43"/>
      <c r="FY585" s="43"/>
      <c r="FZ585" s="43"/>
      <c r="GA585" s="43"/>
      <c r="GB585" s="43"/>
      <c r="GC585" s="43"/>
      <c r="GD585" s="43"/>
      <c r="GE585" s="43"/>
      <c r="GF585" s="43"/>
      <c r="GG585" s="43"/>
      <c r="GH585" s="43"/>
      <c r="GI585" s="43"/>
      <c r="GJ585" s="43"/>
      <c r="GK585" s="43"/>
      <c r="GL585" s="43"/>
      <c r="GM585" s="43"/>
      <c r="GN585" s="43"/>
      <c r="GO585" s="43"/>
      <c r="GP585" s="43"/>
      <c r="GQ585" s="43"/>
      <c r="GR585" s="43"/>
      <c r="GS585" s="43"/>
      <c r="GT585" s="43"/>
      <c r="GU585" s="43"/>
      <c r="GV585" s="43"/>
      <c r="GW585" s="43"/>
      <c r="GX585" s="43"/>
      <c r="GY585" s="43"/>
      <c r="GZ585" s="43"/>
      <c r="HA585" s="43"/>
      <c r="HB585" s="43"/>
      <c r="HC585" s="43"/>
      <c r="HD585" s="43"/>
      <c r="HE585" s="43"/>
      <c r="HF585" s="43"/>
      <c r="HG585" s="43"/>
      <c r="HH585" s="43"/>
      <c r="HI585" s="43"/>
      <c r="HJ585" s="43"/>
      <c r="HK585" s="43"/>
      <c r="HL585" s="43"/>
      <c r="HM585" s="43"/>
      <c r="HN585" s="43"/>
      <c r="HO585" s="43"/>
      <c r="HP585" s="43"/>
      <c r="HQ585" s="43"/>
      <c r="HR585" s="43"/>
      <c r="HS585" s="43"/>
      <c r="HT585" s="43"/>
      <c r="HU585" s="43"/>
      <c r="HV585" s="43"/>
      <c r="HW585" s="43"/>
      <c r="HX585" s="43"/>
      <c r="HY585" s="43"/>
      <c r="HZ585" s="43"/>
      <c r="IA585" s="43"/>
      <c r="IB585" s="43"/>
      <c r="IC585" s="43"/>
      <c r="ID585" s="43"/>
      <c r="IE585" s="43"/>
      <c r="IF585" s="43"/>
      <c r="IG585" s="43"/>
      <c r="IH585" s="43"/>
      <c r="II585" s="43"/>
      <c r="IJ585" s="43"/>
      <c r="IK585" s="43"/>
      <c r="IL585" s="43"/>
      <c r="IM585" s="43"/>
      <c r="IN585" s="43"/>
      <c r="IO585" s="43"/>
      <c r="IP585" s="43"/>
      <c r="IQ585" s="43"/>
      <c r="IR585" s="43"/>
      <c r="IS585" s="43"/>
      <c r="IT585" s="43"/>
      <c r="IU585" s="43"/>
    </row>
    <row r="586" spans="1:255" ht="16.5">
      <c r="A586" s="708"/>
      <c r="B586" s="709"/>
      <c r="C586" s="709"/>
      <c r="D586" s="709"/>
      <c r="E586" s="43"/>
      <c r="F586" s="43"/>
      <c r="G586" s="43"/>
      <c r="H586" s="43"/>
      <c r="I586" s="43"/>
      <c r="J586" s="43"/>
      <c r="K586" s="43"/>
      <c r="L586" s="43"/>
      <c r="M586" s="43"/>
      <c r="N586" s="43"/>
      <c r="O586" s="43"/>
      <c r="P586" s="43"/>
      <c r="Q586" s="43"/>
      <c r="R586" s="43"/>
      <c r="S586" s="43"/>
      <c r="T586" s="43"/>
      <c r="U586" s="43"/>
      <c r="V586" s="43"/>
      <c r="W586" s="43"/>
      <c r="X586" s="43"/>
      <c r="Y586" s="43"/>
      <c r="Z586" s="43"/>
      <c r="AA586" s="43"/>
      <c r="AB586" s="43"/>
      <c r="AC586" s="43"/>
      <c r="AD586" s="43"/>
      <c r="AE586" s="43"/>
      <c r="AF586" s="43"/>
      <c r="AG586" s="43"/>
      <c r="AH586" s="43"/>
      <c r="AI586" s="43"/>
      <c r="AJ586" s="43"/>
      <c r="AK586" s="43"/>
      <c r="AL586" s="43"/>
      <c r="AM586" s="43"/>
      <c r="AN586" s="43"/>
      <c r="AO586" s="43"/>
      <c r="AP586" s="43"/>
      <c r="AQ586" s="43"/>
      <c r="AR586" s="43"/>
      <c r="AS586" s="43"/>
      <c r="AT586" s="43"/>
      <c r="AU586" s="43"/>
      <c r="AV586" s="43"/>
      <c r="AW586" s="43"/>
      <c r="AX586" s="43"/>
      <c r="AY586" s="43"/>
      <c r="AZ586" s="43"/>
      <c r="BA586" s="43"/>
      <c r="BB586" s="43"/>
      <c r="BC586" s="43"/>
      <c r="BD586" s="43"/>
      <c r="BE586" s="43"/>
      <c r="BF586" s="43"/>
      <c r="BG586" s="43"/>
      <c r="BH586" s="43"/>
      <c r="BI586" s="43"/>
      <c r="BJ586" s="43"/>
      <c r="BK586" s="43"/>
      <c r="BL586" s="43"/>
      <c r="BM586" s="43"/>
      <c r="BN586" s="43"/>
      <c r="BO586" s="43"/>
      <c r="BP586" s="43"/>
      <c r="BQ586" s="43"/>
      <c r="BR586" s="43"/>
      <c r="BS586" s="43"/>
      <c r="BT586" s="43"/>
      <c r="BU586" s="43"/>
      <c r="BV586" s="43"/>
      <c r="BW586" s="43"/>
      <c r="BX586" s="43"/>
      <c r="BY586" s="43"/>
      <c r="BZ586" s="43"/>
      <c r="CA586" s="43"/>
      <c r="CB586" s="43"/>
      <c r="CC586" s="43"/>
      <c r="CD586" s="43"/>
      <c r="CE586" s="43"/>
      <c r="CF586" s="43"/>
      <c r="CG586" s="43"/>
      <c r="CH586" s="43"/>
      <c r="CI586" s="43"/>
      <c r="CJ586" s="43"/>
      <c r="CK586" s="43"/>
      <c r="CL586" s="43"/>
      <c r="CM586" s="43"/>
      <c r="CN586" s="43"/>
      <c r="CO586" s="43"/>
      <c r="CP586" s="43"/>
      <c r="CQ586" s="43"/>
      <c r="CR586" s="43"/>
      <c r="CS586" s="43"/>
      <c r="CT586" s="43"/>
      <c r="CU586" s="43"/>
      <c r="CV586" s="43"/>
      <c r="CW586" s="43"/>
      <c r="CX586" s="43"/>
      <c r="CY586" s="43"/>
      <c r="CZ586" s="43"/>
      <c r="DA586" s="43"/>
      <c r="DB586" s="43"/>
      <c r="DC586" s="43"/>
      <c r="DD586" s="43"/>
      <c r="DE586" s="43"/>
      <c r="DF586" s="43"/>
      <c r="DG586" s="43"/>
      <c r="DH586" s="43"/>
      <c r="DI586" s="43"/>
      <c r="DJ586" s="43"/>
      <c r="DK586" s="43"/>
      <c r="DL586" s="43"/>
      <c r="DM586" s="43"/>
      <c r="DN586" s="43"/>
      <c r="DO586" s="43"/>
      <c r="DP586" s="43"/>
      <c r="DQ586" s="43"/>
      <c r="DR586" s="43"/>
      <c r="DS586" s="43"/>
      <c r="DT586" s="43"/>
      <c r="DU586" s="43"/>
      <c r="DV586" s="43"/>
      <c r="DW586" s="43"/>
      <c r="DX586" s="43"/>
      <c r="DY586" s="43"/>
      <c r="DZ586" s="43"/>
      <c r="EA586" s="43"/>
      <c r="EB586" s="43"/>
      <c r="EC586" s="43"/>
      <c r="ED586" s="43"/>
      <c r="EE586" s="43"/>
      <c r="EF586" s="43"/>
      <c r="EG586" s="43"/>
      <c r="EH586" s="43"/>
      <c r="EI586" s="43"/>
      <c r="EJ586" s="43"/>
      <c r="EK586" s="43"/>
      <c r="EL586" s="43"/>
      <c r="EM586" s="43"/>
      <c r="EN586" s="43"/>
      <c r="EO586" s="43"/>
      <c r="EP586" s="43"/>
      <c r="EQ586" s="43"/>
      <c r="ER586" s="43"/>
      <c r="ES586" s="43"/>
      <c r="ET586" s="43"/>
      <c r="EU586" s="43"/>
      <c r="EV586" s="43"/>
      <c r="EW586" s="43"/>
      <c r="EX586" s="43"/>
      <c r="EY586" s="43"/>
      <c r="EZ586" s="43"/>
      <c r="FA586" s="43"/>
      <c r="FB586" s="43"/>
      <c r="FC586" s="43"/>
      <c r="FD586" s="43"/>
      <c r="FE586" s="43"/>
      <c r="FF586" s="43"/>
      <c r="FG586" s="43"/>
      <c r="FH586" s="43"/>
      <c r="FI586" s="43"/>
      <c r="FJ586" s="43"/>
      <c r="FK586" s="43"/>
      <c r="FL586" s="43"/>
      <c r="FM586" s="43"/>
      <c r="FN586" s="43"/>
      <c r="FO586" s="43"/>
      <c r="FP586" s="43"/>
      <c r="FQ586" s="43"/>
      <c r="FR586" s="43"/>
      <c r="FS586" s="43"/>
      <c r="FT586" s="43"/>
      <c r="FU586" s="43"/>
      <c r="FV586" s="43"/>
      <c r="FW586" s="43"/>
      <c r="FX586" s="43"/>
      <c r="FY586" s="43"/>
      <c r="FZ586" s="43"/>
      <c r="GA586" s="43"/>
      <c r="GB586" s="43"/>
      <c r="GC586" s="43"/>
      <c r="GD586" s="43"/>
      <c r="GE586" s="43"/>
      <c r="GF586" s="43"/>
      <c r="GG586" s="43"/>
      <c r="GH586" s="43"/>
      <c r="GI586" s="43"/>
      <c r="GJ586" s="43"/>
      <c r="GK586" s="43"/>
      <c r="GL586" s="43"/>
      <c r="GM586" s="43"/>
      <c r="GN586" s="43"/>
      <c r="GO586" s="43"/>
      <c r="GP586" s="43"/>
      <c r="GQ586" s="43"/>
      <c r="GR586" s="43"/>
      <c r="GS586" s="43"/>
      <c r="GT586" s="43"/>
      <c r="GU586" s="43"/>
      <c r="GV586" s="43"/>
      <c r="GW586" s="43"/>
      <c r="GX586" s="43"/>
      <c r="GY586" s="43"/>
      <c r="GZ586" s="43"/>
      <c r="HA586" s="43"/>
      <c r="HB586" s="43"/>
      <c r="HC586" s="43"/>
      <c r="HD586" s="43"/>
      <c r="HE586" s="43"/>
      <c r="HF586" s="43"/>
      <c r="HG586" s="43"/>
      <c r="HH586" s="43"/>
      <c r="HI586" s="43"/>
      <c r="HJ586" s="43"/>
      <c r="HK586" s="43"/>
      <c r="HL586" s="43"/>
      <c r="HM586" s="43"/>
      <c r="HN586" s="43"/>
      <c r="HO586" s="43"/>
      <c r="HP586" s="43"/>
      <c r="HQ586" s="43"/>
      <c r="HR586" s="43"/>
      <c r="HS586" s="43"/>
      <c r="HT586" s="43"/>
      <c r="HU586" s="43"/>
      <c r="HV586" s="43"/>
      <c r="HW586" s="43"/>
      <c r="HX586" s="43"/>
      <c r="HY586" s="43"/>
      <c r="HZ586" s="43"/>
      <c r="IA586" s="43"/>
      <c r="IB586" s="43"/>
      <c r="IC586" s="43"/>
      <c r="ID586" s="43"/>
      <c r="IE586" s="43"/>
      <c r="IF586" s="43"/>
      <c r="IG586" s="43"/>
      <c r="IH586" s="43"/>
      <c r="II586" s="43"/>
      <c r="IJ586" s="43"/>
      <c r="IK586" s="43"/>
      <c r="IL586" s="43"/>
      <c r="IM586" s="43"/>
      <c r="IN586" s="43"/>
      <c r="IO586" s="43"/>
      <c r="IP586" s="43"/>
      <c r="IQ586" s="43"/>
      <c r="IR586" s="43"/>
      <c r="IS586" s="43"/>
      <c r="IT586" s="43"/>
      <c r="IU586" s="43"/>
    </row>
    <row r="587" spans="1:255" ht="16.5">
      <c r="A587" s="708"/>
      <c r="B587" s="709"/>
      <c r="C587" s="709"/>
      <c r="D587" s="709"/>
      <c r="E587" s="43"/>
      <c r="F587" s="43"/>
      <c r="G587" s="43"/>
      <c r="H587" s="43"/>
      <c r="I587" s="43"/>
      <c r="J587" s="43"/>
      <c r="K587" s="43"/>
      <c r="L587" s="43"/>
      <c r="M587" s="43"/>
      <c r="N587" s="43"/>
      <c r="O587" s="43"/>
      <c r="P587" s="43"/>
      <c r="Q587" s="43"/>
      <c r="R587" s="43"/>
      <c r="S587" s="43"/>
      <c r="T587" s="43"/>
      <c r="U587" s="43"/>
      <c r="V587" s="43"/>
      <c r="W587" s="43"/>
      <c r="X587" s="43"/>
      <c r="Y587" s="43"/>
      <c r="Z587" s="43"/>
      <c r="AA587" s="43"/>
      <c r="AB587" s="43"/>
      <c r="AC587" s="43"/>
      <c r="AD587" s="43"/>
      <c r="AE587" s="43"/>
      <c r="AF587" s="43"/>
      <c r="AG587" s="43"/>
      <c r="AH587" s="43"/>
      <c r="AI587" s="43"/>
      <c r="AJ587" s="43"/>
      <c r="AK587" s="43"/>
      <c r="AL587" s="43"/>
      <c r="AM587" s="43"/>
      <c r="AN587" s="43"/>
      <c r="AO587" s="43"/>
      <c r="AP587" s="43"/>
      <c r="AQ587" s="43"/>
      <c r="AR587" s="43"/>
      <c r="AS587" s="43"/>
      <c r="AT587" s="43"/>
      <c r="AU587" s="43"/>
      <c r="AV587" s="43"/>
      <c r="AW587" s="43"/>
      <c r="AX587" s="43"/>
      <c r="AY587" s="43"/>
      <c r="AZ587" s="43"/>
      <c r="BA587" s="43"/>
      <c r="BB587" s="43"/>
      <c r="BC587" s="43"/>
      <c r="BD587" s="43"/>
      <c r="BE587" s="43"/>
      <c r="BF587" s="43"/>
      <c r="BG587" s="43"/>
      <c r="BH587" s="43"/>
      <c r="BI587" s="43"/>
      <c r="BJ587" s="43"/>
      <c r="BK587" s="43"/>
      <c r="BL587" s="43"/>
      <c r="BM587" s="43"/>
      <c r="BN587" s="43"/>
      <c r="BO587" s="43"/>
      <c r="BP587" s="43"/>
      <c r="BQ587" s="43"/>
      <c r="BR587" s="43"/>
      <c r="BS587" s="43"/>
      <c r="BT587" s="43"/>
      <c r="BU587" s="43"/>
      <c r="BV587" s="43"/>
      <c r="BW587" s="43"/>
      <c r="BX587" s="43"/>
      <c r="BY587" s="43"/>
      <c r="BZ587" s="43"/>
      <c r="CA587" s="43"/>
      <c r="CB587" s="43"/>
      <c r="CC587" s="43"/>
      <c r="CD587" s="43"/>
      <c r="CE587" s="43"/>
      <c r="CF587" s="43"/>
      <c r="CG587" s="43"/>
      <c r="CH587" s="43"/>
      <c r="CI587" s="43"/>
      <c r="CJ587" s="43"/>
      <c r="CK587" s="43"/>
      <c r="CL587" s="43"/>
      <c r="CM587" s="43"/>
      <c r="CN587" s="43"/>
      <c r="CO587" s="43"/>
      <c r="CP587" s="43"/>
      <c r="CQ587" s="43"/>
      <c r="CR587" s="43"/>
      <c r="CS587" s="43"/>
      <c r="CT587" s="43"/>
      <c r="CU587" s="43"/>
      <c r="CV587" s="43"/>
      <c r="CW587" s="43"/>
      <c r="CX587" s="43"/>
      <c r="CY587" s="43"/>
      <c r="CZ587" s="43"/>
      <c r="DA587" s="43"/>
      <c r="DB587" s="43"/>
      <c r="DC587" s="43"/>
      <c r="DD587" s="43"/>
      <c r="DE587" s="43"/>
      <c r="DF587" s="43"/>
      <c r="DG587" s="43"/>
      <c r="DH587" s="43"/>
      <c r="DI587" s="43"/>
      <c r="DJ587" s="43"/>
      <c r="DK587" s="43"/>
      <c r="DL587" s="43"/>
      <c r="DM587" s="43"/>
      <c r="DN587" s="43"/>
      <c r="DO587" s="43"/>
      <c r="DP587" s="43"/>
      <c r="DQ587" s="43"/>
      <c r="DR587" s="43"/>
      <c r="DS587" s="43"/>
      <c r="DT587" s="43"/>
      <c r="DU587" s="43"/>
      <c r="DV587" s="43"/>
      <c r="DW587" s="43"/>
      <c r="DX587" s="43"/>
      <c r="DY587" s="43"/>
      <c r="DZ587" s="43"/>
      <c r="EA587" s="43"/>
      <c r="EB587" s="43"/>
      <c r="EC587" s="43"/>
      <c r="ED587" s="43"/>
      <c r="EE587" s="43"/>
      <c r="EF587" s="43"/>
      <c r="EG587" s="43"/>
      <c r="EH587" s="43"/>
      <c r="EI587" s="43"/>
      <c r="EJ587" s="43"/>
      <c r="EK587" s="43"/>
      <c r="EL587" s="43"/>
      <c r="EM587" s="43"/>
      <c r="EN587" s="43"/>
      <c r="EO587" s="43"/>
      <c r="EP587" s="43"/>
      <c r="EQ587" s="43"/>
      <c r="ER587" s="43"/>
      <c r="ES587" s="43"/>
      <c r="ET587" s="43"/>
      <c r="EU587" s="43"/>
      <c r="EV587" s="43"/>
      <c r="EW587" s="43"/>
      <c r="EX587" s="43"/>
      <c r="EY587" s="43"/>
      <c r="EZ587" s="43"/>
      <c r="FA587" s="43"/>
      <c r="FB587" s="43"/>
      <c r="FC587" s="43"/>
      <c r="FD587" s="43"/>
      <c r="FE587" s="43"/>
      <c r="FF587" s="43"/>
      <c r="FG587" s="43"/>
      <c r="FH587" s="43"/>
      <c r="FI587" s="43"/>
      <c r="FJ587" s="43"/>
      <c r="FK587" s="43"/>
      <c r="FL587" s="43"/>
      <c r="FM587" s="43"/>
      <c r="FN587" s="43"/>
      <c r="FO587" s="43"/>
      <c r="FP587" s="43"/>
      <c r="FQ587" s="43"/>
      <c r="FR587" s="43"/>
      <c r="FS587" s="43"/>
      <c r="FT587" s="43"/>
      <c r="FU587" s="43"/>
      <c r="FV587" s="43"/>
      <c r="FW587" s="43"/>
      <c r="FX587" s="43"/>
      <c r="FY587" s="43"/>
      <c r="FZ587" s="43"/>
      <c r="GA587" s="43"/>
      <c r="GB587" s="43"/>
      <c r="GC587" s="43"/>
      <c r="GD587" s="43"/>
      <c r="GE587" s="43"/>
      <c r="GF587" s="43"/>
      <c r="GG587" s="43"/>
      <c r="GH587" s="43"/>
      <c r="GI587" s="43"/>
      <c r="GJ587" s="43"/>
      <c r="GK587" s="43"/>
      <c r="GL587" s="43"/>
      <c r="GM587" s="43"/>
      <c r="GN587" s="43"/>
      <c r="GO587" s="43"/>
      <c r="GP587" s="43"/>
      <c r="GQ587" s="43"/>
      <c r="GR587" s="43"/>
      <c r="GS587" s="43"/>
      <c r="GT587" s="43"/>
      <c r="GU587" s="43"/>
      <c r="GV587" s="43"/>
      <c r="GW587" s="43"/>
      <c r="GX587" s="43"/>
      <c r="GY587" s="43"/>
      <c r="GZ587" s="43"/>
      <c r="HA587" s="43"/>
      <c r="HB587" s="43"/>
      <c r="HC587" s="43"/>
      <c r="HD587" s="43"/>
      <c r="HE587" s="43"/>
      <c r="HF587" s="43"/>
      <c r="HG587" s="43"/>
      <c r="HH587" s="43"/>
      <c r="HI587" s="43"/>
      <c r="HJ587" s="43"/>
      <c r="HK587" s="43"/>
      <c r="HL587" s="43"/>
      <c r="HM587" s="43"/>
      <c r="HN587" s="43"/>
      <c r="HO587" s="43"/>
      <c r="HP587" s="43"/>
      <c r="HQ587" s="43"/>
      <c r="HR587" s="43"/>
      <c r="HS587" s="43"/>
      <c r="HT587" s="43"/>
      <c r="HU587" s="43"/>
      <c r="HV587" s="43"/>
      <c r="HW587" s="43"/>
      <c r="HX587" s="43"/>
      <c r="HY587" s="43"/>
      <c r="HZ587" s="43"/>
      <c r="IA587" s="43"/>
      <c r="IB587" s="43"/>
      <c r="IC587" s="43"/>
      <c r="ID587" s="43"/>
      <c r="IE587" s="43"/>
      <c r="IF587" s="43"/>
      <c r="IG587" s="43"/>
      <c r="IH587" s="43"/>
      <c r="II587" s="43"/>
      <c r="IJ587" s="43"/>
      <c r="IK587" s="43"/>
      <c r="IL587" s="43"/>
      <c r="IM587" s="43"/>
      <c r="IN587" s="43"/>
      <c r="IO587" s="43"/>
      <c r="IP587" s="43"/>
      <c r="IQ587" s="43"/>
      <c r="IR587" s="43"/>
      <c r="IS587" s="43"/>
      <c r="IT587" s="43"/>
      <c r="IU587" s="43"/>
    </row>
    <row r="588" spans="1:255" ht="16.5">
      <c r="A588" s="708"/>
      <c r="B588" s="709"/>
      <c r="C588" s="709"/>
      <c r="D588" s="709"/>
      <c r="E588" s="43"/>
      <c r="F588" s="43"/>
      <c r="G588" s="43"/>
      <c r="H588" s="43"/>
      <c r="I588" s="43"/>
      <c r="J588" s="43"/>
      <c r="K588" s="43"/>
      <c r="L588" s="43"/>
      <c r="M588" s="43"/>
      <c r="N588" s="43"/>
      <c r="O588" s="43"/>
      <c r="P588" s="43"/>
      <c r="Q588" s="43"/>
      <c r="R588" s="43"/>
      <c r="S588" s="43"/>
      <c r="T588" s="43"/>
      <c r="U588" s="43"/>
      <c r="V588" s="43"/>
      <c r="W588" s="43"/>
      <c r="X588" s="43"/>
      <c r="Y588" s="43"/>
      <c r="Z588" s="43"/>
      <c r="AA588" s="43"/>
      <c r="AB588" s="43"/>
      <c r="AC588" s="43"/>
      <c r="AD588" s="43"/>
      <c r="AE588" s="43"/>
      <c r="AF588" s="43"/>
      <c r="AG588" s="43"/>
      <c r="AH588" s="43"/>
      <c r="AI588" s="43"/>
      <c r="AJ588" s="43"/>
      <c r="AK588" s="43"/>
      <c r="AL588" s="43"/>
      <c r="AM588" s="43"/>
      <c r="AN588" s="43"/>
      <c r="AO588" s="43"/>
      <c r="AP588" s="43"/>
      <c r="AQ588" s="43"/>
      <c r="AR588" s="43"/>
      <c r="AS588" s="43"/>
      <c r="AT588" s="43"/>
      <c r="AU588" s="43"/>
      <c r="AV588" s="43"/>
      <c r="AW588" s="43"/>
      <c r="AX588" s="43"/>
      <c r="AY588" s="43"/>
      <c r="AZ588" s="43"/>
      <c r="BA588" s="43"/>
      <c r="BB588" s="43"/>
      <c r="BC588" s="43"/>
      <c r="BD588" s="43"/>
      <c r="BE588" s="43"/>
      <c r="BF588" s="43"/>
      <c r="BG588" s="43"/>
      <c r="BH588" s="43"/>
      <c r="BI588" s="43"/>
      <c r="BJ588" s="43"/>
      <c r="BK588" s="43"/>
      <c r="BL588" s="43"/>
      <c r="BM588" s="43"/>
      <c r="BN588" s="43"/>
      <c r="BO588" s="43"/>
      <c r="BP588" s="43"/>
      <c r="BQ588" s="43"/>
      <c r="BR588" s="43"/>
      <c r="BS588" s="43"/>
      <c r="BT588" s="43"/>
      <c r="BU588" s="43"/>
      <c r="BV588" s="43"/>
      <c r="BW588" s="43"/>
      <c r="BX588" s="43"/>
      <c r="BY588" s="43"/>
      <c r="BZ588" s="43"/>
      <c r="CA588" s="43"/>
      <c r="CB588" s="43"/>
      <c r="CC588" s="43"/>
      <c r="CD588" s="43"/>
      <c r="CE588" s="43"/>
      <c r="CF588" s="43"/>
      <c r="CG588" s="43"/>
      <c r="CH588" s="43"/>
      <c r="CI588" s="43"/>
      <c r="CJ588" s="43"/>
      <c r="CK588" s="43"/>
      <c r="CL588" s="43"/>
      <c r="CM588" s="43"/>
      <c r="CN588" s="43"/>
      <c r="CO588" s="43"/>
      <c r="CP588" s="43"/>
      <c r="CQ588" s="43"/>
      <c r="CR588" s="43"/>
      <c r="CS588" s="43"/>
      <c r="CT588" s="43"/>
      <c r="CU588" s="43"/>
      <c r="CV588" s="43"/>
      <c r="CW588" s="43"/>
      <c r="CX588" s="43"/>
      <c r="CY588" s="43"/>
      <c r="CZ588" s="43"/>
      <c r="DA588" s="43"/>
      <c r="DB588" s="43"/>
      <c r="DC588" s="43"/>
      <c r="DD588" s="43"/>
      <c r="DE588" s="43"/>
      <c r="DF588" s="43"/>
      <c r="DG588" s="43"/>
      <c r="DH588" s="43"/>
      <c r="DI588" s="43"/>
      <c r="DJ588" s="43"/>
      <c r="DK588" s="43"/>
      <c r="DL588" s="43"/>
      <c r="DM588" s="43"/>
      <c r="DN588" s="43"/>
      <c r="DO588" s="43"/>
      <c r="DP588" s="43"/>
      <c r="DQ588" s="43"/>
      <c r="DR588" s="43"/>
      <c r="DS588" s="43"/>
      <c r="DT588" s="43"/>
      <c r="DU588" s="43"/>
      <c r="DV588" s="43"/>
      <c r="DW588" s="43"/>
      <c r="DX588" s="43"/>
      <c r="DY588" s="43"/>
      <c r="DZ588" s="43"/>
      <c r="EA588" s="43"/>
      <c r="EB588" s="43"/>
      <c r="EC588" s="43"/>
      <c r="ED588" s="43"/>
      <c r="EE588" s="43"/>
      <c r="EF588" s="43"/>
      <c r="EG588" s="43"/>
      <c r="EH588" s="43"/>
      <c r="EI588" s="43"/>
      <c r="EJ588" s="43"/>
      <c r="EK588" s="43"/>
      <c r="EL588" s="43"/>
      <c r="EM588" s="43"/>
      <c r="EN588" s="43"/>
      <c r="EO588" s="43"/>
      <c r="EP588" s="43"/>
      <c r="EQ588" s="43"/>
      <c r="ER588" s="43"/>
      <c r="ES588" s="43"/>
      <c r="ET588" s="43"/>
      <c r="EU588" s="43"/>
      <c r="EV588" s="43"/>
      <c r="EW588" s="43"/>
      <c r="EX588" s="43"/>
      <c r="EY588" s="43"/>
      <c r="EZ588" s="43"/>
      <c r="FA588" s="43"/>
      <c r="FB588" s="43"/>
      <c r="FC588" s="43"/>
      <c r="FD588" s="43"/>
      <c r="FE588" s="43"/>
      <c r="FF588" s="43"/>
      <c r="FG588" s="43"/>
      <c r="FH588" s="43"/>
      <c r="FI588" s="43"/>
      <c r="FJ588" s="43"/>
      <c r="FK588" s="43"/>
      <c r="FL588" s="43"/>
      <c r="FM588" s="43"/>
      <c r="FN588" s="43"/>
      <c r="FO588" s="43"/>
      <c r="FP588" s="43"/>
      <c r="FQ588" s="43"/>
      <c r="FR588" s="43"/>
      <c r="FS588" s="43"/>
      <c r="FT588" s="43"/>
      <c r="FU588" s="43"/>
      <c r="FV588" s="43"/>
      <c r="FW588" s="43"/>
      <c r="FX588" s="43"/>
      <c r="FY588" s="43"/>
      <c r="FZ588" s="43"/>
      <c r="GA588" s="43"/>
      <c r="GB588" s="43"/>
      <c r="GC588" s="43"/>
      <c r="GD588" s="43"/>
      <c r="GE588" s="43"/>
      <c r="GF588" s="43"/>
      <c r="GG588" s="43"/>
      <c r="GH588" s="43"/>
      <c r="GI588" s="43"/>
      <c r="GJ588" s="43"/>
      <c r="GK588" s="43"/>
      <c r="GL588" s="43"/>
      <c r="GM588" s="43"/>
      <c r="GN588" s="43"/>
      <c r="GO588" s="43"/>
      <c r="GP588" s="43"/>
      <c r="GQ588" s="43"/>
      <c r="GR588" s="43"/>
      <c r="GS588" s="43"/>
      <c r="GT588" s="43"/>
      <c r="GU588" s="43"/>
      <c r="GV588" s="43"/>
      <c r="GW588" s="43"/>
      <c r="GX588" s="43"/>
      <c r="GY588" s="43"/>
      <c r="GZ588" s="43"/>
      <c r="HA588" s="43"/>
      <c r="HB588" s="43"/>
      <c r="HC588" s="43"/>
      <c r="HD588" s="43"/>
      <c r="HE588" s="43"/>
      <c r="HF588" s="43"/>
      <c r="HG588" s="43"/>
      <c r="HH588" s="43"/>
      <c r="HI588" s="43"/>
      <c r="HJ588" s="43"/>
      <c r="HK588" s="43"/>
      <c r="HL588" s="43"/>
      <c r="HM588" s="43"/>
      <c r="HN588" s="43"/>
      <c r="HO588" s="43"/>
      <c r="HP588" s="43"/>
      <c r="HQ588" s="43"/>
      <c r="HR588" s="43"/>
      <c r="HS588" s="43"/>
      <c r="HT588" s="43"/>
      <c r="HU588" s="43"/>
      <c r="HV588" s="43"/>
      <c r="HW588" s="43"/>
      <c r="HX588" s="43"/>
      <c r="HY588" s="43"/>
      <c r="HZ588" s="43"/>
      <c r="IA588" s="43"/>
      <c r="IB588" s="43"/>
      <c r="IC588" s="43"/>
      <c r="ID588" s="43"/>
      <c r="IE588" s="43"/>
      <c r="IF588" s="43"/>
      <c r="IG588" s="43"/>
      <c r="IH588" s="43"/>
      <c r="II588" s="43"/>
      <c r="IJ588" s="43"/>
      <c r="IK588" s="43"/>
      <c r="IL588" s="43"/>
      <c r="IM588" s="43"/>
      <c r="IN588" s="43"/>
      <c r="IO588" s="43"/>
      <c r="IP588" s="43"/>
      <c r="IQ588" s="43"/>
      <c r="IR588" s="43"/>
      <c r="IS588" s="43"/>
      <c r="IT588" s="43"/>
      <c r="IU588" s="43"/>
    </row>
    <row r="589" spans="1:255" ht="16.5">
      <c r="A589" s="708"/>
      <c r="B589" s="709"/>
      <c r="C589" s="709"/>
      <c r="D589" s="709"/>
      <c r="E589" s="43"/>
      <c r="F589" s="43"/>
      <c r="G589" s="43"/>
      <c r="H589" s="43"/>
      <c r="I589" s="43"/>
      <c r="J589" s="43"/>
      <c r="K589" s="43"/>
      <c r="L589" s="43"/>
      <c r="M589" s="43"/>
      <c r="N589" s="43"/>
      <c r="O589" s="43"/>
      <c r="P589" s="43"/>
      <c r="Q589" s="43"/>
      <c r="R589" s="43"/>
      <c r="S589" s="43"/>
      <c r="T589" s="43"/>
      <c r="U589" s="43"/>
      <c r="V589" s="43"/>
      <c r="W589" s="43"/>
      <c r="X589" s="43"/>
      <c r="Y589" s="43"/>
      <c r="Z589" s="43"/>
      <c r="AA589" s="43"/>
      <c r="AB589" s="43"/>
      <c r="AC589" s="43"/>
      <c r="AD589" s="43"/>
      <c r="AE589" s="43"/>
      <c r="AF589" s="43"/>
      <c r="AG589" s="43"/>
      <c r="AH589" s="43"/>
      <c r="AI589" s="43"/>
      <c r="AJ589" s="43"/>
      <c r="AK589" s="43"/>
      <c r="AL589" s="43"/>
      <c r="AM589" s="43"/>
      <c r="AN589" s="43"/>
      <c r="AO589" s="43"/>
      <c r="AP589" s="43"/>
      <c r="AQ589" s="43"/>
      <c r="AR589" s="43"/>
      <c r="AS589" s="43"/>
      <c r="AT589" s="43"/>
      <c r="AU589" s="43"/>
      <c r="AV589" s="43"/>
      <c r="AW589" s="43"/>
      <c r="AX589" s="43"/>
      <c r="AY589" s="43"/>
      <c r="AZ589" s="43"/>
      <c r="BA589" s="43"/>
      <c r="BB589" s="43"/>
      <c r="BC589" s="43"/>
      <c r="BD589" s="43"/>
      <c r="BE589" s="43"/>
      <c r="BF589" s="43"/>
      <c r="BG589" s="43"/>
      <c r="BH589" s="43"/>
      <c r="BI589" s="43"/>
      <c r="BJ589" s="43"/>
      <c r="BK589" s="43"/>
      <c r="BL589" s="43"/>
      <c r="BM589" s="43"/>
      <c r="BN589" s="43"/>
      <c r="BO589" s="43"/>
      <c r="BP589" s="43"/>
      <c r="BQ589" s="43"/>
      <c r="BR589" s="43"/>
      <c r="BS589" s="43"/>
      <c r="BT589" s="43"/>
      <c r="BU589" s="43"/>
      <c r="BV589" s="43"/>
      <c r="BW589" s="43"/>
      <c r="BX589" s="43"/>
      <c r="BY589" s="43"/>
      <c r="BZ589" s="43"/>
      <c r="CA589" s="43"/>
      <c r="CB589" s="43"/>
      <c r="CC589" s="43"/>
      <c r="CD589" s="43"/>
      <c r="CE589" s="43"/>
      <c r="CF589" s="43"/>
      <c r="CG589" s="43"/>
      <c r="CH589" s="43"/>
      <c r="CI589" s="43"/>
      <c r="CJ589" s="43"/>
      <c r="CK589" s="43"/>
      <c r="CL589" s="43"/>
      <c r="CM589" s="43"/>
      <c r="CN589" s="43"/>
      <c r="CO589" s="43"/>
      <c r="CP589" s="43"/>
      <c r="CQ589" s="43"/>
      <c r="CR589" s="43"/>
      <c r="CS589" s="43"/>
      <c r="CT589" s="43"/>
      <c r="CU589" s="43"/>
      <c r="CV589" s="43"/>
      <c r="CW589" s="43"/>
      <c r="CX589" s="43"/>
      <c r="CY589" s="43"/>
      <c r="CZ589" s="43"/>
      <c r="DA589" s="43"/>
      <c r="DB589" s="43"/>
      <c r="DC589" s="43"/>
      <c r="DD589" s="43"/>
      <c r="DE589" s="43"/>
      <c r="DF589" s="43"/>
      <c r="DG589" s="43"/>
      <c r="DH589" s="43"/>
      <c r="DI589" s="43"/>
      <c r="DJ589" s="43"/>
      <c r="DK589" s="43"/>
      <c r="DL589" s="43"/>
      <c r="DM589" s="43"/>
      <c r="DN589" s="43"/>
      <c r="DO589" s="43"/>
      <c r="DP589" s="43"/>
      <c r="DQ589" s="43"/>
      <c r="DR589" s="43"/>
      <c r="DS589" s="43"/>
      <c r="DT589" s="43"/>
      <c r="DU589" s="43"/>
      <c r="DV589" s="43"/>
      <c r="DW589" s="43"/>
      <c r="DX589" s="43"/>
      <c r="DY589" s="43"/>
      <c r="DZ589" s="43"/>
      <c r="EA589" s="43"/>
      <c r="EB589" s="43"/>
      <c r="EC589" s="43"/>
      <c r="ED589" s="43"/>
      <c r="EE589" s="43"/>
      <c r="EF589" s="43"/>
      <c r="EG589" s="43"/>
      <c r="EH589" s="43"/>
      <c r="EI589" s="43"/>
      <c r="EJ589" s="43"/>
      <c r="EK589" s="43"/>
      <c r="EL589" s="43"/>
      <c r="EM589" s="43"/>
      <c r="EN589" s="43"/>
      <c r="EO589" s="43"/>
      <c r="EP589" s="43"/>
      <c r="EQ589" s="43"/>
      <c r="ER589" s="43"/>
      <c r="ES589" s="43"/>
      <c r="ET589" s="43"/>
      <c r="EU589" s="43"/>
      <c r="EV589" s="43"/>
      <c r="EW589" s="43"/>
      <c r="EX589" s="43"/>
      <c r="EY589" s="43"/>
      <c r="EZ589" s="43"/>
      <c r="FA589" s="43"/>
      <c r="FB589" s="43"/>
      <c r="FC589" s="43"/>
      <c r="FD589" s="43"/>
      <c r="FE589" s="43"/>
      <c r="FF589" s="43"/>
      <c r="FG589" s="43"/>
      <c r="FH589" s="43"/>
      <c r="FI589" s="43"/>
      <c r="FJ589" s="43"/>
      <c r="FK589" s="43"/>
      <c r="FL589" s="43"/>
      <c r="FM589" s="43"/>
      <c r="FN589" s="43"/>
      <c r="FO589" s="43"/>
      <c r="FP589" s="43"/>
      <c r="FQ589" s="43"/>
      <c r="FR589" s="43"/>
      <c r="FS589" s="43"/>
      <c r="FT589" s="43"/>
      <c r="FU589" s="43"/>
      <c r="FV589" s="43"/>
      <c r="FW589" s="43"/>
      <c r="FX589" s="43"/>
      <c r="FY589" s="43"/>
      <c r="FZ589" s="43"/>
      <c r="GA589" s="43"/>
      <c r="GB589" s="43"/>
      <c r="GC589" s="43"/>
      <c r="GD589" s="43"/>
      <c r="GE589" s="43"/>
      <c r="GF589" s="43"/>
      <c r="GG589" s="43"/>
      <c r="GH589" s="43"/>
      <c r="GI589" s="43"/>
      <c r="GJ589" s="43"/>
      <c r="GK589" s="43"/>
      <c r="GL589" s="43"/>
      <c r="GM589" s="43"/>
      <c r="GN589" s="43"/>
      <c r="GO589" s="43"/>
      <c r="GP589" s="43"/>
      <c r="GQ589" s="43"/>
      <c r="GR589" s="43"/>
      <c r="GS589" s="43"/>
      <c r="GT589" s="43"/>
      <c r="GU589" s="43"/>
      <c r="GV589" s="43"/>
      <c r="GW589" s="43"/>
      <c r="GX589" s="43"/>
      <c r="GY589" s="43"/>
      <c r="GZ589" s="43"/>
      <c r="HA589" s="43"/>
      <c r="HB589" s="43"/>
      <c r="HC589" s="43"/>
      <c r="HD589" s="43"/>
      <c r="HE589" s="43"/>
      <c r="HF589" s="43"/>
      <c r="HG589" s="43"/>
      <c r="HH589" s="43"/>
      <c r="HI589" s="43"/>
      <c r="HJ589" s="43"/>
      <c r="HK589" s="43"/>
      <c r="HL589" s="43"/>
      <c r="HM589" s="43"/>
      <c r="HN589" s="43"/>
      <c r="HO589" s="43"/>
      <c r="HP589" s="43"/>
      <c r="HQ589" s="43"/>
      <c r="HR589" s="43"/>
      <c r="HS589" s="43"/>
      <c r="HT589" s="43"/>
      <c r="HU589" s="43"/>
      <c r="HV589" s="43"/>
      <c r="HW589" s="43"/>
      <c r="HX589" s="43"/>
      <c r="HY589" s="43"/>
      <c r="HZ589" s="43"/>
      <c r="IA589" s="43"/>
      <c r="IB589" s="43"/>
      <c r="IC589" s="43"/>
      <c r="ID589" s="43"/>
      <c r="IE589" s="43"/>
      <c r="IF589" s="43"/>
      <c r="IG589" s="43"/>
      <c r="IH589" s="43"/>
      <c r="II589" s="43"/>
      <c r="IJ589" s="43"/>
      <c r="IK589" s="43"/>
      <c r="IL589" s="43"/>
      <c r="IM589" s="43"/>
      <c r="IN589" s="43"/>
      <c r="IO589" s="43"/>
      <c r="IP589" s="43"/>
      <c r="IQ589" s="43"/>
      <c r="IR589" s="43"/>
      <c r="IS589" s="43"/>
      <c r="IT589" s="43"/>
      <c r="IU589" s="43"/>
    </row>
    <row r="590" spans="1:255" ht="16.5">
      <c r="A590" s="708"/>
      <c r="B590" s="709"/>
      <c r="C590" s="709"/>
      <c r="D590" s="709"/>
      <c r="E590" s="43"/>
      <c r="F590" s="43"/>
      <c r="G590" s="43"/>
      <c r="H590" s="43"/>
      <c r="I590" s="43"/>
      <c r="J590" s="43"/>
      <c r="K590" s="43"/>
      <c r="L590" s="43"/>
      <c r="M590" s="43"/>
      <c r="N590" s="43"/>
      <c r="O590" s="43"/>
      <c r="P590" s="43"/>
      <c r="Q590" s="43"/>
      <c r="R590" s="43"/>
      <c r="S590" s="43"/>
      <c r="T590" s="43"/>
      <c r="U590" s="43"/>
      <c r="V590" s="43"/>
      <c r="W590" s="43"/>
      <c r="X590" s="43"/>
      <c r="Y590" s="43"/>
      <c r="Z590" s="43"/>
      <c r="AA590" s="43"/>
      <c r="AB590" s="43"/>
      <c r="AC590" s="43"/>
      <c r="AD590" s="43"/>
      <c r="AE590" s="43"/>
      <c r="AF590" s="43"/>
      <c r="AG590" s="43"/>
      <c r="AH590" s="43"/>
      <c r="AI590" s="43"/>
      <c r="AJ590" s="43"/>
      <c r="AK590" s="43"/>
      <c r="AL590" s="43"/>
      <c r="AM590" s="43"/>
      <c r="AN590" s="43"/>
      <c r="AO590" s="43"/>
      <c r="AP590" s="43"/>
      <c r="AQ590" s="43"/>
      <c r="AR590" s="43"/>
      <c r="AS590" s="43"/>
      <c r="AT590" s="43"/>
      <c r="AU590" s="43"/>
      <c r="AV590" s="43"/>
      <c r="AW590" s="43"/>
      <c r="AX590" s="43"/>
      <c r="AY590" s="43"/>
      <c r="AZ590" s="43"/>
      <c r="BA590" s="43"/>
      <c r="BB590" s="43"/>
      <c r="BC590" s="43"/>
      <c r="BD590" s="43"/>
      <c r="BE590" s="43"/>
      <c r="BF590" s="43"/>
      <c r="BG590" s="43"/>
      <c r="BH590" s="43"/>
      <c r="BI590" s="43"/>
      <c r="BJ590" s="43"/>
      <c r="BK590" s="43"/>
      <c r="BL590" s="43"/>
      <c r="BM590" s="43"/>
      <c r="BN590" s="43"/>
      <c r="BO590" s="43"/>
      <c r="BP590" s="43"/>
      <c r="BQ590" s="43"/>
      <c r="BR590" s="43"/>
      <c r="BS590" s="43"/>
      <c r="BT590" s="43"/>
      <c r="BU590" s="43"/>
      <c r="BV590" s="43"/>
      <c r="BW590" s="43"/>
      <c r="BX590" s="43"/>
      <c r="BY590" s="43"/>
      <c r="BZ590" s="43"/>
      <c r="CA590" s="43"/>
      <c r="CB590" s="43"/>
      <c r="CC590" s="43"/>
      <c r="CD590" s="43"/>
      <c r="CE590" s="43"/>
      <c r="CF590" s="43"/>
      <c r="CG590" s="43"/>
      <c r="CH590" s="43"/>
      <c r="CI590" s="43"/>
      <c r="CJ590" s="43"/>
      <c r="CK590" s="43"/>
      <c r="CL590" s="43"/>
      <c r="CM590" s="43"/>
      <c r="CN590" s="43"/>
      <c r="CO590" s="43"/>
      <c r="CP590" s="43"/>
      <c r="CQ590" s="43"/>
      <c r="CR590" s="43"/>
      <c r="CS590" s="43"/>
      <c r="CT590" s="43"/>
      <c r="CU590" s="43"/>
      <c r="CV590" s="43"/>
      <c r="CW590" s="43"/>
      <c r="CX590" s="43"/>
      <c r="CY590" s="43"/>
      <c r="CZ590" s="43"/>
      <c r="DA590" s="43"/>
      <c r="DB590" s="43"/>
      <c r="DC590" s="43"/>
      <c r="DD590" s="43"/>
      <c r="DE590" s="43"/>
      <c r="DF590" s="43"/>
      <c r="DG590" s="43"/>
      <c r="DH590" s="43"/>
      <c r="DI590" s="43"/>
      <c r="DJ590" s="43"/>
      <c r="DK590" s="43"/>
      <c r="DL590" s="43"/>
      <c r="DM590" s="43"/>
      <c r="DN590" s="43"/>
      <c r="DO590" s="43"/>
      <c r="DP590" s="43"/>
      <c r="DQ590" s="43"/>
      <c r="DR590" s="43"/>
      <c r="DS590" s="43"/>
      <c r="DT590" s="43"/>
      <c r="DU590" s="43"/>
      <c r="DV590" s="43"/>
      <c r="DW590" s="43"/>
      <c r="DX590" s="43"/>
      <c r="DY590" s="43"/>
      <c r="DZ590" s="43"/>
      <c r="EA590" s="43"/>
      <c r="EB590" s="43"/>
      <c r="EC590" s="43"/>
      <c r="ED590" s="43"/>
      <c r="EE590" s="43"/>
      <c r="EF590" s="43"/>
      <c r="EG590" s="43"/>
      <c r="EH590" s="43"/>
      <c r="EI590" s="43"/>
      <c r="EJ590" s="43"/>
      <c r="EK590" s="43"/>
      <c r="EL590" s="43"/>
      <c r="EM590" s="43"/>
      <c r="EN590" s="43"/>
      <c r="EO590" s="43"/>
      <c r="EP590" s="43"/>
      <c r="EQ590" s="43"/>
      <c r="ER590" s="43"/>
      <c r="ES590" s="43"/>
      <c r="ET590" s="43"/>
      <c r="EU590" s="43"/>
      <c r="EV590" s="43"/>
      <c r="EW590" s="43"/>
      <c r="EX590" s="43"/>
      <c r="EY590" s="43"/>
      <c r="EZ590" s="43"/>
      <c r="FA590" s="43"/>
      <c r="FB590" s="43"/>
      <c r="FC590" s="43"/>
      <c r="FD590" s="43"/>
      <c r="FE590" s="43"/>
      <c r="FF590" s="43"/>
      <c r="FG590" s="43"/>
      <c r="FH590" s="43"/>
      <c r="FI590" s="43"/>
      <c r="FJ590" s="43"/>
      <c r="FK590" s="43"/>
      <c r="FL590" s="43"/>
      <c r="FM590" s="43"/>
      <c r="FN590" s="43"/>
      <c r="FO590" s="43"/>
      <c r="FP590" s="43"/>
      <c r="FQ590" s="43"/>
      <c r="FR590" s="43"/>
      <c r="FS590" s="43"/>
      <c r="FT590" s="43"/>
      <c r="FU590" s="43"/>
      <c r="FV590" s="43"/>
      <c r="FW590" s="43"/>
      <c r="FX590" s="43"/>
      <c r="FY590" s="43"/>
      <c r="FZ590" s="43"/>
      <c r="GA590" s="43"/>
      <c r="GB590" s="43"/>
      <c r="GC590" s="43"/>
      <c r="GD590" s="43"/>
      <c r="GE590" s="43"/>
      <c r="GF590" s="43"/>
      <c r="GG590" s="43"/>
      <c r="GH590" s="43"/>
      <c r="GI590" s="43"/>
      <c r="GJ590" s="43"/>
      <c r="GK590" s="43"/>
      <c r="GL590" s="43"/>
      <c r="GM590" s="43"/>
      <c r="GN590" s="43"/>
      <c r="GO590" s="43"/>
      <c r="GP590" s="43"/>
      <c r="GQ590" s="43"/>
      <c r="GR590" s="43"/>
      <c r="GS590" s="43"/>
      <c r="GT590" s="43"/>
      <c r="GU590" s="43"/>
      <c r="GV590" s="43"/>
      <c r="GW590" s="43"/>
      <c r="GX590" s="43"/>
      <c r="GY590" s="43"/>
      <c r="GZ590" s="43"/>
      <c r="HA590" s="43"/>
      <c r="HB590" s="43"/>
      <c r="HC590" s="43"/>
      <c r="HD590" s="43"/>
      <c r="HE590" s="43"/>
      <c r="HF590" s="43"/>
      <c r="HG590" s="43"/>
      <c r="HH590" s="43"/>
      <c r="HI590" s="43"/>
      <c r="HJ590" s="43"/>
      <c r="HK590" s="43"/>
      <c r="HL590" s="43"/>
      <c r="HM590" s="43"/>
      <c r="HN590" s="43"/>
      <c r="HO590" s="43"/>
      <c r="HP590" s="43"/>
      <c r="HQ590" s="43"/>
      <c r="HR590" s="43"/>
      <c r="HS590" s="43"/>
      <c r="HT590" s="43"/>
      <c r="HU590" s="43"/>
      <c r="HV590" s="43"/>
      <c r="HW590" s="43"/>
      <c r="HX590" s="43"/>
      <c r="HY590" s="43"/>
      <c r="HZ590" s="43"/>
      <c r="IA590" s="43"/>
      <c r="IB590" s="43"/>
      <c r="IC590" s="43"/>
      <c r="ID590" s="43"/>
      <c r="IE590" s="43"/>
      <c r="IF590" s="43"/>
      <c r="IG590" s="43"/>
      <c r="IH590" s="43"/>
      <c r="II590" s="43"/>
      <c r="IJ590" s="43"/>
      <c r="IK590" s="43"/>
      <c r="IL590" s="43"/>
      <c r="IM590" s="43"/>
      <c r="IN590" s="43"/>
      <c r="IO590" s="43"/>
      <c r="IP590" s="43"/>
      <c r="IQ590" s="43"/>
      <c r="IR590" s="43"/>
      <c r="IS590" s="43"/>
      <c r="IT590" s="43"/>
      <c r="IU590" s="43"/>
    </row>
    <row r="591" spans="1:255" ht="16.5">
      <c r="A591" s="708"/>
      <c r="B591" s="709"/>
      <c r="C591" s="709"/>
      <c r="D591" s="709"/>
      <c r="E591" s="43"/>
      <c r="F591" s="43"/>
      <c r="G591" s="43"/>
      <c r="H591" s="43"/>
      <c r="I591" s="43"/>
      <c r="J591" s="43"/>
      <c r="K591" s="43"/>
      <c r="L591" s="43"/>
      <c r="M591" s="43"/>
      <c r="N591" s="43"/>
      <c r="O591" s="43"/>
      <c r="P591" s="43"/>
      <c r="Q591" s="43"/>
      <c r="R591" s="43"/>
      <c r="S591" s="43"/>
      <c r="T591" s="43"/>
      <c r="U591" s="43"/>
      <c r="V591" s="43"/>
      <c r="W591" s="43"/>
      <c r="X591" s="43"/>
      <c r="Y591" s="43"/>
      <c r="Z591" s="43"/>
      <c r="AA591" s="43"/>
      <c r="AB591" s="43"/>
      <c r="AC591" s="43"/>
      <c r="AD591" s="43"/>
      <c r="AE591" s="43"/>
      <c r="AF591" s="43"/>
      <c r="AG591" s="43"/>
      <c r="AH591" s="43"/>
      <c r="AI591" s="43"/>
      <c r="AJ591" s="43"/>
      <c r="AK591" s="43"/>
      <c r="AL591" s="43"/>
      <c r="AM591" s="43"/>
      <c r="AN591" s="43"/>
      <c r="AO591" s="43"/>
      <c r="AP591" s="43"/>
      <c r="AQ591" s="43"/>
      <c r="AR591" s="43"/>
      <c r="AS591" s="43"/>
      <c r="AT591" s="43"/>
      <c r="AU591" s="43"/>
      <c r="AV591" s="43"/>
      <c r="AW591" s="43"/>
      <c r="AX591" s="43"/>
      <c r="AY591" s="43"/>
      <c r="AZ591" s="43"/>
      <c r="BA591" s="43"/>
      <c r="BB591" s="43"/>
      <c r="BC591" s="43"/>
      <c r="BD591" s="43"/>
      <c r="BE591" s="43"/>
      <c r="BF591" s="43"/>
      <c r="BG591" s="43"/>
      <c r="BH591" s="43"/>
      <c r="BI591" s="43"/>
      <c r="BJ591" s="43"/>
      <c r="BK591" s="43"/>
      <c r="BL591" s="43"/>
      <c r="BM591" s="43"/>
      <c r="BN591" s="43"/>
      <c r="BO591" s="43"/>
      <c r="BP591" s="43"/>
      <c r="BQ591" s="43"/>
      <c r="BR591" s="43"/>
      <c r="BS591" s="43"/>
      <c r="BT591" s="43"/>
      <c r="BU591" s="43"/>
      <c r="BV591" s="43"/>
      <c r="BW591" s="43"/>
      <c r="BX591" s="43"/>
      <c r="BY591" s="43"/>
      <c r="BZ591" s="43"/>
      <c r="CA591" s="43"/>
      <c r="CB591" s="43"/>
      <c r="CC591" s="43"/>
      <c r="CD591" s="43"/>
      <c r="CE591" s="43"/>
      <c r="CF591" s="43"/>
      <c r="CG591" s="43"/>
      <c r="CH591" s="43"/>
      <c r="CI591" s="43"/>
      <c r="CJ591" s="43"/>
      <c r="CK591" s="43"/>
      <c r="CL591" s="43"/>
      <c r="CM591" s="43"/>
      <c r="CN591" s="43"/>
      <c r="CO591" s="43"/>
      <c r="CP591" s="43"/>
      <c r="CQ591" s="43"/>
      <c r="CR591" s="43"/>
      <c r="CS591" s="43"/>
      <c r="CT591" s="43"/>
      <c r="CU591" s="43"/>
      <c r="CV591" s="43"/>
      <c r="CW591" s="43"/>
      <c r="CX591" s="43"/>
      <c r="CY591" s="43"/>
      <c r="CZ591" s="43"/>
      <c r="DA591" s="43"/>
      <c r="DB591" s="43"/>
      <c r="DC591" s="43"/>
      <c r="DD591" s="43"/>
      <c r="DE591" s="43"/>
      <c r="DF591" s="43"/>
      <c r="DG591" s="43"/>
      <c r="DH591" s="43"/>
      <c r="DI591" s="43"/>
      <c r="DJ591" s="43"/>
      <c r="DK591" s="43"/>
      <c r="DL591" s="43"/>
      <c r="DM591" s="43"/>
      <c r="DN591" s="43"/>
      <c r="DO591" s="43"/>
      <c r="DP591" s="43"/>
      <c r="DQ591" s="43"/>
      <c r="DR591" s="43"/>
      <c r="DS591" s="43"/>
      <c r="DT591" s="43"/>
      <c r="DU591" s="43"/>
      <c r="DV591" s="43"/>
      <c r="DW591" s="43"/>
      <c r="DX591" s="43"/>
      <c r="DY591" s="43"/>
      <c r="DZ591" s="43"/>
      <c r="EA591" s="43"/>
      <c r="EB591" s="43"/>
      <c r="EC591" s="43"/>
      <c r="ED591" s="43"/>
      <c r="EE591" s="43"/>
      <c r="EF591" s="43"/>
      <c r="EG591" s="43"/>
      <c r="EH591" s="43"/>
      <c r="EI591" s="43"/>
      <c r="EJ591" s="43"/>
      <c r="EK591" s="43"/>
      <c r="EL591" s="43"/>
      <c r="EM591" s="43"/>
      <c r="EN591" s="43"/>
      <c r="EO591" s="43"/>
      <c r="EP591" s="43"/>
      <c r="EQ591" s="43"/>
      <c r="ER591" s="43"/>
      <c r="ES591" s="43"/>
      <c r="ET591" s="43"/>
      <c r="EU591" s="43"/>
      <c r="EV591" s="43"/>
      <c r="EW591" s="43"/>
      <c r="EX591" s="43"/>
      <c r="EY591" s="43"/>
      <c r="EZ591" s="43"/>
      <c r="FA591" s="43"/>
      <c r="FB591" s="43"/>
      <c r="FC591" s="43"/>
      <c r="FD591" s="43"/>
      <c r="FE591" s="43"/>
      <c r="FF591" s="43"/>
      <c r="FG591" s="43"/>
      <c r="FH591" s="43"/>
      <c r="FI591" s="43"/>
      <c r="FJ591" s="43"/>
      <c r="FK591" s="43"/>
      <c r="FL591" s="43"/>
      <c r="FM591" s="43"/>
      <c r="FN591" s="43"/>
      <c r="FO591" s="43"/>
      <c r="FP591" s="43"/>
      <c r="FQ591" s="43"/>
      <c r="FR591" s="43"/>
      <c r="FS591" s="43"/>
      <c r="FT591" s="43"/>
      <c r="FU591" s="43"/>
      <c r="FV591" s="43"/>
      <c r="FW591" s="43"/>
      <c r="FX591" s="43"/>
      <c r="FY591" s="43"/>
      <c r="FZ591" s="43"/>
      <c r="GA591" s="43"/>
      <c r="GB591" s="43"/>
      <c r="GC591" s="43"/>
      <c r="GD591" s="43"/>
      <c r="GE591" s="43"/>
      <c r="GF591" s="43"/>
      <c r="GG591" s="43"/>
      <c r="GH591" s="43"/>
      <c r="GI591" s="43"/>
      <c r="GJ591" s="43"/>
      <c r="GK591" s="43"/>
      <c r="GL591" s="43"/>
      <c r="GM591" s="43"/>
      <c r="GN591" s="43"/>
      <c r="GO591" s="43"/>
      <c r="GP591" s="43"/>
      <c r="GQ591" s="43"/>
      <c r="GR591" s="43"/>
      <c r="GS591" s="43"/>
      <c r="GT591" s="43"/>
      <c r="GU591" s="43"/>
      <c r="GV591" s="43"/>
      <c r="GW591" s="43"/>
      <c r="GX591" s="43"/>
      <c r="GY591" s="43"/>
      <c r="GZ591" s="43"/>
      <c r="HA591" s="43"/>
      <c r="HB591" s="43"/>
      <c r="HC591" s="43"/>
      <c r="HD591" s="43"/>
      <c r="HE591" s="43"/>
      <c r="HF591" s="43"/>
      <c r="HG591" s="43"/>
      <c r="HH591" s="43"/>
      <c r="HI591" s="43"/>
      <c r="HJ591" s="43"/>
      <c r="HK591" s="43"/>
      <c r="HL591" s="43"/>
      <c r="HM591" s="43"/>
      <c r="HN591" s="43"/>
      <c r="HO591" s="43"/>
      <c r="HP591" s="43"/>
      <c r="HQ591" s="43"/>
      <c r="HR591" s="43"/>
      <c r="HS591" s="43"/>
      <c r="HT591" s="43"/>
      <c r="HU591" s="43"/>
      <c r="HV591" s="43"/>
      <c r="HW591" s="43"/>
      <c r="HX591" s="43"/>
      <c r="HY591" s="43"/>
      <c r="HZ591" s="43"/>
      <c r="IA591" s="43"/>
      <c r="IB591" s="43"/>
      <c r="IC591" s="43"/>
      <c r="ID591" s="43"/>
      <c r="IE591" s="43"/>
      <c r="IF591" s="43"/>
      <c r="IG591" s="43"/>
      <c r="IH591" s="43"/>
      <c r="II591" s="43"/>
      <c r="IJ591" s="43"/>
      <c r="IK591" s="43"/>
      <c r="IL591" s="43"/>
      <c r="IM591" s="43"/>
      <c r="IN591" s="43"/>
      <c r="IO591" s="43"/>
      <c r="IP591" s="43"/>
      <c r="IQ591" s="43"/>
      <c r="IR591" s="43"/>
      <c r="IS591" s="43"/>
      <c r="IT591" s="43"/>
      <c r="IU591" s="43"/>
    </row>
    <row r="592" spans="1:255" ht="16.5">
      <c r="A592" s="708"/>
      <c r="B592" s="709"/>
      <c r="C592" s="709"/>
      <c r="D592" s="709"/>
      <c r="E592" s="43"/>
      <c r="F592" s="43"/>
      <c r="G592" s="43"/>
      <c r="H592" s="43"/>
      <c r="I592" s="43"/>
      <c r="J592" s="43"/>
      <c r="K592" s="43"/>
      <c r="L592" s="43"/>
      <c r="M592" s="43"/>
      <c r="N592" s="43"/>
      <c r="O592" s="43"/>
      <c r="P592" s="43"/>
      <c r="Q592" s="43"/>
      <c r="R592" s="43"/>
      <c r="S592" s="43"/>
      <c r="T592" s="43"/>
      <c r="U592" s="43"/>
      <c r="V592" s="43"/>
      <c r="W592" s="43"/>
      <c r="X592" s="43"/>
      <c r="Y592" s="43"/>
      <c r="Z592" s="43"/>
      <c r="AA592" s="43"/>
      <c r="AB592" s="43"/>
      <c r="AC592" s="43"/>
      <c r="AD592" s="43"/>
      <c r="AE592" s="43"/>
      <c r="AF592" s="43"/>
      <c r="AG592" s="43"/>
      <c r="AH592" s="43"/>
      <c r="AI592" s="43"/>
      <c r="AJ592" s="43"/>
      <c r="AK592" s="43"/>
      <c r="AL592" s="43"/>
      <c r="AM592" s="43"/>
      <c r="AN592" s="43"/>
      <c r="AO592" s="43"/>
      <c r="AP592" s="43"/>
      <c r="AQ592" s="43"/>
      <c r="AR592" s="43"/>
      <c r="AS592" s="43"/>
      <c r="AT592" s="43"/>
      <c r="AU592" s="43"/>
      <c r="AV592" s="43"/>
      <c r="AW592" s="43"/>
      <c r="AX592" s="43"/>
      <c r="AY592" s="43"/>
      <c r="AZ592" s="43"/>
      <c r="BA592" s="43"/>
      <c r="BB592" s="43"/>
      <c r="BC592" s="43"/>
      <c r="BD592" s="43"/>
      <c r="BE592" s="43"/>
      <c r="BF592" s="43"/>
      <c r="BG592" s="43"/>
      <c r="BH592" s="43"/>
      <c r="BI592" s="43"/>
      <c r="BJ592" s="43"/>
      <c r="BK592" s="43"/>
      <c r="BL592" s="43"/>
      <c r="BM592" s="43"/>
      <c r="BN592" s="43"/>
      <c r="BO592" s="43"/>
      <c r="BP592" s="43"/>
      <c r="BQ592" s="43"/>
      <c r="BR592" s="43"/>
      <c r="BS592" s="43"/>
      <c r="BT592" s="43"/>
      <c r="BU592" s="43"/>
      <c r="BV592" s="43"/>
      <c r="BW592" s="43"/>
      <c r="BX592" s="43"/>
      <c r="BY592" s="43"/>
      <c r="BZ592" s="43"/>
      <c r="CA592" s="43"/>
      <c r="CB592" s="43"/>
      <c r="CC592" s="43"/>
      <c r="CD592" s="43"/>
      <c r="CE592" s="43"/>
      <c r="CF592" s="43"/>
      <c r="CG592" s="43"/>
      <c r="CH592" s="43"/>
      <c r="CI592" s="43"/>
      <c r="CJ592" s="43"/>
      <c r="CK592" s="43"/>
      <c r="CL592" s="43"/>
      <c r="CM592" s="43"/>
      <c r="CN592" s="43"/>
      <c r="CO592" s="43"/>
      <c r="CP592" s="43"/>
      <c r="CQ592" s="43"/>
      <c r="CR592" s="43"/>
      <c r="CS592" s="43"/>
      <c r="CT592" s="43"/>
      <c r="CU592" s="43"/>
      <c r="CV592" s="43"/>
      <c r="CW592" s="43"/>
      <c r="CX592" s="43"/>
      <c r="CY592" s="43"/>
      <c r="CZ592" s="43"/>
      <c r="DA592" s="43"/>
      <c r="DB592" s="43"/>
      <c r="DC592" s="43"/>
      <c r="DD592" s="43"/>
      <c r="DE592" s="43"/>
      <c r="DF592" s="43"/>
      <c r="DG592" s="43"/>
      <c r="DH592" s="43"/>
      <c r="DI592" s="43"/>
      <c r="DJ592" s="43"/>
      <c r="DK592" s="43"/>
      <c r="DL592" s="43"/>
      <c r="DM592" s="43"/>
      <c r="DN592" s="43"/>
      <c r="DO592" s="43"/>
      <c r="DP592" s="43"/>
      <c r="DQ592" s="43"/>
      <c r="DR592" s="43"/>
      <c r="DS592" s="43"/>
      <c r="DT592" s="43"/>
      <c r="DU592" s="43"/>
      <c r="DV592" s="43"/>
      <c r="DW592" s="43"/>
      <c r="DX592" s="43"/>
      <c r="DY592" s="43"/>
      <c r="DZ592" s="43"/>
      <c r="EA592" s="43"/>
      <c r="EB592" s="43"/>
      <c r="EC592" s="43"/>
      <c r="ED592" s="43"/>
      <c r="EE592" s="43"/>
      <c r="EF592" s="43"/>
      <c r="EG592" s="43"/>
      <c r="EH592" s="43"/>
      <c r="EI592" s="43"/>
      <c r="EJ592" s="43"/>
      <c r="EK592" s="43"/>
      <c r="EL592" s="43"/>
      <c r="EM592" s="43"/>
      <c r="EN592" s="43"/>
      <c r="EO592" s="43"/>
      <c r="EP592" s="43"/>
      <c r="EQ592" s="43"/>
      <c r="ER592" s="43"/>
      <c r="ES592" s="43"/>
      <c r="ET592" s="43"/>
      <c r="EU592" s="43"/>
      <c r="EV592" s="43"/>
      <c r="EW592" s="43"/>
      <c r="EX592" s="43"/>
      <c r="EY592" s="43"/>
      <c r="EZ592" s="43"/>
      <c r="FA592" s="43"/>
      <c r="FB592" s="43"/>
      <c r="FC592" s="43"/>
      <c r="FD592" s="43"/>
      <c r="FE592" s="43"/>
      <c r="FF592" s="43"/>
      <c r="FG592" s="43"/>
      <c r="FH592" s="43"/>
      <c r="FI592" s="43"/>
      <c r="FJ592" s="43"/>
      <c r="FK592" s="43"/>
      <c r="FL592" s="43"/>
      <c r="FM592" s="43"/>
      <c r="FN592" s="43"/>
      <c r="FO592" s="43"/>
      <c r="FP592" s="43"/>
      <c r="FQ592" s="43"/>
      <c r="FR592" s="43"/>
      <c r="FS592" s="43"/>
      <c r="FT592" s="43"/>
      <c r="FU592" s="43"/>
      <c r="FV592" s="43"/>
      <c r="FW592" s="43"/>
      <c r="FX592" s="43"/>
      <c r="FY592" s="43"/>
      <c r="FZ592" s="43"/>
      <c r="GA592" s="43"/>
      <c r="GB592" s="43"/>
      <c r="GC592" s="43"/>
      <c r="GD592" s="43"/>
      <c r="GE592" s="43"/>
      <c r="GF592" s="43"/>
      <c r="GG592" s="43"/>
      <c r="GH592" s="43"/>
      <c r="GI592" s="43"/>
      <c r="GJ592" s="43"/>
      <c r="GK592" s="43"/>
      <c r="GL592" s="43"/>
      <c r="GM592" s="43"/>
      <c r="GN592" s="43"/>
      <c r="GO592" s="43"/>
      <c r="GP592" s="43"/>
      <c r="GQ592" s="43"/>
      <c r="GR592" s="43"/>
      <c r="GS592" s="43"/>
      <c r="GT592" s="43"/>
      <c r="GU592" s="43"/>
      <c r="GV592" s="43"/>
      <c r="GW592" s="43"/>
      <c r="GX592" s="43"/>
      <c r="GY592" s="43"/>
      <c r="GZ592" s="43"/>
      <c r="HA592" s="43"/>
      <c r="HB592" s="43"/>
      <c r="HC592" s="43"/>
      <c r="HD592" s="43"/>
      <c r="HE592" s="43"/>
      <c r="HF592" s="43"/>
      <c r="HG592" s="43"/>
      <c r="HH592" s="43"/>
      <c r="HI592" s="43"/>
      <c r="HJ592" s="43"/>
      <c r="HK592" s="43"/>
      <c r="HL592" s="43"/>
      <c r="HM592" s="43"/>
      <c r="HN592" s="43"/>
      <c r="HO592" s="43"/>
      <c r="HP592" s="43"/>
      <c r="HQ592" s="43"/>
      <c r="HR592" s="43"/>
      <c r="HS592" s="43"/>
      <c r="HT592" s="43"/>
      <c r="HU592" s="43"/>
      <c r="HV592" s="43"/>
      <c r="HW592" s="43"/>
      <c r="HX592" s="43"/>
      <c r="HY592" s="43"/>
      <c r="HZ592" s="43"/>
      <c r="IA592" s="43"/>
      <c r="IB592" s="43"/>
      <c r="IC592" s="43"/>
      <c r="ID592" s="43"/>
      <c r="IE592" s="43"/>
      <c r="IF592" s="43"/>
      <c r="IG592" s="43"/>
      <c r="IH592" s="43"/>
      <c r="II592" s="43"/>
      <c r="IJ592" s="43"/>
      <c r="IK592" s="43"/>
      <c r="IL592" s="43"/>
      <c r="IM592" s="43"/>
      <c r="IN592" s="43"/>
      <c r="IO592" s="43"/>
      <c r="IP592" s="43"/>
      <c r="IQ592" s="43"/>
      <c r="IR592" s="43"/>
      <c r="IS592" s="43"/>
      <c r="IT592" s="43"/>
      <c r="IU592" s="43"/>
    </row>
    <row r="593" spans="1:255" ht="16.5">
      <c r="A593" s="708"/>
      <c r="B593" s="709"/>
      <c r="C593" s="709"/>
      <c r="D593" s="709"/>
      <c r="E593" s="43"/>
      <c r="F593" s="43"/>
      <c r="G593" s="43"/>
      <c r="H593" s="43"/>
      <c r="I593" s="43"/>
      <c r="J593" s="43"/>
      <c r="K593" s="43"/>
      <c r="L593" s="43"/>
      <c r="M593" s="43"/>
      <c r="N593" s="43"/>
      <c r="O593" s="43"/>
      <c r="P593" s="43"/>
      <c r="Q593" s="43"/>
      <c r="R593" s="43"/>
      <c r="S593" s="43"/>
      <c r="T593" s="43"/>
      <c r="U593" s="43"/>
      <c r="V593" s="43"/>
      <c r="W593" s="43"/>
      <c r="X593" s="43"/>
      <c r="Y593" s="43"/>
      <c r="Z593" s="43"/>
      <c r="AA593" s="43"/>
      <c r="AB593" s="43"/>
      <c r="AC593" s="43"/>
      <c r="AD593" s="43"/>
      <c r="AE593" s="43"/>
      <c r="AF593" s="43"/>
      <c r="AG593" s="43"/>
      <c r="AH593" s="43"/>
      <c r="AI593" s="43"/>
      <c r="AJ593" s="43"/>
      <c r="AK593" s="43"/>
      <c r="AL593" s="43"/>
      <c r="AM593" s="43"/>
      <c r="AN593" s="43"/>
      <c r="AO593" s="43"/>
      <c r="AP593" s="43"/>
      <c r="AQ593" s="43"/>
      <c r="AR593" s="43"/>
      <c r="AS593" s="43"/>
      <c r="AT593" s="43"/>
      <c r="AU593" s="43"/>
      <c r="AV593" s="43"/>
      <c r="AW593" s="43"/>
      <c r="AX593" s="43"/>
      <c r="AY593" s="43"/>
      <c r="AZ593" s="43"/>
      <c r="BA593" s="43"/>
      <c r="BB593" s="43"/>
      <c r="BC593" s="43"/>
      <c r="BD593" s="43"/>
      <c r="BE593" s="43"/>
      <c r="BF593" s="43"/>
      <c r="BG593" s="43"/>
      <c r="BH593" s="43"/>
      <c r="BI593" s="43"/>
      <c r="BJ593" s="43"/>
      <c r="BK593" s="43"/>
      <c r="BL593" s="43"/>
      <c r="BM593" s="43"/>
      <c r="BN593" s="43"/>
      <c r="BO593" s="43"/>
      <c r="BP593" s="43"/>
      <c r="BQ593" s="43"/>
      <c r="BR593" s="43"/>
      <c r="BS593" s="43"/>
      <c r="BT593" s="43"/>
      <c r="BU593" s="43"/>
      <c r="BV593" s="43"/>
      <c r="BW593" s="43"/>
      <c r="BX593" s="43"/>
      <c r="BY593" s="43"/>
      <c r="BZ593" s="43"/>
      <c r="CA593" s="43"/>
      <c r="CB593" s="43"/>
      <c r="CC593" s="43"/>
      <c r="CD593" s="43"/>
      <c r="CE593" s="43"/>
      <c r="CF593" s="43"/>
      <c r="CG593" s="43"/>
      <c r="CH593" s="43"/>
      <c r="CI593" s="43"/>
      <c r="CJ593" s="43"/>
      <c r="CK593" s="43"/>
      <c r="CL593" s="43"/>
      <c r="CM593" s="43"/>
      <c r="CN593" s="43"/>
      <c r="CO593" s="43"/>
      <c r="CP593" s="43"/>
      <c r="CQ593" s="43"/>
      <c r="CR593" s="43"/>
      <c r="CS593" s="43"/>
      <c r="CT593" s="43"/>
      <c r="CU593" s="43"/>
      <c r="CV593" s="43"/>
      <c r="CW593" s="43"/>
      <c r="CX593" s="43"/>
      <c r="CY593" s="43"/>
      <c r="CZ593" s="43"/>
      <c r="DA593" s="43"/>
      <c r="DB593" s="43"/>
      <c r="DC593" s="43"/>
      <c r="DD593" s="43"/>
      <c r="DE593" s="43"/>
      <c r="DF593" s="43"/>
      <c r="DG593" s="43"/>
      <c r="DH593" s="43"/>
      <c r="DI593" s="43"/>
      <c r="DJ593" s="43"/>
      <c r="DK593" s="43"/>
      <c r="DL593" s="43"/>
      <c r="DM593" s="43"/>
      <c r="DN593" s="43"/>
      <c r="DO593" s="43"/>
      <c r="DP593" s="43"/>
      <c r="DQ593" s="43"/>
      <c r="DR593" s="43"/>
      <c r="DS593" s="43"/>
      <c r="DT593" s="43"/>
      <c r="DU593" s="43"/>
      <c r="DV593" s="43"/>
      <c r="DW593" s="43"/>
      <c r="DX593" s="43"/>
      <c r="DY593" s="43"/>
      <c r="DZ593" s="43"/>
      <c r="EA593" s="43"/>
      <c r="EB593" s="43"/>
      <c r="EC593" s="43"/>
      <c r="ED593" s="43"/>
      <c r="EE593" s="43"/>
      <c r="EF593" s="43"/>
      <c r="EG593" s="43"/>
      <c r="EH593" s="43"/>
      <c r="EI593" s="43"/>
      <c r="EJ593" s="43"/>
      <c r="EK593" s="43"/>
      <c r="EL593" s="43"/>
      <c r="EM593" s="43"/>
      <c r="EN593" s="43"/>
      <c r="EO593" s="43"/>
      <c r="EP593" s="43"/>
      <c r="EQ593" s="43"/>
      <c r="ER593" s="43"/>
      <c r="ES593" s="43"/>
      <c r="ET593" s="43"/>
      <c r="EU593" s="43"/>
      <c r="EV593" s="43"/>
      <c r="EW593" s="43"/>
      <c r="EX593" s="43"/>
      <c r="EY593" s="43"/>
      <c r="EZ593" s="43"/>
      <c r="FA593" s="43"/>
      <c r="FB593" s="43"/>
      <c r="FC593" s="43"/>
      <c r="FD593" s="43"/>
      <c r="FE593" s="43"/>
      <c r="FF593" s="43"/>
      <c r="FG593" s="43"/>
      <c r="FH593" s="43"/>
      <c r="FI593" s="43"/>
      <c r="FJ593" s="43"/>
      <c r="FK593" s="43"/>
      <c r="FL593" s="43"/>
      <c r="FM593" s="43"/>
      <c r="FN593" s="43"/>
      <c r="FO593" s="43"/>
      <c r="FP593" s="43"/>
      <c r="FQ593" s="43"/>
      <c r="FR593" s="43"/>
      <c r="FS593" s="43"/>
      <c r="FT593" s="43"/>
      <c r="FU593" s="43"/>
      <c r="FV593" s="43"/>
      <c r="FW593" s="43"/>
      <c r="FX593" s="43"/>
      <c r="FY593" s="43"/>
      <c r="FZ593" s="43"/>
      <c r="GA593" s="43"/>
      <c r="GB593" s="43"/>
      <c r="GC593" s="43"/>
      <c r="GD593" s="43"/>
      <c r="GE593" s="43"/>
      <c r="GF593" s="43"/>
      <c r="GG593" s="43"/>
      <c r="GH593" s="43"/>
      <c r="GI593" s="43"/>
      <c r="GJ593" s="43"/>
      <c r="GK593" s="43"/>
      <c r="GL593" s="43"/>
      <c r="GM593" s="43"/>
      <c r="GN593" s="43"/>
      <c r="GO593" s="43"/>
      <c r="GP593" s="43"/>
      <c r="GQ593" s="43"/>
      <c r="GR593" s="43"/>
      <c r="GS593" s="43"/>
      <c r="GT593" s="43"/>
      <c r="GU593" s="43"/>
      <c r="GV593" s="43"/>
      <c r="GW593" s="43"/>
      <c r="GX593" s="43"/>
      <c r="GY593" s="43"/>
      <c r="GZ593" s="43"/>
      <c r="HA593" s="43"/>
      <c r="HB593" s="43"/>
      <c r="HC593" s="43"/>
      <c r="HD593" s="43"/>
      <c r="HE593" s="43"/>
      <c r="HF593" s="43"/>
      <c r="HG593" s="43"/>
      <c r="HH593" s="43"/>
      <c r="HI593" s="43"/>
      <c r="HJ593" s="43"/>
      <c r="HK593" s="43"/>
      <c r="HL593" s="43"/>
      <c r="HM593" s="43"/>
      <c r="HN593" s="43"/>
      <c r="HO593" s="43"/>
      <c r="HP593" s="43"/>
      <c r="HQ593" s="43"/>
      <c r="HR593" s="43"/>
      <c r="HS593" s="43"/>
      <c r="HT593" s="43"/>
      <c r="HU593" s="43"/>
      <c r="HV593" s="43"/>
      <c r="HW593" s="43"/>
      <c r="HX593" s="43"/>
      <c r="HY593" s="43"/>
      <c r="HZ593" s="43"/>
      <c r="IA593" s="43"/>
      <c r="IB593" s="43"/>
      <c r="IC593" s="43"/>
      <c r="ID593" s="43"/>
      <c r="IE593" s="43"/>
      <c r="IF593" s="43"/>
      <c r="IG593" s="43"/>
      <c r="IH593" s="43"/>
      <c r="II593" s="43"/>
      <c r="IJ593" s="43"/>
      <c r="IK593" s="43"/>
      <c r="IL593" s="43"/>
      <c r="IM593" s="43"/>
      <c r="IN593" s="43"/>
      <c r="IO593" s="43"/>
      <c r="IP593" s="43"/>
      <c r="IQ593" s="43"/>
      <c r="IR593" s="43"/>
      <c r="IS593" s="43"/>
      <c r="IT593" s="43"/>
      <c r="IU593" s="43"/>
    </row>
    <row r="594" spans="1:255" ht="16.5">
      <c r="A594" s="708"/>
      <c r="B594" s="709"/>
      <c r="C594" s="709"/>
      <c r="D594" s="709"/>
      <c r="E594" s="43"/>
      <c r="F594" s="43"/>
      <c r="G594" s="43"/>
      <c r="H594" s="43"/>
      <c r="I594" s="43"/>
      <c r="J594" s="43"/>
      <c r="K594" s="43"/>
      <c r="L594" s="43"/>
      <c r="M594" s="43"/>
      <c r="N594" s="43"/>
      <c r="O594" s="43"/>
      <c r="P594" s="43"/>
      <c r="Q594" s="43"/>
      <c r="R594" s="43"/>
      <c r="S594" s="43"/>
      <c r="T594" s="43"/>
      <c r="U594" s="43"/>
      <c r="V594" s="43"/>
      <c r="W594" s="43"/>
      <c r="X594" s="43"/>
      <c r="Y594" s="43"/>
      <c r="Z594" s="43"/>
      <c r="AA594" s="43"/>
      <c r="AB594" s="43"/>
      <c r="AC594" s="43"/>
      <c r="AD594" s="43"/>
      <c r="AE594" s="43"/>
      <c r="AF594" s="43"/>
      <c r="AG594" s="43"/>
      <c r="AH594" s="43"/>
      <c r="AI594" s="43"/>
      <c r="AJ594" s="43"/>
      <c r="AK594" s="43"/>
      <c r="AL594" s="43"/>
      <c r="AM594" s="43"/>
      <c r="AN594" s="43"/>
      <c r="AO594" s="43"/>
      <c r="AP594" s="43"/>
      <c r="AQ594" s="43"/>
      <c r="AR594" s="43"/>
      <c r="AS594" s="43"/>
      <c r="AT594" s="43"/>
      <c r="AU594" s="43"/>
      <c r="AV594" s="43"/>
      <c r="AW594" s="43"/>
      <c r="AX594" s="43"/>
      <c r="AY594" s="43"/>
      <c r="AZ594" s="43"/>
      <c r="BA594" s="43"/>
      <c r="BB594" s="43"/>
      <c r="BC594" s="43"/>
      <c r="BD594" s="43"/>
      <c r="BE594" s="43"/>
      <c r="BF594" s="43"/>
      <c r="BG594" s="43"/>
      <c r="BH594" s="43"/>
      <c r="BI594" s="43"/>
      <c r="BJ594" s="43"/>
      <c r="BK594" s="43"/>
      <c r="BL594" s="43"/>
      <c r="BM594" s="43"/>
      <c r="BN594" s="43"/>
      <c r="BO594" s="43"/>
      <c r="BP594" s="43"/>
      <c r="BQ594" s="43"/>
      <c r="BR594" s="43"/>
      <c r="BS594" s="43"/>
      <c r="BT594" s="43"/>
      <c r="BU594" s="43"/>
      <c r="BV594" s="43"/>
      <c r="BW594" s="43"/>
      <c r="BX594" s="43"/>
      <c r="BY594" s="43"/>
      <c r="BZ594" s="43"/>
      <c r="CA594" s="43"/>
      <c r="CB594" s="43"/>
      <c r="CC594" s="43"/>
      <c r="CD594" s="43"/>
      <c r="CE594" s="43"/>
      <c r="CF594" s="43"/>
      <c r="CG594" s="43"/>
      <c r="CH594" s="43"/>
      <c r="CI594" s="43"/>
      <c r="CJ594" s="43"/>
      <c r="CK594" s="43"/>
      <c r="CL594" s="43"/>
      <c r="CM594" s="43"/>
      <c r="CN594" s="43"/>
      <c r="CO594" s="43"/>
      <c r="CP594" s="43"/>
      <c r="CQ594" s="43"/>
      <c r="CR594" s="43"/>
      <c r="CS594" s="43"/>
      <c r="CT594" s="43"/>
      <c r="CU594" s="43"/>
      <c r="CV594" s="43"/>
      <c r="CW594" s="43"/>
      <c r="CX594" s="43"/>
      <c r="CY594" s="43"/>
      <c r="CZ594" s="43"/>
      <c r="DA594" s="43"/>
      <c r="DB594" s="43"/>
      <c r="DC594" s="43"/>
      <c r="DD594" s="43"/>
      <c r="DE594" s="43"/>
      <c r="DF594" s="43"/>
      <c r="DG594" s="43"/>
      <c r="DH594" s="43"/>
      <c r="DI594" s="43"/>
      <c r="DJ594" s="43"/>
      <c r="DK594" s="43"/>
      <c r="DL594" s="43"/>
      <c r="DM594" s="43"/>
      <c r="DN594" s="43"/>
      <c r="DO594" s="43"/>
      <c r="DP594" s="43"/>
      <c r="DQ594" s="43"/>
      <c r="DR594" s="43"/>
      <c r="DS594" s="43"/>
      <c r="DT594" s="43"/>
      <c r="DU594" s="43"/>
      <c r="DV594" s="43"/>
      <c r="DW594" s="43"/>
      <c r="DX594" s="43"/>
      <c r="DY594" s="43"/>
      <c r="DZ594" s="43"/>
      <c r="EA594" s="43"/>
      <c r="EB594" s="43"/>
      <c r="EC594" s="43"/>
      <c r="ED594" s="43"/>
      <c r="EE594" s="43"/>
      <c r="EF594" s="43"/>
      <c r="EG594" s="43"/>
      <c r="EH594" s="43"/>
      <c r="EI594" s="43"/>
      <c r="EJ594" s="43"/>
      <c r="EK594" s="43"/>
      <c r="EL594" s="43"/>
      <c r="EM594" s="43"/>
      <c r="EN594" s="43"/>
      <c r="EO594" s="43"/>
      <c r="EP594" s="43"/>
      <c r="EQ594" s="43"/>
      <c r="ER594" s="43"/>
      <c r="ES594" s="43"/>
      <c r="ET594" s="43"/>
      <c r="EU594" s="43"/>
      <c r="EV594" s="43"/>
      <c r="EW594" s="43"/>
      <c r="EX594" s="43"/>
      <c r="EY594" s="43"/>
      <c r="EZ594" s="43"/>
      <c r="FA594" s="43"/>
      <c r="FB594" s="43"/>
      <c r="FC594" s="43"/>
      <c r="FD594" s="43"/>
      <c r="FE594" s="43"/>
      <c r="FF594" s="43"/>
      <c r="FG594" s="43"/>
      <c r="FH594" s="43"/>
      <c r="FI594" s="43"/>
      <c r="FJ594" s="43"/>
      <c r="FK594" s="43"/>
      <c r="FL594" s="43"/>
      <c r="FM594" s="43"/>
      <c r="FN594" s="43"/>
      <c r="FO594" s="43"/>
      <c r="FP594" s="43"/>
      <c r="FQ594" s="43"/>
      <c r="FR594" s="43"/>
      <c r="FS594" s="43"/>
      <c r="FT594" s="43"/>
      <c r="FU594" s="43"/>
      <c r="FV594" s="43"/>
      <c r="FW594" s="43"/>
      <c r="FX594" s="43"/>
      <c r="FY594" s="43"/>
      <c r="FZ594" s="43"/>
      <c r="GA594" s="43"/>
      <c r="GB594" s="43"/>
      <c r="GC594" s="43"/>
      <c r="GD594" s="43"/>
      <c r="GE594" s="43"/>
      <c r="GF594" s="43"/>
      <c r="GG594" s="43"/>
      <c r="GH594" s="43"/>
      <c r="GI594" s="43"/>
      <c r="GJ594" s="43"/>
      <c r="GK594" s="43"/>
      <c r="GL594" s="43"/>
      <c r="GM594" s="43"/>
      <c r="GN594" s="43"/>
      <c r="GO594" s="43"/>
      <c r="GP594" s="43"/>
      <c r="GQ594" s="43"/>
      <c r="GR594" s="43"/>
      <c r="GS594" s="43"/>
      <c r="GT594" s="43"/>
      <c r="GU594" s="43"/>
      <c r="GV594" s="43"/>
      <c r="GW594" s="43"/>
      <c r="GX594" s="43"/>
      <c r="GY594" s="43"/>
      <c r="GZ594" s="43"/>
      <c r="HA594" s="43"/>
      <c r="HB594" s="43"/>
      <c r="HC594" s="43"/>
      <c r="HD594" s="43"/>
      <c r="HE594" s="43"/>
      <c r="HF594" s="43"/>
      <c r="HG594" s="43"/>
      <c r="HH594" s="43"/>
      <c r="HI594" s="43"/>
      <c r="HJ594" s="43"/>
      <c r="HK594" s="43"/>
      <c r="HL594" s="43"/>
      <c r="HM594" s="43"/>
      <c r="HN594" s="43"/>
      <c r="HO594" s="43"/>
      <c r="HP594" s="43"/>
      <c r="HQ594" s="43"/>
      <c r="HR594" s="43"/>
      <c r="HS594" s="43"/>
      <c r="HT594" s="43"/>
      <c r="HU594" s="43"/>
      <c r="HV594" s="43"/>
      <c r="HW594" s="43"/>
      <c r="HX594" s="43"/>
      <c r="HY594" s="43"/>
      <c r="HZ594" s="43"/>
      <c r="IA594" s="43"/>
      <c r="IB594" s="43"/>
      <c r="IC594" s="43"/>
      <c r="ID594" s="43"/>
      <c r="IE594" s="43"/>
      <c r="IF594" s="43"/>
      <c r="IG594" s="43"/>
      <c r="IH594" s="43"/>
      <c r="II594" s="43"/>
      <c r="IJ594" s="43"/>
      <c r="IK594" s="43"/>
      <c r="IL594" s="43"/>
      <c r="IM594" s="43"/>
      <c r="IN594" s="43"/>
      <c r="IO594" s="43"/>
      <c r="IP594" s="43"/>
      <c r="IQ594" s="43"/>
      <c r="IR594" s="43"/>
      <c r="IS594" s="43"/>
      <c r="IT594" s="43"/>
      <c r="IU594" s="43"/>
    </row>
    <row r="595" spans="1:255" ht="16.5">
      <c r="A595" s="708"/>
      <c r="B595" s="709"/>
      <c r="C595" s="709"/>
      <c r="D595" s="709"/>
      <c r="E595" s="43"/>
      <c r="F595" s="43"/>
      <c r="G595" s="43"/>
      <c r="H595" s="43"/>
      <c r="I595" s="43"/>
      <c r="J595" s="43"/>
      <c r="K595" s="43"/>
      <c r="L595" s="43"/>
      <c r="M595" s="43"/>
      <c r="N595" s="43"/>
      <c r="O595" s="43"/>
      <c r="P595" s="43"/>
      <c r="Q595" s="43"/>
      <c r="R595" s="43"/>
      <c r="S595" s="43"/>
      <c r="T595" s="43"/>
      <c r="U595" s="43"/>
      <c r="V595" s="43"/>
      <c r="W595" s="43"/>
      <c r="X595" s="43"/>
      <c r="Y595" s="43"/>
      <c r="Z595" s="43"/>
      <c r="AA595" s="43"/>
      <c r="AB595" s="43"/>
      <c r="AC595" s="43"/>
      <c r="AD595" s="43"/>
      <c r="AE595" s="43"/>
      <c r="AF595" s="43"/>
      <c r="AG595" s="43"/>
      <c r="AH595" s="43"/>
      <c r="AI595" s="43"/>
      <c r="AJ595" s="43"/>
      <c r="AK595" s="43"/>
      <c r="AL595" s="43"/>
      <c r="AM595" s="43"/>
      <c r="AN595" s="43"/>
      <c r="AO595" s="43"/>
      <c r="AP595" s="43"/>
      <c r="AQ595" s="43"/>
      <c r="AR595" s="43"/>
      <c r="AS595" s="43"/>
      <c r="AT595" s="43"/>
      <c r="AU595" s="43"/>
      <c r="AV595" s="43"/>
      <c r="AW595" s="43"/>
      <c r="AX595" s="43"/>
      <c r="AY595" s="43"/>
      <c r="AZ595" s="43"/>
      <c r="BA595" s="43"/>
      <c r="BB595" s="43"/>
      <c r="BC595" s="43"/>
      <c r="BD595" s="43"/>
      <c r="BE595" s="43"/>
      <c r="BF595" s="43"/>
      <c r="BG595" s="43"/>
      <c r="BH595" s="43"/>
      <c r="BI595" s="43"/>
      <c r="BJ595" s="43"/>
      <c r="BK595" s="43"/>
      <c r="BL595" s="43"/>
      <c r="BM595" s="43"/>
      <c r="BN595" s="43"/>
      <c r="BO595" s="43"/>
      <c r="BP595" s="43"/>
      <c r="BQ595" s="43"/>
      <c r="BR595" s="43"/>
      <c r="BS595" s="43"/>
      <c r="BT595" s="43"/>
      <c r="BU595" s="43"/>
      <c r="BV595" s="43"/>
      <c r="BW595" s="43"/>
      <c r="BX595" s="43"/>
      <c r="BY595" s="43"/>
      <c r="BZ595" s="43"/>
      <c r="CA595" s="43"/>
      <c r="CB595" s="43"/>
      <c r="CC595" s="43"/>
      <c r="CD595" s="43"/>
      <c r="CE595" s="43"/>
      <c r="CF595" s="43"/>
      <c r="CG595" s="43"/>
      <c r="CH595" s="43"/>
      <c r="CI595" s="43"/>
      <c r="CJ595" s="43"/>
      <c r="CK595" s="43"/>
      <c r="CL595" s="43"/>
      <c r="CM595" s="43"/>
      <c r="CN595" s="43"/>
      <c r="CO595" s="43"/>
      <c r="CP595" s="43"/>
      <c r="CQ595" s="43"/>
      <c r="CR595" s="43"/>
      <c r="CS595" s="43"/>
      <c r="CT595" s="43"/>
      <c r="CU595" s="43"/>
      <c r="CV595" s="43"/>
      <c r="CW595" s="43"/>
      <c r="CX595" s="43"/>
      <c r="CY595" s="43"/>
      <c r="CZ595" s="43"/>
      <c r="DA595" s="43"/>
      <c r="DB595" s="43"/>
      <c r="DC595" s="43"/>
      <c r="DD595" s="43"/>
      <c r="DE595" s="43"/>
      <c r="DF595" s="43"/>
      <c r="DG595" s="43"/>
      <c r="DH595" s="43"/>
      <c r="DI595" s="43"/>
      <c r="DJ595" s="43"/>
      <c r="DK595" s="43"/>
      <c r="DL595" s="43"/>
      <c r="DM595" s="43"/>
      <c r="DN595" s="43"/>
      <c r="DO595" s="43"/>
      <c r="DP595" s="43"/>
      <c r="DQ595" s="43"/>
      <c r="DR595" s="43"/>
      <c r="DS595" s="43"/>
      <c r="DT595" s="43"/>
      <c r="DU595" s="43"/>
      <c r="DV595" s="43"/>
      <c r="DW595" s="43"/>
      <c r="DX595" s="43"/>
      <c r="DY595" s="43"/>
      <c r="DZ595" s="43"/>
      <c r="EA595" s="43"/>
      <c r="EB595" s="43"/>
      <c r="EC595" s="43"/>
      <c r="ED595" s="43"/>
      <c r="EE595" s="43"/>
      <c r="EF595" s="43"/>
      <c r="EG595" s="43"/>
      <c r="EH595" s="43"/>
      <c r="EI595" s="43"/>
      <c r="EJ595" s="43"/>
      <c r="EK595" s="43"/>
      <c r="EL595" s="43"/>
      <c r="EM595" s="43"/>
      <c r="EN595" s="43"/>
      <c r="EO595" s="43"/>
      <c r="EP595" s="43"/>
      <c r="EQ595" s="43"/>
      <c r="ER595" s="43"/>
      <c r="ES595" s="43"/>
      <c r="ET595" s="43"/>
      <c r="EU595" s="43"/>
      <c r="EV595" s="43"/>
      <c r="EW595" s="43"/>
      <c r="EX595" s="43"/>
      <c r="EY595" s="43"/>
      <c r="EZ595" s="43"/>
      <c r="FA595" s="43"/>
      <c r="FB595" s="43"/>
      <c r="FC595" s="43"/>
      <c r="FD595" s="43"/>
      <c r="FE595" s="43"/>
      <c r="FF595" s="43"/>
      <c r="FG595" s="43"/>
      <c r="FH595" s="43"/>
      <c r="FI595" s="43"/>
      <c r="FJ595" s="43"/>
      <c r="FK595" s="43"/>
      <c r="FL595" s="43"/>
      <c r="FM595" s="43"/>
      <c r="FN595" s="43"/>
      <c r="FO595" s="43"/>
      <c r="FP595" s="43"/>
      <c r="FQ595" s="43"/>
      <c r="FR595" s="43"/>
      <c r="FS595" s="43"/>
      <c r="FT595" s="43"/>
      <c r="FU595" s="43"/>
      <c r="FV595" s="43"/>
      <c r="FW595" s="43"/>
      <c r="FX595" s="43"/>
      <c r="FY595" s="43"/>
      <c r="FZ595" s="43"/>
      <c r="GA595" s="43"/>
      <c r="GB595" s="43"/>
      <c r="GC595" s="43"/>
      <c r="GD595" s="43"/>
      <c r="GE595" s="43"/>
      <c r="GF595" s="43"/>
      <c r="GG595" s="43"/>
      <c r="GH595" s="43"/>
      <c r="GI595" s="43"/>
      <c r="GJ595" s="43"/>
      <c r="GK595" s="43"/>
      <c r="GL595" s="43"/>
      <c r="GM595" s="43"/>
      <c r="GN595" s="43"/>
      <c r="GO595" s="43"/>
      <c r="GP595" s="43"/>
      <c r="GQ595" s="43"/>
      <c r="GR595" s="43"/>
      <c r="GS595" s="43"/>
      <c r="GT595" s="43"/>
      <c r="GU595" s="43"/>
      <c r="GV595" s="43"/>
      <c r="GW595" s="43"/>
      <c r="GX595" s="43"/>
      <c r="GY595" s="43"/>
      <c r="GZ595" s="43"/>
      <c r="HA595" s="43"/>
      <c r="HB595" s="43"/>
      <c r="HC595" s="43"/>
      <c r="HD595" s="43"/>
      <c r="HE595" s="43"/>
      <c r="HF595" s="43"/>
      <c r="HG595" s="43"/>
      <c r="HH595" s="43"/>
      <c r="HI595" s="43"/>
      <c r="HJ595" s="43"/>
      <c r="HK595" s="43"/>
      <c r="HL595" s="43"/>
      <c r="HM595" s="43"/>
      <c r="HN595" s="43"/>
      <c r="HO595" s="43"/>
      <c r="HP595" s="43"/>
      <c r="HQ595" s="43"/>
      <c r="HR595" s="43"/>
      <c r="HS595" s="43"/>
      <c r="HT595" s="43"/>
      <c r="HU595" s="43"/>
      <c r="HV595" s="43"/>
      <c r="HW595" s="43"/>
      <c r="HX595" s="43"/>
      <c r="HY595" s="43"/>
      <c r="HZ595" s="43"/>
      <c r="IA595" s="43"/>
      <c r="IB595" s="43"/>
      <c r="IC595" s="43"/>
      <c r="ID595" s="43"/>
      <c r="IE595" s="43"/>
      <c r="IF595" s="43"/>
      <c r="IG595" s="43"/>
      <c r="IH595" s="43"/>
      <c r="II595" s="43"/>
      <c r="IJ595" s="43"/>
      <c r="IK595" s="43"/>
      <c r="IL595" s="43"/>
      <c r="IM595" s="43"/>
      <c r="IN595" s="43"/>
      <c r="IO595" s="43"/>
      <c r="IP595" s="43"/>
      <c r="IQ595" s="43"/>
      <c r="IR595" s="43"/>
      <c r="IS595" s="43"/>
      <c r="IT595" s="43"/>
      <c r="IU595" s="43"/>
    </row>
    <row r="596" spans="1:255" ht="16.5">
      <c r="A596" s="708"/>
      <c r="B596" s="709"/>
      <c r="C596" s="709"/>
      <c r="D596" s="709"/>
      <c r="E596" s="43"/>
      <c r="F596" s="43"/>
      <c r="G596" s="43"/>
      <c r="H596" s="43"/>
      <c r="I596" s="43"/>
      <c r="J596" s="43"/>
      <c r="K596" s="43"/>
      <c r="L596" s="43"/>
      <c r="M596" s="43"/>
      <c r="N596" s="43"/>
      <c r="O596" s="43"/>
      <c r="P596" s="43"/>
      <c r="Q596" s="43"/>
      <c r="R596" s="43"/>
      <c r="S596" s="43"/>
      <c r="T596" s="43"/>
      <c r="U596" s="43"/>
      <c r="V596" s="43"/>
      <c r="W596" s="43"/>
      <c r="X596" s="43"/>
      <c r="Y596" s="43"/>
      <c r="Z596" s="43"/>
      <c r="AA596" s="43"/>
      <c r="AB596" s="43"/>
      <c r="AC596" s="43"/>
      <c r="AD596" s="43"/>
      <c r="AE596" s="43"/>
      <c r="AF596" s="43"/>
      <c r="AG596" s="43"/>
      <c r="AH596" s="43"/>
      <c r="AI596" s="43"/>
      <c r="AJ596" s="43"/>
      <c r="AK596" s="43"/>
      <c r="AL596" s="43"/>
      <c r="AM596" s="43"/>
      <c r="AN596" s="43"/>
      <c r="AO596" s="43"/>
      <c r="AP596" s="43"/>
      <c r="AQ596" s="43"/>
      <c r="AR596" s="43"/>
      <c r="AS596" s="43"/>
      <c r="AT596" s="43"/>
      <c r="AU596" s="43"/>
      <c r="AV596" s="43"/>
      <c r="AW596" s="43"/>
      <c r="AX596" s="43"/>
      <c r="AY596" s="43"/>
      <c r="AZ596" s="43"/>
      <c r="BA596" s="43"/>
      <c r="BB596" s="43"/>
      <c r="BC596" s="43"/>
      <c r="BD596" s="43"/>
      <c r="BE596" s="43"/>
      <c r="BF596" s="43"/>
      <c r="BG596" s="43"/>
      <c r="BH596" s="43"/>
      <c r="BI596" s="43"/>
      <c r="BJ596" s="43"/>
      <c r="BK596" s="43"/>
      <c r="BL596" s="43"/>
      <c r="BM596" s="43"/>
      <c r="BN596" s="43"/>
      <c r="BO596" s="43"/>
      <c r="BP596" s="43"/>
      <c r="BQ596" s="43"/>
      <c r="BR596" s="43"/>
      <c r="BS596" s="43"/>
      <c r="BT596" s="43"/>
      <c r="BU596" s="43"/>
      <c r="BV596" s="43"/>
      <c r="BW596" s="43"/>
      <c r="BX596" s="43"/>
      <c r="BY596" s="43"/>
      <c r="BZ596" s="43"/>
      <c r="CA596" s="43"/>
      <c r="CB596" s="43"/>
      <c r="CC596" s="43"/>
      <c r="CD596" s="43"/>
      <c r="CE596" s="43"/>
      <c r="CF596" s="43"/>
      <c r="CG596" s="43"/>
      <c r="CH596" s="43"/>
      <c r="CI596" s="43"/>
      <c r="CJ596" s="43"/>
      <c r="CK596" s="43"/>
      <c r="CL596" s="43"/>
      <c r="CM596" s="43"/>
      <c r="CN596" s="43"/>
      <c r="CO596" s="43"/>
      <c r="CP596" s="43"/>
      <c r="CQ596" s="43"/>
      <c r="CR596" s="43"/>
      <c r="CS596" s="43"/>
      <c r="CT596" s="43"/>
      <c r="CU596" s="43"/>
      <c r="CV596" s="43"/>
      <c r="CW596" s="43"/>
      <c r="CX596" s="43"/>
      <c r="CY596" s="43"/>
      <c r="CZ596" s="43"/>
      <c r="DA596" s="43"/>
      <c r="DB596" s="43"/>
      <c r="DC596" s="43"/>
      <c r="DD596" s="43"/>
      <c r="DE596" s="43"/>
      <c r="DF596" s="43"/>
      <c r="DG596" s="43"/>
      <c r="DH596" s="43"/>
      <c r="DI596" s="43"/>
      <c r="DJ596" s="43"/>
      <c r="DK596" s="43"/>
      <c r="DL596" s="43"/>
      <c r="DM596" s="43"/>
      <c r="DN596" s="43"/>
      <c r="DO596" s="43"/>
      <c r="DP596" s="43"/>
      <c r="DQ596" s="43"/>
      <c r="DR596" s="43"/>
      <c r="DS596" s="43"/>
      <c r="DT596" s="43"/>
      <c r="DU596" s="43"/>
      <c r="DV596" s="43"/>
      <c r="DW596" s="43"/>
      <c r="DX596" s="43"/>
      <c r="DY596" s="43"/>
      <c r="DZ596" s="43"/>
      <c r="EA596" s="43"/>
      <c r="EB596" s="43"/>
      <c r="EC596" s="43"/>
      <c r="ED596" s="43"/>
      <c r="EE596" s="43"/>
      <c r="EF596" s="43"/>
      <c r="EG596" s="43"/>
      <c r="EH596" s="43"/>
      <c r="EI596" s="43"/>
      <c r="EJ596" s="43"/>
      <c r="EK596" s="43"/>
      <c r="EL596" s="43"/>
      <c r="EM596" s="43"/>
      <c r="EN596" s="43"/>
      <c r="EO596" s="43"/>
      <c r="EP596" s="43"/>
      <c r="EQ596" s="43"/>
      <c r="ER596" s="43"/>
      <c r="ES596" s="43"/>
      <c r="ET596" s="43"/>
      <c r="EU596" s="43"/>
      <c r="EV596" s="43"/>
      <c r="EW596" s="43"/>
      <c r="EX596" s="43"/>
      <c r="EY596" s="43"/>
      <c r="EZ596" s="43"/>
      <c r="FA596" s="43"/>
      <c r="FB596" s="43"/>
      <c r="FC596" s="43"/>
      <c r="FD596" s="43"/>
      <c r="FE596" s="43"/>
      <c r="FF596" s="43"/>
      <c r="FG596" s="43"/>
      <c r="FH596" s="43"/>
      <c r="FI596" s="43"/>
      <c r="FJ596" s="43"/>
      <c r="FK596" s="43"/>
      <c r="FL596" s="43"/>
      <c r="FM596" s="43"/>
      <c r="FN596" s="43"/>
      <c r="FO596" s="43"/>
      <c r="FP596" s="43"/>
      <c r="FQ596" s="43"/>
      <c r="FR596" s="43"/>
      <c r="FS596" s="43"/>
      <c r="FT596" s="43"/>
      <c r="FU596" s="43"/>
      <c r="FV596" s="43"/>
      <c r="FW596" s="43"/>
      <c r="FX596" s="43"/>
      <c r="FY596" s="43"/>
      <c r="FZ596" s="43"/>
      <c r="GA596" s="43"/>
      <c r="GB596" s="43"/>
      <c r="GC596" s="43"/>
      <c r="GD596" s="43"/>
      <c r="GE596" s="43"/>
      <c r="GF596" s="43"/>
      <c r="GG596" s="43"/>
      <c r="GH596" s="43"/>
      <c r="GI596" s="43"/>
      <c r="GJ596" s="43"/>
      <c r="GK596" s="43"/>
      <c r="GL596" s="43"/>
      <c r="GM596" s="43"/>
      <c r="GN596" s="43"/>
      <c r="GO596" s="43"/>
      <c r="GP596" s="43"/>
      <c r="GQ596" s="43"/>
      <c r="GR596" s="43"/>
      <c r="GS596" s="43"/>
      <c r="GT596" s="43"/>
      <c r="GU596" s="43"/>
      <c r="GV596" s="43"/>
      <c r="GW596" s="43"/>
      <c r="GX596" s="43"/>
      <c r="GY596" s="43"/>
      <c r="GZ596" s="43"/>
      <c r="HA596" s="43"/>
      <c r="HB596" s="43"/>
      <c r="HC596" s="43"/>
      <c r="HD596" s="43"/>
      <c r="HE596" s="43"/>
      <c r="HF596" s="43"/>
      <c r="HG596" s="43"/>
      <c r="HH596" s="43"/>
      <c r="HI596" s="43"/>
      <c r="HJ596" s="43"/>
      <c r="HK596" s="43"/>
      <c r="HL596" s="43"/>
      <c r="HM596" s="43"/>
      <c r="HN596" s="43"/>
      <c r="HO596" s="43"/>
      <c r="HP596" s="43"/>
      <c r="HQ596" s="43"/>
      <c r="HR596" s="43"/>
      <c r="HS596" s="43"/>
      <c r="HT596" s="43"/>
      <c r="HU596" s="43"/>
      <c r="HV596" s="43"/>
      <c r="HW596" s="43"/>
      <c r="HX596" s="43"/>
      <c r="HY596" s="43"/>
      <c r="HZ596" s="43"/>
      <c r="IA596" s="43"/>
      <c r="IB596" s="43"/>
      <c r="IC596" s="43"/>
      <c r="ID596" s="43"/>
      <c r="IE596" s="43"/>
      <c r="IF596" s="43"/>
      <c r="IG596" s="43"/>
      <c r="IH596" s="43"/>
      <c r="II596" s="43"/>
      <c r="IJ596" s="43"/>
      <c r="IK596" s="43"/>
      <c r="IL596" s="43"/>
      <c r="IM596" s="43"/>
      <c r="IN596" s="43"/>
      <c r="IO596" s="43"/>
      <c r="IP596" s="43"/>
      <c r="IQ596" s="43"/>
      <c r="IR596" s="43"/>
      <c r="IS596" s="43"/>
      <c r="IT596" s="43"/>
      <c r="IU596" s="43"/>
    </row>
    <row r="597" spans="1:255" ht="16.5">
      <c r="A597" s="708"/>
      <c r="B597" s="709"/>
      <c r="C597" s="709"/>
      <c r="D597" s="709"/>
      <c r="E597" s="43"/>
      <c r="F597" s="43"/>
      <c r="G597" s="43"/>
      <c r="H597" s="43"/>
      <c r="I597" s="43"/>
      <c r="J597" s="43"/>
      <c r="K597" s="43"/>
      <c r="L597" s="43"/>
      <c r="M597" s="43"/>
      <c r="N597" s="43"/>
      <c r="O597" s="43"/>
      <c r="P597" s="43"/>
      <c r="Q597" s="43"/>
      <c r="R597" s="43"/>
      <c r="S597" s="43"/>
      <c r="T597" s="43"/>
      <c r="U597" s="43"/>
      <c r="V597" s="43"/>
      <c r="W597" s="43"/>
      <c r="X597" s="43"/>
      <c r="Y597" s="43"/>
      <c r="Z597" s="43"/>
      <c r="AA597" s="43"/>
      <c r="AB597" s="43"/>
      <c r="AC597" s="43"/>
      <c r="AD597" s="43"/>
      <c r="AE597" s="43"/>
      <c r="AF597" s="43"/>
      <c r="AG597" s="43"/>
      <c r="AH597" s="43"/>
      <c r="AI597" s="43"/>
      <c r="AJ597" s="43"/>
      <c r="AK597" s="43"/>
      <c r="AL597" s="43"/>
      <c r="AM597" s="43"/>
      <c r="AN597" s="43"/>
      <c r="AO597" s="43"/>
      <c r="AP597" s="43"/>
      <c r="AQ597" s="43"/>
      <c r="AR597" s="43"/>
      <c r="AS597" s="43"/>
      <c r="AT597" s="43"/>
      <c r="AU597" s="43"/>
      <c r="AV597" s="43"/>
      <c r="AW597" s="43"/>
      <c r="AX597" s="43"/>
      <c r="AY597" s="43"/>
      <c r="AZ597" s="43"/>
      <c r="BA597" s="43"/>
      <c r="BB597" s="43"/>
      <c r="BC597" s="43"/>
      <c r="BD597" s="43"/>
      <c r="BE597" s="43"/>
      <c r="BF597" s="43"/>
      <c r="BG597" s="43"/>
      <c r="BH597" s="43"/>
      <c r="BI597" s="43"/>
      <c r="BJ597" s="43"/>
      <c r="BK597" s="43"/>
      <c r="BL597" s="43"/>
      <c r="BM597" s="43"/>
      <c r="BN597" s="43"/>
      <c r="BO597" s="43"/>
      <c r="BP597" s="43"/>
      <c r="BQ597" s="43"/>
      <c r="BR597" s="43"/>
      <c r="BS597" s="43"/>
      <c r="BT597" s="43"/>
      <c r="BU597" s="43"/>
      <c r="BV597" s="43"/>
      <c r="BW597" s="43"/>
      <c r="BX597" s="43"/>
      <c r="BY597" s="43"/>
      <c r="BZ597" s="43"/>
      <c r="CA597" s="43"/>
      <c r="CB597" s="43"/>
      <c r="CC597" s="43"/>
      <c r="CD597" s="43"/>
      <c r="CE597" s="43"/>
      <c r="CF597" s="43"/>
      <c r="CG597" s="43"/>
      <c r="CH597" s="43"/>
      <c r="CI597" s="43"/>
      <c r="CJ597" s="43"/>
      <c r="CK597" s="43"/>
      <c r="CL597" s="43"/>
      <c r="CM597" s="43"/>
      <c r="CN597" s="43"/>
      <c r="CO597" s="43"/>
      <c r="CP597" s="43"/>
      <c r="CQ597" s="43"/>
      <c r="CR597" s="43"/>
      <c r="CS597" s="43"/>
      <c r="CT597" s="43"/>
      <c r="CU597" s="43"/>
      <c r="CV597" s="43"/>
      <c r="CW597" s="43"/>
      <c r="CX597" s="43"/>
      <c r="CY597" s="43"/>
      <c r="CZ597" s="43"/>
      <c r="DA597" s="43"/>
      <c r="DB597" s="43"/>
      <c r="DC597" s="43"/>
      <c r="DD597" s="43"/>
      <c r="DE597" s="43"/>
      <c r="DF597" s="43"/>
      <c r="DG597" s="43"/>
      <c r="DH597" s="43"/>
      <c r="DI597" s="43"/>
      <c r="DJ597" s="43"/>
      <c r="DK597" s="43"/>
      <c r="DL597" s="43"/>
      <c r="DM597" s="43"/>
      <c r="DN597" s="43"/>
      <c r="DO597" s="43"/>
      <c r="DP597" s="43"/>
      <c r="DQ597" s="43"/>
      <c r="DR597" s="43"/>
      <c r="DS597" s="43"/>
      <c r="DT597" s="43"/>
      <c r="DU597" s="43"/>
      <c r="DV597" s="43"/>
      <c r="DW597" s="43"/>
      <c r="DX597" s="43"/>
      <c r="DY597" s="43"/>
      <c r="DZ597" s="43"/>
      <c r="EA597" s="43"/>
      <c r="EB597" s="43"/>
      <c r="EC597" s="43"/>
      <c r="ED597" s="43"/>
      <c r="EE597" s="43"/>
      <c r="EF597" s="43"/>
      <c r="EG597" s="43"/>
      <c r="EH597" s="43"/>
      <c r="EI597" s="43"/>
      <c r="EJ597" s="43"/>
      <c r="EK597" s="43"/>
      <c r="EL597" s="43"/>
      <c r="EM597" s="43"/>
      <c r="EN597" s="43"/>
      <c r="EO597" s="43"/>
      <c r="EP597" s="43"/>
      <c r="EQ597" s="43"/>
      <c r="ER597" s="43"/>
      <c r="ES597" s="43"/>
      <c r="ET597" s="43"/>
      <c r="EU597" s="43"/>
      <c r="EV597" s="43"/>
      <c r="EW597" s="43"/>
      <c r="EX597" s="43"/>
      <c r="EY597" s="43"/>
      <c r="EZ597" s="43"/>
      <c r="FA597" s="43"/>
      <c r="FB597" s="43"/>
      <c r="FC597" s="43"/>
      <c r="FD597" s="43"/>
      <c r="FE597" s="43"/>
      <c r="FF597" s="43"/>
      <c r="FG597" s="43"/>
      <c r="FH597" s="43"/>
      <c r="FI597" s="43"/>
      <c r="FJ597" s="43"/>
      <c r="FK597" s="43"/>
      <c r="FL597" s="43"/>
      <c r="FM597" s="43"/>
      <c r="FN597" s="43"/>
      <c r="FO597" s="43"/>
      <c r="FP597" s="43"/>
      <c r="FQ597" s="43"/>
      <c r="FR597" s="43"/>
      <c r="FS597" s="43"/>
      <c r="FT597" s="43"/>
      <c r="FU597" s="43"/>
      <c r="FV597" s="43"/>
      <c r="FW597" s="43"/>
      <c r="FX597" s="43"/>
      <c r="FY597" s="43"/>
      <c r="FZ597" s="43"/>
      <c r="GA597" s="43"/>
      <c r="GB597" s="43"/>
      <c r="GC597" s="43"/>
      <c r="GD597" s="43"/>
      <c r="GE597" s="43"/>
      <c r="GF597" s="43"/>
      <c r="GG597" s="43"/>
      <c r="GH597" s="43"/>
      <c r="GI597" s="43"/>
      <c r="GJ597" s="43"/>
      <c r="GK597" s="43"/>
      <c r="GL597" s="43"/>
      <c r="GM597" s="43"/>
      <c r="GN597" s="43"/>
      <c r="GO597" s="43"/>
      <c r="GP597" s="43"/>
      <c r="GQ597" s="43"/>
      <c r="GR597" s="43"/>
      <c r="GS597" s="43"/>
      <c r="GT597" s="43"/>
      <c r="GU597" s="43"/>
      <c r="GV597" s="43"/>
      <c r="GW597" s="43"/>
      <c r="GX597" s="43"/>
      <c r="GY597" s="43"/>
      <c r="GZ597" s="43"/>
      <c r="HA597" s="43"/>
      <c r="HB597" s="43"/>
      <c r="HC597" s="43"/>
      <c r="HD597" s="43"/>
      <c r="HE597" s="43"/>
      <c r="HF597" s="43"/>
      <c r="HG597" s="43"/>
      <c r="HH597" s="43"/>
      <c r="HI597" s="43"/>
      <c r="HJ597" s="43"/>
      <c r="HK597" s="43"/>
      <c r="HL597" s="43"/>
      <c r="HM597" s="43"/>
      <c r="HN597" s="43"/>
      <c r="HO597" s="43"/>
      <c r="HP597" s="43"/>
      <c r="HQ597" s="43"/>
      <c r="HR597" s="43"/>
      <c r="HS597" s="43"/>
      <c r="HT597" s="43"/>
      <c r="HU597" s="43"/>
      <c r="HV597" s="43"/>
      <c r="HW597" s="43"/>
      <c r="HX597" s="43"/>
      <c r="HY597" s="43"/>
      <c r="HZ597" s="43"/>
      <c r="IA597" s="43"/>
      <c r="IB597" s="43"/>
      <c r="IC597" s="43"/>
      <c r="ID597" s="43"/>
      <c r="IE597" s="43"/>
      <c r="IF597" s="43"/>
      <c r="IG597" s="43"/>
      <c r="IH597" s="43"/>
      <c r="II597" s="43"/>
      <c r="IJ597" s="43"/>
      <c r="IK597" s="43"/>
      <c r="IL597" s="43"/>
      <c r="IM597" s="43"/>
      <c r="IN597" s="43"/>
      <c r="IO597" s="43"/>
      <c r="IP597" s="43"/>
      <c r="IQ597" s="43"/>
      <c r="IR597" s="43"/>
      <c r="IS597" s="43"/>
      <c r="IT597" s="43"/>
      <c r="IU597" s="43"/>
    </row>
    <row r="598" spans="1:255" ht="16.5">
      <c r="A598" s="708"/>
      <c r="B598" s="709"/>
      <c r="C598" s="709"/>
      <c r="D598" s="709"/>
      <c r="E598" s="43"/>
      <c r="F598" s="43"/>
      <c r="G598" s="43"/>
      <c r="H598" s="43"/>
      <c r="I598" s="43"/>
      <c r="J598" s="43"/>
      <c r="K598" s="43"/>
      <c r="L598" s="43"/>
      <c r="M598" s="43"/>
      <c r="N598" s="43"/>
      <c r="O598" s="43"/>
      <c r="P598" s="43"/>
      <c r="Q598" s="43"/>
      <c r="R598" s="43"/>
      <c r="S598" s="43"/>
      <c r="T598" s="43"/>
      <c r="U598" s="43"/>
      <c r="V598" s="43"/>
      <c r="W598" s="43"/>
      <c r="X598" s="43"/>
      <c r="Y598" s="43"/>
      <c r="Z598" s="43"/>
      <c r="AA598" s="43"/>
      <c r="AB598" s="43"/>
      <c r="AC598" s="43"/>
      <c r="AD598" s="43"/>
      <c r="AE598" s="43"/>
      <c r="AF598" s="43"/>
      <c r="AG598" s="43"/>
      <c r="AH598" s="43"/>
      <c r="AI598" s="43"/>
      <c r="AJ598" s="43"/>
      <c r="AK598" s="43"/>
      <c r="AL598" s="43"/>
      <c r="AM598" s="43"/>
      <c r="AN598" s="43"/>
      <c r="AO598" s="43"/>
      <c r="AP598" s="43"/>
      <c r="AQ598" s="43"/>
      <c r="AR598" s="43"/>
      <c r="AS598" s="43"/>
      <c r="AT598" s="43"/>
      <c r="AU598" s="43"/>
      <c r="AV598" s="43"/>
      <c r="AW598" s="43"/>
      <c r="AX598" s="43"/>
      <c r="AY598" s="43"/>
      <c r="AZ598" s="43"/>
      <c r="BA598" s="43"/>
      <c r="BB598" s="43"/>
      <c r="BC598" s="43"/>
      <c r="BD598" s="43"/>
      <c r="BE598" s="43"/>
      <c r="BF598" s="43"/>
      <c r="BG598" s="43"/>
      <c r="BH598" s="43"/>
      <c r="BI598" s="43"/>
      <c r="BJ598" s="43"/>
      <c r="BK598" s="43"/>
      <c r="BL598" s="43"/>
      <c r="BM598" s="43"/>
      <c r="BN598" s="43"/>
      <c r="BO598" s="43"/>
      <c r="BP598" s="43"/>
      <c r="BQ598" s="43"/>
      <c r="BR598" s="43"/>
      <c r="BS598" s="43"/>
      <c r="BT598" s="43"/>
      <c r="BU598" s="43"/>
      <c r="BV598" s="43"/>
      <c r="BW598" s="43"/>
      <c r="BX598" s="43"/>
      <c r="BY598" s="43"/>
      <c r="BZ598" s="43"/>
      <c r="CA598" s="43"/>
      <c r="CB598" s="43"/>
      <c r="CC598" s="43"/>
      <c r="CD598" s="43"/>
      <c r="CE598" s="43"/>
      <c r="CF598" s="43"/>
      <c r="CG598" s="43"/>
      <c r="CH598" s="43"/>
      <c r="CI598" s="43"/>
      <c r="CJ598" s="43"/>
      <c r="CK598" s="43"/>
      <c r="CL598" s="43"/>
      <c r="CM598" s="43"/>
      <c r="CN598" s="43"/>
      <c r="CO598" s="43"/>
      <c r="CP598" s="43"/>
      <c r="CQ598" s="43"/>
      <c r="CR598" s="43"/>
      <c r="CS598" s="43"/>
      <c r="CT598" s="43"/>
      <c r="CU598" s="43"/>
      <c r="CV598" s="43"/>
      <c r="CW598" s="43"/>
      <c r="CX598" s="43"/>
      <c r="CY598" s="43"/>
      <c r="CZ598" s="43"/>
      <c r="DA598" s="43"/>
      <c r="DB598" s="43"/>
      <c r="DC598" s="43"/>
      <c r="DD598" s="43"/>
      <c r="DE598" s="43"/>
      <c r="DF598" s="43"/>
      <c r="DG598" s="43"/>
      <c r="DH598" s="43"/>
      <c r="DI598" s="43"/>
      <c r="DJ598" s="43"/>
      <c r="DK598" s="43"/>
      <c r="DL598" s="43"/>
      <c r="DM598" s="43"/>
      <c r="DN598" s="43"/>
      <c r="DO598" s="43"/>
      <c r="DP598" s="43"/>
      <c r="DQ598" s="43"/>
      <c r="DR598" s="43"/>
      <c r="DS598" s="43"/>
      <c r="DT598" s="43"/>
      <c r="DU598" s="43"/>
      <c r="DV598" s="43"/>
      <c r="DW598" s="43"/>
      <c r="DX598" s="43"/>
      <c r="DY598" s="43"/>
      <c r="DZ598" s="43"/>
      <c r="EA598" s="43"/>
      <c r="EB598" s="43"/>
      <c r="EC598" s="43"/>
      <c r="ED598" s="43"/>
      <c r="EE598" s="43"/>
      <c r="EF598" s="43"/>
      <c r="EG598" s="43"/>
      <c r="EH598" s="43"/>
      <c r="EI598" s="43"/>
      <c r="EJ598" s="43"/>
      <c r="EK598" s="43"/>
      <c r="EL598" s="43"/>
      <c r="EM598" s="43"/>
      <c r="EN598" s="43"/>
      <c r="EO598" s="43"/>
      <c r="EP598" s="43"/>
      <c r="EQ598" s="43"/>
      <c r="ER598" s="43"/>
      <c r="ES598" s="43"/>
      <c r="ET598" s="43"/>
      <c r="EU598" s="43"/>
      <c r="EV598" s="43"/>
      <c r="EW598" s="43"/>
      <c r="EX598" s="43"/>
      <c r="EY598" s="43"/>
      <c r="EZ598" s="43"/>
      <c r="FA598" s="43"/>
      <c r="FB598" s="43"/>
      <c r="FC598" s="43"/>
      <c r="FD598" s="43"/>
      <c r="FE598" s="43"/>
      <c r="FF598" s="43"/>
      <c r="FG598" s="43"/>
      <c r="FH598" s="43"/>
      <c r="FI598" s="43"/>
      <c r="FJ598" s="43"/>
      <c r="FK598" s="43"/>
      <c r="FL598" s="43"/>
      <c r="FM598" s="43"/>
      <c r="FN598" s="43"/>
      <c r="FO598" s="43"/>
      <c r="FP598" s="43"/>
      <c r="FQ598" s="43"/>
      <c r="FR598" s="43"/>
      <c r="FS598" s="43"/>
      <c r="FT598" s="43"/>
      <c r="FU598" s="43"/>
      <c r="FV598" s="43"/>
      <c r="FW598" s="43"/>
      <c r="FX598" s="43"/>
      <c r="FY598" s="43"/>
      <c r="FZ598" s="43"/>
      <c r="GA598" s="43"/>
      <c r="GB598" s="43"/>
      <c r="GC598" s="43"/>
      <c r="GD598" s="43"/>
      <c r="GE598" s="43"/>
      <c r="GF598" s="43"/>
      <c r="GG598" s="43"/>
      <c r="GH598" s="43"/>
      <c r="GI598" s="43"/>
      <c r="GJ598" s="43"/>
      <c r="GK598" s="43"/>
      <c r="GL598" s="43"/>
      <c r="GM598" s="43"/>
      <c r="GN598" s="43"/>
      <c r="GO598" s="43"/>
      <c r="GP598" s="43"/>
      <c r="GQ598" s="43"/>
      <c r="GR598" s="43"/>
      <c r="GS598" s="43"/>
      <c r="GT598" s="43"/>
      <c r="GU598" s="43"/>
      <c r="GV598" s="43"/>
      <c r="GW598" s="43"/>
      <c r="GX598" s="43"/>
      <c r="GY598" s="43"/>
      <c r="GZ598" s="43"/>
      <c r="HA598" s="43"/>
      <c r="HB598" s="43"/>
      <c r="HC598" s="43"/>
      <c r="HD598" s="43"/>
      <c r="HE598" s="43"/>
      <c r="HF598" s="43"/>
      <c r="HG598" s="43"/>
      <c r="HH598" s="43"/>
      <c r="HI598" s="43"/>
      <c r="HJ598" s="43"/>
      <c r="HK598" s="43"/>
      <c r="HL598" s="43"/>
      <c r="HM598" s="43"/>
      <c r="HN598" s="43"/>
      <c r="HO598" s="43"/>
      <c r="HP598" s="43"/>
      <c r="HQ598" s="43"/>
      <c r="HR598" s="43"/>
      <c r="HS598" s="43"/>
      <c r="HT598" s="43"/>
      <c r="HU598" s="43"/>
      <c r="HV598" s="43"/>
      <c r="HW598" s="43"/>
      <c r="HX598" s="43"/>
      <c r="HY598" s="43"/>
      <c r="HZ598" s="43"/>
      <c r="IA598" s="43"/>
      <c r="IB598" s="43"/>
      <c r="IC598" s="43"/>
      <c r="ID598" s="43"/>
      <c r="IE598" s="43"/>
      <c r="IF598" s="43"/>
      <c r="IG598" s="43"/>
      <c r="IH598" s="43"/>
      <c r="II598" s="43"/>
      <c r="IJ598" s="43"/>
      <c r="IK598" s="43"/>
      <c r="IL598" s="43"/>
      <c r="IM598" s="43"/>
      <c r="IN598" s="43"/>
      <c r="IO598" s="43"/>
      <c r="IP598" s="43"/>
      <c r="IQ598" s="43"/>
      <c r="IR598" s="43"/>
      <c r="IS598" s="43"/>
      <c r="IT598" s="43"/>
      <c r="IU598" s="43"/>
    </row>
    <row r="599" spans="1:255" ht="16.5">
      <c r="A599" s="708"/>
      <c r="B599" s="709"/>
      <c r="C599" s="709"/>
      <c r="D599" s="709"/>
      <c r="E599" s="43"/>
      <c r="F599" s="43"/>
      <c r="G599" s="43"/>
      <c r="H599" s="43"/>
      <c r="I599" s="43"/>
      <c r="J599" s="43"/>
      <c r="K599" s="43"/>
      <c r="L599" s="43"/>
      <c r="M599" s="43"/>
      <c r="N599" s="43"/>
      <c r="O599" s="43"/>
      <c r="P599" s="43"/>
      <c r="Q599" s="43"/>
      <c r="R599" s="43"/>
      <c r="S599" s="43"/>
      <c r="T599" s="43"/>
      <c r="U599" s="43"/>
      <c r="V599" s="43"/>
      <c r="W599" s="43"/>
      <c r="X599" s="43"/>
      <c r="Y599" s="43"/>
      <c r="Z599" s="43"/>
      <c r="AA599" s="43"/>
      <c r="AB599" s="43"/>
      <c r="AC599" s="43"/>
      <c r="AD599" s="43"/>
      <c r="AE599" s="43"/>
      <c r="AF599" s="43"/>
      <c r="AG599" s="43"/>
      <c r="AH599" s="43"/>
      <c r="AI599" s="43"/>
      <c r="AJ599" s="43"/>
      <c r="AK599" s="43"/>
      <c r="AL599" s="43"/>
      <c r="AM599" s="43"/>
      <c r="AN599" s="43"/>
      <c r="AO599" s="43"/>
      <c r="AP599" s="43"/>
      <c r="AQ599" s="43"/>
      <c r="AR599" s="43"/>
      <c r="AS599" s="43"/>
      <c r="AT599" s="43"/>
      <c r="AU599" s="43"/>
      <c r="AV599" s="43"/>
      <c r="AW599" s="43"/>
      <c r="AX599" s="43"/>
      <c r="AY599" s="43"/>
      <c r="AZ599" s="43"/>
      <c r="BA599" s="43"/>
      <c r="BB599" s="43"/>
      <c r="BC599" s="43"/>
      <c r="BD599" s="43"/>
      <c r="BE599" s="43"/>
      <c r="BF599" s="43"/>
      <c r="BG599" s="43"/>
      <c r="BH599" s="43"/>
      <c r="BI599" s="43"/>
      <c r="BJ599" s="43"/>
      <c r="BK599" s="43"/>
      <c r="BL599" s="43"/>
      <c r="BM599" s="43"/>
      <c r="BN599" s="43"/>
      <c r="BO599" s="43"/>
      <c r="BP599" s="43"/>
      <c r="BQ599" s="43"/>
      <c r="BR599" s="43"/>
      <c r="BS599" s="43"/>
      <c r="BT599" s="43"/>
      <c r="BU599" s="43"/>
      <c r="BV599" s="43"/>
      <c r="BW599" s="43"/>
      <c r="BX599" s="43"/>
      <c r="BY599" s="43"/>
      <c r="BZ599" s="43"/>
      <c r="CA599" s="43"/>
      <c r="CB599" s="43"/>
      <c r="CC599" s="43"/>
      <c r="CD599" s="43"/>
      <c r="CE599" s="43"/>
      <c r="CF599" s="43"/>
      <c r="CG599" s="43"/>
      <c r="CH599" s="43"/>
      <c r="CI599" s="43"/>
      <c r="CJ599" s="43"/>
      <c r="CK599" s="43"/>
      <c r="CL599" s="43"/>
      <c r="CM599" s="43"/>
      <c r="CN599" s="43"/>
      <c r="CO599" s="43"/>
      <c r="CP599" s="43"/>
      <c r="CQ599" s="43"/>
      <c r="CR599" s="43"/>
      <c r="CS599" s="43"/>
      <c r="CT599" s="43"/>
      <c r="CU599" s="43"/>
      <c r="CV599" s="43"/>
      <c r="CW599" s="43"/>
      <c r="CX599" s="43"/>
      <c r="CY599" s="43"/>
      <c r="CZ599" s="43"/>
      <c r="DA599" s="43"/>
      <c r="DB599" s="43"/>
      <c r="DC599" s="43"/>
      <c r="DD599" s="43"/>
      <c r="DE599" s="43"/>
      <c r="DF599" s="43"/>
      <c r="DG599" s="43"/>
      <c r="DH599" s="43"/>
      <c r="DI599" s="43"/>
      <c r="DJ599" s="43"/>
      <c r="DK599" s="43"/>
      <c r="DL599" s="43"/>
      <c r="DM599" s="43"/>
      <c r="DN599" s="43"/>
      <c r="DO599" s="43"/>
      <c r="DP599" s="43"/>
      <c r="DQ599" s="43"/>
      <c r="DR599" s="43"/>
      <c r="DS599" s="43"/>
      <c r="DT599" s="43"/>
      <c r="DU599" s="43"/>
      <c r="DV599" s="43"/>
      <c r="DW599" s="43"/>
      <c r="DX599" s="43"/>
      <c r="DY599" s="43"/>
      <c r="DZ599" s="43"/>
      <c r="EA599" s="43"/>
      <c r="EB599" s="43"/>
      <c r="EC599" s="43"/>
      <c r="ED599" s="43"/>
      <c r="EE599" s="43"/>
      <c r="EF599" s="43"/>
      <c r="EG599" s="43"/>
      <c r="EH599" s="43"/>
      <c r="EI599" s="43"/>
      <c r="EJ599" s="43"/>
      <c r="EK599" s="43"/>
      <c r="EL599" s="43"/>
      <c r="EM599" s="43"/>
      <c r="EN599" s="43"/>
      <c r="EO599" s="43"/>
      <c r="EP599" s="43"/>
      <c r="EQ599" s="43"/>
      <c r="ER599" s="43"/>
      <c r="ES599" s="43"/>
      <c r="ET599" s="43"/>
      <c r="EU599" s="43"/>
      <c r="EV599" s="43"/>
      <c r="EW599" s="43"/>
      <c r="EX599" s="43"/>
      <c r="EY599" s="43"/>
      <c r="EZ599" s="43"/>
      <c r="FA599" s="43"/>
      <c r="FB599" s="43"/>
      <c r="FC599" s="43"/>
      <c r="FD599" s="43"/>
      <c r="FE599" s="43"/>
      <c r="FF599" s="43"/>
      <c r="FG599" s="43"/>
      <c r="FH599" s="43"/>
      <c r="FI599" s="43"/>
      <c r="FJ599" s="43"/>
      <c r="FK599" s="43"/>
      <c r="FL599" s="43"/>
      <c r="FM599" s="43"/>
      <c r="FN599" s="43"/>
      <c r="FO599" s="43"/>
      <c r="FP599" s="43"/>
      <c r="FQ599" s="43"/>
      <c r="FR599" s="43"/>
      <c r="FS599" s="43"/>
      <c r="FT599" s="43"/>
      <c r="FU599" s="43"/>
      <c r="FV599" s="43"/>
      <c r="FW599" s="43"/>
      <c r="FX599" s="43"/>
      <c r="FY599" s="43"/>
      <c r="FZ599" s="43"/>
      <c r="GA599" s="43"/>
      <c r="GB599" s="43"/>
      <c r="GC599" s="43"/>
      <c r="GD599" s="43"/>
      <c r="GE599" s="43"/>
      <c r="GF599" s="43"/>
      <c r="GG599" s="43"/>
      <c r="GH599" s="43"/>
      <c r="GI599" s="43"/>
      <c r="GJ599" s="43"/>
      <c r="GK599" s="43"/>
      <c r="GL599" s="43"/>
      <c r="GM599" s="43"/>
      <c r="GN599" s="43"/>
      <c r="GO599" s="43"/>
      <c r="GP599" s="43"/>
      <c r="GQ599" s="43"/>
      <c r="GR599" s="43"/>
      <c r="GS599" s="43"/>
      <c r="GT599" s="43"/>
      <c r="GU599" s="43"/>
      <c r="GV599" s="43"/>
      <c r="GW599" s="43"/>
      <c r="GX599" s="43"/>
      <c r="GY599" s="43"/>
      <c r="GZ599" s="43"/>
      <c r="HA599" s="43"/>
      <c r="HB599" s="43"/>
      <c r="HC599" s="43"/>
      <c r="HD599" s="43"/>
      <c r="HE599" s="43"/>
      <c r="HF599" s="43"/>
      <c r="HG599" s="43"/>
      <c r="HH599" s="43"/>
      <c r="HI599" s="43"/>
      <c r="HJ599" s="43"/>
      <c r="HK599" s="43"/>
      <c r="HL599" s="43"/>
      <c r="HM599" s="43"/>
      <c r="HN599" s="43"/>
      <c r="HO599" s="43"/>
      <c r="HP599" s="43"/>
      <c r="HQ599" s="43"/>
      <c r="HR599" s="43"/>
      <c r="HS599" s="43"/>
      <c r="HT599" s="43"/>
      <c r="HU599" s="43"/>
      <c r="HV599" s="43"/>
      <c r="HW599" s="43"/>
      <c r="HX599" s="43"/>
      <c r="HY599" s="43"/>
      <c r="HZ599" s="43"/>
      <c r="IA599" s="43"/>
      <c r="IB599" s="43"/>
      <c r="IC599" s="43"/>
      <c r="ID599" s="43"/>
      <c r="IE599" s="43"/>
      <c r="IF599" s="43"/>
      <c r="IG599" s="43"/>
      <c r="IH599" s="43"/>
      <c r="II599" s="43"/>
      <c r="IJ599" s="43"/>
      <c r="IK599" s="43"/>
      <c r="IL599" s="43"/>
      <c r="IM599" s="43"/>
      <c r="IN599" s="43"/>
      <c r="IO599" s="43"/>
      <c r="IP599" s="43"/>
      <c r="IQ599" s="43"/>
      <c r="IR599" s="43"/>
      <c r="IS599" s="43"/>
      <c r="IT599" s="43"/>
      <c r="IU599" s="43"/>
    </row>
    <row r="600" spans="1:255" ht="16.5">
      <c r="A600" s="708"/>
      <c r="B600" s="709"/>
      <c r="C600" s="709"/>
      <c r="D600" s="709"/>
      <c r="E600" s="43"/>
      <c r="F600" s="43"/>
      <c r="G600" s="43"/>
      <c r="H600" s="43"/>
      <c r="I600" s="43"/>
      <c r="J600" s="43"/>
      <c r="K600" s="43"/>
      <c r="L600" s="43"/>
      <c r="M600" s="43"/>
      <c r="N600" s="43"/>
      <c r="O600" s="43"/>
      <c r="P600" s="43"/>
      <c r="Q600" s="43"/>
      <c r="R600" s="43"/>
      <c r="S600" s="43"/>
      <c r="T600" s="43"/>
      <c r="U600" s="43"/>
      <c r="V600" s="43"/>
      <c r="W600" s="43"/>
      <c r="X600" s="43"/>
      <c r="Y600" s="43"/>
      <c r="Z600" s="43"/>
      <c r="AA600" s="43"/>
      <c r="AB600" s="43"/>
      <c r="AC600" s="43"/>
      <c r="AD600" s="43"/>
      <c r="AE600" s="43"/>
      <c r="AF600" s="43"/>
      <c r="AG600" s="43"/>
      <c r="AH600" s="43"/>
      <c r="AI600" s="43"/>
      <c r="AJ600" s="43"/>
      <c r="AK600" s="43"/>
      <c r="AL600" s="43"/>
      <c r="AM600" s="43"/>
      <c r="AN600" s="43"/>
      <c r="AO600" s="43"/>
      <c r="AP600" s="43"/>
      <c r="AQ600" s="43"/>
      <c r="AR600" s="43"/>
      <c r="AS600" s="43"/>
      <c r="AT600" s="43"/>
      <c r="AU600" s="43"/>
      <c r="AV600" s="43"/>
      <c r="AW600" s="43"/>
      <c r="AX600" s="43"/>
      <c r="AY600" s="43"/>
      <c r="AZ600" s="43"/>
      <c r="BA600" s="43"/>
      <c r="BB600" s="43"/>
      <c r="BC600" s="43"/>
      <c r="BD600" s="43"/>
      <c r="BE600" s="43"/>
      <c r="BF600" s="43"/>
      <c r="BG600" s="43"/>
      <c r="BH600" s="43"/>
      <c r="BI600" s="43"/>
      <c r="BJ600" s="43"/>
      <c r="BK600" s="43"/>
      <c r="BL600" s="43"/>
      <c r="BM600" s="43"/>
      <c r="BN600" s="43"/>
      <c r="BO600" s="43"/>
      <c r="BP600" s="43"/>
      <c r="BQ600" s="43"/>
      <c r="BR600" s="43"/>
      <c r="BS600" s="43"/>
      <c r="BT600" s="43"/>
      <c r="BU600" s="43"/>
      <c r="BV600" s="43"/>
      <c r="BW600" s="43"/>
      <c r="BX600" s="43"/>
      <c r="BY600" s="43"/>
      <c r="BZ600" s="43"/>
      <c r="CA600" s="43"/>
      <c r="CB600" s="43"/>
      <c r="CC600" s="43"/>
      <c r="CD600" s="43"/>
      <c r="CE600" s="43"/>
      <c r="CF600" s="43"/>
      <c r="CG600" s="43"/>
      <c r="CH600" s="43"/>
      <c r="CI600" s="43"/>
      <c r="CJ600" s="43"/>
      <c r="CK600" s="43"/>
      <c r="CL600" s="43"/>
      <c r="CM600" s="43"/>
      <c r="CN600" s="43"/>
      <c r="CO600" s="43"/>
      <c r="CP600" s="43"/>
      <c r="CQ600" s="43"/>
      <c r="CR600" s="43"/>
      <c r="CS600" s="43"/>
      <c r="CT600" s="43"/>
      <c r="CU600" s="43"/>
      <c r="CV600" s="43"/>
      <c r="CW600" s="43"/>
      <c r="CX600" s="43"/>
      <c r="CY600" s="43"/>
      <c r="CZ600" s="43"/>
      <c r="DA600" s="43"/>
      <c r="DB600" s="43"/>
      <c r="DC600" s="43"/>
      <c r="DD600" s="43"/>
      <c r="DE600" s="43"/>
      <c r="DF600" s="43"/>
      <c r="DG600" s="43"/>
      <c r="DH600" s="43"/>
      <c r="DI600" s="43"/>
      <c r="DJ600" s="43"/>
      <c r="DK600" s="43"/>
      <c r="DL600" s="43"/>
      <c r="DM600" s="43"/>
      <c r="DN600" s="43"/>
      <c r="DO600" s="43"/>
      <c r="DP600" s="43"/>
      <c r="DQ600" s="43"/>
      <c r="DR600" s="43"/>
      <c r="DS600" s="43"/>
      <c r="DT600" s="43"/>
      <c r="DU600" s="43"/>
      <c r="DV600" s="43"/>
      <c r="DW600" s="43"/>
      <c r="DX600" s="43"/>
      <c r="DY600" s="43"/>
      <c r="DZ600" s="43"/>
      <c r="EA600" s="43"/>
      <c r="EB600" s="43"/>
      <c r="EC600" s="43"/>
      <c r="ED600" s="43"/>
      <c r="EE600" s="43"/>
      <c r="EF600" s="43"/>
      <c r="EG600" s="43"/>
      <c r="EH600" s="43"/>
      <c r="EI600" s="43"/>
      <c r="EJ600" s="43"/>
      <c r="EK600" s="43"/>
      <c r="EL600" s="43"/>
      <c r="EM600" s="43"/>
      <c r="EN600" s="43"/>
      <c r="EO600" s="43"/>
      <c r="EP600" s="43"/>
      <c r="EQ600" s="43"/>
      <c r="ER600" s="43"/>
      <c r="ES600" s="43"/>
      <c r="ET600" s="43"/>
      <c r="EU600" s="43"/>
      <c r="EV600" s="43"/>
      <c r="EW600" s="43"/>
      <c r="EX600" s="43"/>
      <c r="EY600" s="43"/>
      <c r="EZ600" s="43"/>
      <c r="FA600" s="43"/>
      <c r="FB600" s="43"/>
      <c r="FC600" s="43"/>
      <c r="FD600" s="43"/>
      <c r="FE600" s="43"/>
      <c r="FF600" s="43"/>
      <c r="FG600" s="43"/>
      <c r="FH600" s="43"/>
      <c r="FI600" s="43"/>
      <c r="FJ600" s="43"/>
      <c r="FK600" s="43"/>
      <c r="FL600" s="43"/>
      <c r="FM600" s="43"/>
      <c r="FN600" s="43"/>
      <c r="FO600" s="43"/>
      <c r="FP600" s="43"/>
      <c r="FQ600" s="43"/>
      <c r="FR600" s="43"/>
      <c r="FS600" s="43"/>
      <c r="FT600" s="43"/>
      <c r="FU600" s="43"/>
      <c r="FV600" s="43"/>
      <c r="FW600" s="43"/>
      <c r="FX600" s="43"/>
      <c r="FY600" s="43"/>
      <c r="FZ600" s="43"/>
      <c r="GA600" s="43"/>
      <c r="GB600" s="43"/>
      <c r="GC600" s="43"/>
      <c r="GD600" s="43"/>
      <c r="GE600" s="43"/>
      <c r="GF600" s="43"/>
      <c r="GG600" s="43"/>
      <c r="GH600" s="43"/>
      <c r="GI600" s="43"/>
      <c r="GJ600" s="43"/>
      <c r="GK600" s="43"/>
      <c r="GL600" s="43"/>
      <c r="GM600" s="43"/>
      <c r="GN600" s="43"/>
      <c r="GO600" s="43"/>
      <c r="GP600" s="43"/>
      <c r="GQ600" s="43"/>
      <c r="GR600" s="43"/>
      <c r="GS600" s="43"/>
      <c r="GT600" s="43"/>
      <c r="GU600" s="43"/>
      <c r="GV600" s="43"/>
      <c r="GW600" s="43"/>
      <c r="GX600" s="43"/>
      <c r="GY600" s="43"/>
      <c r="GZ600" s="43"/>
      <c r="HA600" s="43"/>
      <c r="HB600" s="43"/>
      <c r="HC600" s="43"/>
      <c r="HD600" s="43"/>
      <c r="HE600" s="43"/>
      <c r="HF600" s="43"/>
      <c r="HG600" s="43"/>
      <c r="HH600" s="43"/>
      <c r="HI600" s="43"/>
      <c r="HJ600" s="43"/>
      <c r="HK600" s="43"/>
      <c r="HL600" s="43"/>
      <c r="HM600" s="43"/>
      <c r="HN600" s="43"/>
      <c r="HO600" s="43"/>
      <c r="HP600" s="43"/>
      <c r="HQ600" s="43"/>
      <c r="HR600" s="43"/>
      <c r="HS600" s="43"/>
      <c r="HT600" s="43"/>
      <c r="HU600" s="43"/>
      <c r="HV600" s="43"/>
      <c r="HW600" s="43"/>
      <c r="HX600" s="43"/>
      <c r="HY600" s="43"/>
      <c r="HZ600" s="43"/>
      <c r="IA600" s="43"/>
      <c r="IB600" s="43"/>
      <c r="IC600" s="43"/>
      <c r="ID600" s="43"/>
      <c r="IE600" s="43"/>
      <c r="IF600" s="43"/>
      <c r="IG600" s="43"/>
      <c r="IH600" s="43"/>
      <c r="II600" s="43"/>
      <c r="IJ600" s="43"/>
      <c r="IK600" s="43"/>
      <c r="IL600" s="43"/>
      <c r="IM600" s="43"/>
      <c r="IN600" s="43"/>
      <c r="IO600" s="43"/>
      <c r="IP600" s="43"/>
      <c r="IQ600" s="43"/>
      <c r="IR600" s="43"/>
      <c r="IS600" s="43"/>
      <c r="IT600" s="43"/>
      <c r="IU600" s="43"/>
    </row>
    <row r="601" spans="1:255" ht="16.5">
      <c r="A601" s="708"/>
      <c r="B601" s="709"/>
      <c r="C601" s="709"/>
      <c r="D601" s="709"/>
      <c r="E601" s="43"/>
      <c r="F601" s="43"/>
      <c r="G601" s="43"/>
      <c r="H601" s="43"/>
      <c r="I601" s="43"/>
      <c r="J601" s="43"/>
      <c r="K601" s="43"/>
      <c r="L601" s="43"/>
      <c r="M601" s="43"/>
      <c r="N601" s="43"/>
      <c r="O601" s="43"/>
      <c r="P601" s="43"/>
      <c r="Q601" s="43"/>
      <c r="R601" s="43"/>
      <c r="S601" s="43"/>
      <c r="T601" s="43"/>
      <c r="U601" s="43"/>
      <c r="V601" s="43"/>
      <c r="W601" s="43"/>
      <c r="X601" s="43"/>
      <c r="Y601" s="43"/>
      <c r="Z601" s="43"/>
      <c r="AA601" s="43"/>
      <c r="AB601" s="43"/>
      <c r="AC601" s="43"/>
      <c r="AD601" s="43"/>
      <c r="AE601" s="43"/>
      <c r="AF601" s="43"/>
      <c r="AG601" s="43"/>
      <c r="AH601" s="43"/>
      <c r="AI601" s="43"/>
      <c r="AJ601" s="43"/>
      <c r="AK601" s="43"/>
      <c r="AL601" s="43"/>
      <c r="AM601" s="43"/>
      <c r="AN601" s="43"/>
      <c r="AO601" s="43"/>
      <c r="AP601" s="43"/>
      <c r="AQ601" s="43"/>
      <c r="AR601" s="43"/>
      <c r="AS601" s="43"/>
      <c r="AT601" s="43"/>
      <c r="AU601" s="43"/>
      <c r="AV601" s="43"/>
      <c r="AW601" s="43"/>
      <c r="AX601" s="43"/>
      <c r="AY601" s="43"/>
      <c r="AZ601" s="43"/>
      <c r="BA601" s="43"/>
      <c r="BB601" s="43"/>
      <c r="BC601" s="43"/>
      <c r="BD601" s="43"/>
      <c r="BE601" s="43"/>
      <c r="BF601" s="43"/>
      <c r="BG601" s="43"/>
      <c r="BH601" s="43"/>
      <c r="BI601" s="43"/>
      <c r="BJ601" s="43"/>
      <c r="BK601" s="43"/>
      <c r="BL601" s="43"/>
      <c r="BM601" s="43"/>
      <c r="BN601" s="43"/>
      <c r="BO601" s="43"/>
      <c r="BP601" s="43"/>
      <c r="BQ601" s="43"/>
      <c r="BR601" s="43"/>
      <c r="BS601" s="43"/>
      <c r="BT601" s="43"/>
      <c r="BU601" s="43"/>
      <c r="BV601" s="43"/>
      <c r="BW601" s="43"/>
      <c r="BX601" s="43"/>
      <c r="BY601" s="43"/>
      <c r="BZ601" s="43"/>
      <c r="CA601" s="43"/>
      <c r="CB601" s="43"/>
      <c r="CC601" s="43"/>
      <c r="CD601" s="43"/>
      <c r="CE601" s="43"/>
      <c r="CF601" s="43"/>
      <c r="CG601" s="43"/>
      <c r="CH601" s="43"/>
      <c r="CI601" s="43"/>
      <c r="CJ601" s="43"/>
      <c r="CK601" s="43"/>
      <c r="CL601" s="43"/>
      <c r="CM601" s="43"/>
      <c r="CN601" s="43"/>
      <c r="CO601" s="43"/>
      <c r="CP601" s="43"/>
      <c r="CQ601" s="43"/>
      <c r="CR601" s="43"/>
      <c r="CS601" s="43"/>
      <c r="CT601" s="43"/>
      <c r="CU601" s="43"/>
      <c r="CV601" s="43"/>
      <c r="CW601" s="43"/>
      <c r="CX601" s="43"/>
      <c r="CY601" s="43"/>
      <c r="CZ601" s="43"/>
      <c r="DA601" s="43"/>
      <c r="DB601" s="43"/>
      <c r="DC601" s="43"/>
      <c r="DD601" s="43"/>
      <c r="DE601" s="43"/>
      <c r="DF601" s="43"/>
      <c r="DG601" s="43"/>
      <c r="DH601" s="43"/>
      <c r="DI601" s="43"/>
      <c r="DJ601" s="43"/>
      <c r="DK601" s="43"/>
      <c r="DL601" s="43"/>
      <c r="DM601" s="43"/>
      <c r="DN601" s="43"/>
      <c r="DO601" s="43"/>
      <c r="DP601" s="43"/>
      <c r="DQ601" s="43"/>
      <c r="DR601" s="43"/>
      <c r="DS601" s="43"/>
      <c r="DT601" s="43"/>
      <c r="DU601" s="43"/>
      <c r="DV601" s="43"/>
      <c r="DW601" s="43"/>
      <c r="DX601" s="43"/>
      <c r="DY601" s="43"/>
      <c r="DZ601" s="43"/>
      <c r="EA601" s="43"/>
      <c r="EB601" s="43"/>
      <c r="EC601" s="43"/>
      <c r="ED601" s="43"/>
      <c r="EE601" s="43"/>
      <c r="EF601" s="43"/>
      <c r="EG601" s="43"/>
      <c r="EH601" s="43"/>
      <c r="EI601" s="43"/>
      <c r="EJ601" s="43"/>
      <c r="EK601" s="43"/>
      <c r="EL601" s="43"/>
      <c r="EM601" s="43"/>
      <c r="EN601" s="43"/>
      <c r="EO601" s="43"/>
      <c r="EP601" s="43"/>
      <c r="EQ601" s="43"/>
      <c r="ER601" s="43"/>
      <c r="ES601" s="43"/>
      <c r="ET601" s="43"/>
      <c r="EU601" s="43"/>
      <c r="EV601" s="43"/>
      <c r="EW601" s="43"/>
      <c r="EX601" s="43"/>
      <c r="EY601" s="43"/>
      <c r="EZ601" s="43"/>
      <c r="FA601" s="43"/>
      <c r="FB601" s="43"/>
      <c r="FC601" s="43"/>
      <c r="FD601" s="43"/>
      <c r="FE601" s="43"/>
      <c r="FF601" s="43"/>
      <c r="FG601" s="43"/>
      <c r="FH601" s="43"/>
      <c r="FI601" s="43"/>
      <c r="FJ601" s="43"/>
      <c r="FK601" s="43"/>
      <c r="FL601" s="43"/>
      <c r="FM601" s="43"/>
      <c r="FN601" s="43"/>
      <c r="FO601" s="43"/>
      <c r="FP601" s="43"/>
      <c r="FQ601" s="43"/>
      <c r="FR601" s="43"/>
      <c r="FS601" s="43"/>
      <c r="FT601" s="43"/>
      <c r="FU601" s="43"/>
      <c r="FV601" s="43"/>
      <c r="FW601" s="43"/>
      <c r="FX601" s="43"/>
      <c r="FY601" s="43"/>
      <c r="FZ601" s="43"/>
      <c r="GA601" s="43"/>
      <c r="GB601" s="43"/>
      <c r="GC601" s="43"/>
      <c r="GD601" s="43"/>
      <c r="GE601" s="43"/>
      <c r="GF601" s="43"/>
      <c r="GG601" s="43"/>
      <c r="GH601" s="43"/>
      <c r="GI601" s="43"/>
      <c r="GJ601" s="43"/>
      <c r="GK601" s="43"/>
      <c r="GL601" s="43"/>
      <c r="GM601" s="43"/>
      <c r="GN601" s="43"/>
      <c r="GO601" s="43"/>
      <c r="GP601" s="43"/>
      <c r="GQ601" s="43"/>
      <c r="GR601" s="43"/>
      <c r="GS601" s="43"/>
      <c r="GT601" s="43"/>
      <c r="GU601" s="43"/>
      <c r="GV601" s="43"/>
      <c r="GW601" s="43"/>
      <c r="GX601" s="43"/>
      <c r="GY601" s="43"/>
      <c r="GZ601" s="43"/>
      <c r="HA601" s="43"/>
      <c r="HB601" s="43"/>
      <c r="HC601" s="43"/>
      <c r="HD601" s="43"/>
      <c r="HE601" s="43"/>
      <c r="HF601" s="43"/>
      <c r="HG601" s="43"/>
      <c r="HH601" s="43"/>
      <c r="HI601" s="43"/>
      <c r="HJ601" s="43"/>
      <c r="HK601" s="43"/>
      <c r="HL601" s="43"/>
      <c r="HM601" s="43"/>
      <c r="HN601" s="43"/>
      <c r="HO601" s="43"/>
      <c r="HP601" s="43"/>
      <c r="HQ601" s="43"/>
      <c r="HR601" s="43"/>
      <c r="HS601" s="43"/>
      <c r="HT601" s="43"/>
      <c r="HU601" s="43"/>
      <c r="HV601" s="43"/>
      <c r="HW601" s="43"/>
      <c r="HX601" s="43"/>
      <c r="HY601" s="43"/>
      <c r="HZ601" s="43"/>
      <c r="IA601" s="43"/>
      <c r="IB601" s="43"/>
      <c r="IC601" s="43"/>
      <c r="ID601" s="43"/>
      <c r="IE601" s="43"/>
      <c r="IF601" s="43"/>
      <c r="IG601" s="43"/>
      <c r="IH601" s="43"/>
      <c r="II601" s="43"/>
      <c r="IJ601" s="43"/>
      <c r="IK601" s="43"/>
      <c r="IL601" s="43"/>
      <c r="IM601" s="43"/>
      <c r="IN601" s="43"/>
      <c r="IO601" s="43"/>
      <c r="IP601" s="43"/>
      <c r="IQ601" s="43"/>
      <c r="IR601" s="43"/>
      <c r="IS601" s="43"/>
      <c r="IT601" s="43"/>
      <c r="IU601" s="43"/>
    </row>
    <row r="602" spans="1:255" ht="16.5">
      <c r="A602" s="708"/>
      <c r="B602" s="709"/>
      <c r="C602" s="709"/>
      <c r="D602" s="709"/>
      <c r="E602" s="43"/>
      <c r="F602" s="43"/>
      <c r="G602" s="43"/>
      <c r="H602" s="43"/>
      <c r="I602" s="43"/>
      <c r="J602" s="43"/>
      <c r="K602" s="43"/>
      <c r="L602" s="43"/>
      <c r="M602" s="43"/>
      <c r="N602" s="43"/>
      <c r="O602" s="43"/>
      <c r="P602" s="43"/>
      <c r="Q602" s="43"/>
      <c r="R602" s="43"/>
      <c r="S602" s="43"/>
      <c r="T602" s="43"/>
      <c r="U602" s="43"/>
      <c r="V602" s="43"/>
      <c r="W602" s="43"/>
      <c r="X602" s="43"/>
      <c r="Y602" s="43"/>
      <c r="Z602" s="43"/>
      <c r="AA602" s="43"/>
      <c r="AB602" s="43"/>
      <c r="AC602" s="43"/>
      <c r="AD602" s="43"/>
      <c r="AE602" s="43"/>
      <c r="AF602" s="43"/>
      <c r="AG602" s="43"/>
      <c r="AH602" s="43"/>
      <c r="AI602" s="43"/>
      <c r="AJ602" s="43"/>
      <c r="AK602" s="43"/>
      <c r="AL602" s="43"/>
      <c r="AM602" s="43"/>
      <c r="AN602" s="43"/>
      <c r="AO602" s="43"/>
      <c r="AP602" s="43"/>
      <c r="AQ602" s="43"/>
      <c r="AR602" s="43"/>
      <c r="AS602" s="43"/>
      <c r="AT602" s="43"/>
      <c r="AU602" s="43"/>
      <c r="AV602" s="43"/>
      <c r="AW602" s="43"/>
      <c r="AX602" s="43"/>
      <c r="AY602" s="43"/>
      <c r="AZ602" s="43"/>
      <c r="BA602" s="43"/>
      <c r="BB602" s="43"/>
      <c r="BC602" s="43"/>
      <c r="BD602" s="43"/>
      <c r="BE602" s="43"/>
      <c r="BF602" s="43"/>
      <c r="BG602" s="43"/>
      <c r="BH602" s="43"/>
      <c r="BI602" s="43"/>
      <c r="BJ602" s="43"/>
      <c r="BK602" s="43"/>
      <c r="BL602" s="43"/>
      <c r="BM602" s="43"/>
      <c r="BN602" s="43"/>
      <c r="BO602" s="43"/>
      <c r="BP602" s="43"/>
      <c r="BQ602" s="43"/>
      <c r="BR602" s="43"/>
      <c r="BS602" s="43"/>
      <c r="BT602" s="43"/>
      <c r="BU602" s="43"/>
      <c r="BV602" s="43"/>
      <c r="BW602" s="43"/>
      <c r="BX602" s="43"/>
      <c r="BY602" s="43"/>
      <c r="BZ602" s="43"/>
      <c r="CA602" s="43"/>
      <c r="CB602" s="43"/>
      <c r="CC602" s="43"/>
      <c r="CD602" s="43"/>
      <c r="CE602" s="43"/>
      <c r="CF602" s="43"/>
      <c r="CG602" s="43"/>
      <c r="CH602" s="43"/>
      <c r="CI602" s="43"/>
      <c r="CJ602" s="43"/>
      <c r="CK602" s="43"/>
      <c r="CL602" s="43"/>
      <c r="CM602" s="43"/>
      <c r="CN602" s="43"/>
      <c r="CO602" s="43"/>
      <c r="CP602" s="43"/>
      <c r="CQ602" s="43"/>
      <c r="CR602" s="43"/>
      <c r="CS602" s="43"/>
      <c r="CT602" s="43"/>
      <c r="CU602" s="43"/>
      <c r="CV602" s="43"/>
      <c r="CW602" s="43"/>
      <c r="CX602" s="43"/>
      <c r="CY602" s="43"/>
      <c r="CZ602" s="43"/>
      <c r="DA602" s="43"/>
      <c r="DB602" s="43"/>
      <c r="DC602" s="43"/>
      <c r="DD602" s="43"/>
      <c r="DE602" s="43"/>
      <c r="DF602" s="43"/>
      <c r="DG602" s="43"/>
      <c r="DH602" s="43"/>
      <c r="DI602" s="43"/>
      <c r="DJ602" s="43"/>
      <c r="DK602" s="43"/>
      <c r="DL602" s="43"/>
      <c r="DM602" s="43"/>
      <c r="DN602" s="43"/>
      <c r="DO602" s="43"/>
      <c r="DP602" s="43"/>
      <c r="DQ602" s="43"/>
      <c r="DR602" s="43"/>
      <c r="DS602" s="43"/>
      <c r="DT602" s="43"/>
      <c r="DU602" s="43"/>
      <c r="DV602" s="43"/>
      <c r="DW602" s="43"/>
      <c r="DX602" s="43"/>
      <c r="DY602" s="43"/>
      <c r="DZ602" s="43"/>
      <c r="EA602" s="43"/>
      <c r="EB602" s="43"/>
      <c r="EC602" s="43"/>
      <c r="ED602" s="43"/>
      <c r="EE602" s="43"/>
      <c r="EF602" s="43"/>
      <c r="EG602" s="43"/>
      <c r="EH602" s="43"/>
      <c r="EI602" s="43"/>
      <c r="EJ602" s="43"/>
      <c r="EK602" s="43"/>
      <c r="EL602" s="43"/>
      <c r="EM602" s="43"/>
      <c r="EN602" s="43"/>
      <c r="EO602" s="43"/>
      <c r="EP602" s="43"/>
      <c r="EQ602" s="43"/>
      <c r="ER602" s="43"/>
      <c r="ES602" s="43"/>
      <c r="ET602" s="43"/>
      <c r="EU602" s="43"/>
      <c r="EV602" s="43"/>
      <c r="EW602" s="43"/>
      <c r="EX602" s="43"/>
      <c r="EY602" s="43"/>
      <c r="EZ602" s="43"/>
      <c r="FA602" s="43"/>
      <c r="FB602" s="43"/>
      <c r="FC602" s="43"/>
      <c r="FD602" s="43"/>
      <c r="FE602" s="43"/>
      <c r="FF602" s="43"/>
      <c r="FG602" s="43"/>
      <c r="FH602" s="43"/>
      <c r="FI602" s="43"/>
      <c r="FJ602" s="43"/>
      <c r="FK602" s="43"/>
      <c r="FL602" s="43"/>
      <c r="FM602" s="43"/>
      <c r="FN602" s="43"/>
      <c r="FO602" s="43"/>
      <c r="FP602" s="43"/>
      <c r="FQ602" s="43"/>
      <c r="FR602" s="43"/>
      <c r="FS602" s="43"/>
      <c r="FT602" s="43"/>
      <c r="FU602" s="43"/>
      <c r="FV602" s="43"/>
      <c r="FW602" s="43"/>
      <c r="FX602" s="43"/>
      <c r="FY602" s="43"/>
      <c r="FZ602" s="43"/>
      <c r="GA602" s="43"/>
      <c r="GB602" s="43"/>
      <c r="GC602" s="43"/>
      <c r="GD602" s="43"/>
      <c r="GE602" s="43"/>
      <c r="GF602" s="43"/>
      <c r="GG602" s="43"/>
      <c r="GH602" s="43"/>
      <c r="GI602" s="43"/>
      <c r="GJ602" s="43"/>
      <c r="GK602" s="43"/>
      <c r="GL602" s="43"/>
      <c r="GM602" s="43"/>
      <c r="GN602" s="43"/>
      <c r="GO602" s="43"/>
      <c r="GP602" s="43"/>
      <c r="GQ602" s="43"/>
      <c r="GR602" s="43"/>
      <c r="GS602" s="43"/>
      <c r="GT602" s="43"/>
      <c r="GU602" s="43"/>
      <c r="GV602" s="43"/>
      <c r="GW602" s="43"/>
      <c r="GX602" s="43"/>
      <c r="GY602" s="43"/>
      <c r="GZ602" s="43"/>
      <c r="HA602" s="43"/>
      <c r="HB602" s="43"/>
      <c r="HC602" s="43"/>
      <c r="HD602" s="43"/>
      <c r="HE602" s="43"/>
      <c r="HF602" s="43"/>
      <c r="HG602" s="43"/>
      <c r="HH602" s="43"/>
      <c r="HI602" s="43"/>
      <c r="HJ602" s="43"/>
      <c r="HK602" s="43"/>
      <c r="HL602" s="43"/>
      <c r="HM602" s="43"/>
      <c r="HN602" s="43"/>
      <c r="HO602" s="43"/>
      <c r="HP602" s="43"/>
      <c r="HQ602" s="43"/>
      <c r="HR602" s="43"/>
      <c r="HS602" s="43"/>
      <c r="HT602" s="43"/>
      <c r="HU602" s="43"/>
      <c r="HV602" s="43"/>
      <c r="HW602" s="43"/>
      <c r="HX602" s="43"/>
      <c r="HY602" s="43"/>
      <c r="HZ602" s="43"/>
      <c r="IA602" s="43"/>
      <c r="IB602" s="43"/>
      <c r="IC602" s="43"/>
      <c r="ID602" s="43"/>
      <c r="IE602" s="43"/>
      <c r="IF602" s="43"/>
      <c r="IG602" s="43"/>
      <c r="IH602" s="43"/>
      <c r="II602" s="43"/>
      <c r="IJ602" s="43"/>
      <c r="IK602" s="43"/>
      <c r="IL602" s="43"/>
      <c r="IM602" s="43"/>
      <c r="IN602" s="43"/>
      <c r="IO602" s="43"/>
      <c r="IP602" s="43"/>
      <c r="IQ602" s="43"/>
      <c r="IR602" s="43"/>
      <c r="IS602" s="43"/>
      <c r="IT602" s="43"/>
      <c r="IU602" s="43"/>
    </row>
    <row r="603" spans="1:255" ht="16.5">
      <c r="A603" s="708"/>
      <c r="B603" s="709"/>
      <c r="C603" s="709"/>
      <c r="D603" s="709"/>
      <c r="E603" s="43"/>
      <c r="F603" s="43"/>
      <c r="G603" s="43"/>
      <c r="H603" s="43"/>
      <c r="I603" s="43"/>
      <c r="J603" s="43"/>
      <c r="K603" s="43"/>
      <c r="L603" s="43"/>
      <c r="M603" s="43"/>
      <c r="N603" s="43"/>
      <c r="O603" s="43"/>
      <c r="P603" s="43"/>
      <c r="Q603" s="43"/>
      <c r="R603" s="43"/>
      <c r="S603" s="43"/>
      <c r="T603" s="43"/>
      <c r="U603" s="43"/>
      <c r="V603" s="43"/>
      <c r="W603" s="43"/>
      <c r="X603" s="43"/>
      <c r="Y603" s="43"/>
      <c r="Z603" s="43"/>
      <c r="AA603" s="43"/>
      <c r="AB603" s="43"/>
      <c r="AC603" s="43"/>
      <c r="AD603" s="43"/>
      <c r="AE603" s="43"/>
      <c r="AF603" s="43"/>
      <c r="AG603" s="43"/>
      <c r="AH603" s="43"/>
      <c r="AI603" s="43"/>
      <c r="AJ603" s="43"/>
      <c r="AK603" s="43"/>
      <c r="AL603" s="43"/>
      <c r="AM603" s="43"/>
      <c r="AN603" s="43"/>
      <c r="AO603" s="43"/>
      <c r="AP603" s="43"/>
      <c r="AQ603" s="43"/>
      <c r="AR603" s="43"/>
      <c r="AS603" s="43"/>
      <c r="AT603" s="43"/>
      <c r="AU603" s="43"/>
      <c r="AV603" s="43"/>
      <c r="AW603" s="43"/>
      <c r="AX603" s="43"/>
      <c r="AY603" s="43"/>
      <c r="AZ603" s="43"/>
      <c r="BA603" s="43"/>
      <c r="BB603" s="43"/>
      <c r="BC603" s="43"/>
      <c r="BD603" s="43"/>
      <c r="BE603" s="43"/>
      <c r="BF603" s="43"/>
      <c r="BG603" s="43"/>
      <c r="BH603" s="43"/>
      <c r="BI603" s="43"/>
      <c r="BJ603" s="43"/>
      <c r="BK603" s="43"/>
      <c r="BL603" s="43"/>
      <c r="BM603" s="43"/>
      <c r="BN603" s="43"/>
      <c r="BO603" s="43"/>
      <c r="BP603" s="43"/>
      <c r="BQ603" s="43"/>
      <c r="BR603" s="43"/>
      <c r="BS603" s="43"/>
      <c r="BT603" s="43"/>
      <c r="BU603" s="43"/>
      <c r="BV603" s="43"/>
      <c r="BW603" s="43"/>
      <c r="BX603" s="43"/>
      <c r="BY603" s="43"/>
      <c r="BZ603" s="43"/>
      <c r="CA603" s="43"/>
      <c r="CB603" s="43"/>
      <c r="CC603" s="43"/>
      <c r="CD603" s="43"/>
      <c r="CE603" s="43"/>
      <c r="CF603" s="43"/>
      <c r="CG603" s="43"/>
      <c r="CH603" s="43"/>
      <c r="CI603" s="43"/>
      <c r="CJ603" s="43"/>
      <c r="CK603" s="43"/>
      <c r="CL603" s="43"/>
      <c r="CM603" s="43"/>
      <c r="CN603" s="43"/>
      <c r="CO603" s="43"/>
      <c r="CP603" s="43"/>
      <c r="CQ603" s="43"/>
      <c r="CR603" s="43"/>
      <c r="CS603" s="43"/>
      <c r="CT603" s="43"/>
      <c r="CU603" s="43"/>
      <c r="CV603" s="43"/>
      <c r="CW603" s="43"/>
      <c r="CX603" s="43"/>
      <c r="CY603" s="43"/>
      <c r="CZ603" s="43"/>
      <c r="DA603" s="43"/>
      <c r="DB603" s="43"/>
      <c r="DC603" s="43"/>
      <c r="DD603" s="43"/>
      <c r="DE603" s="43"/>
      <c r="DF603" s="43"/>
      <c r="DG603" s="43"/>
      <c r="DH603" s="43"/>
      <c r="DI603" s="43"/>
      <c r="DJ603" s="43"/>
      <c r="DK603" s="43"/>
      <c r="DL603" s="43"/>
      <c r="DM603" s="43"/>
      <c r="DN603" s="43"/>
      <c r="DO603" s="43"/>
      <c r="DP603" s="43"/>
      <c r="DQ603" s="43"/>
      <c r="DR603" s="43"/>
      <c r="DS603" s="43"/>
      <c r="DT603" s="43"/>
      <c r="DU603" s="43"/>
      <c r="DV603" s="43"/>
      <c r="DW603" s="43"/>
      <c r="DX603" s="43"/>
      <c r="DY603" s="43"/>
      <c r="DZ603" s="43"/>
      <c r="EA603" s="43"/>
      <c r="EB603" s="43"/>
      <c r="EC603" s="43"/>
      <c r="ED603" s="43"/>
      <c r="EE603" s="43"/>
      <c r="EF603" s="43"/>
      <c r="EG603" s="43"/>
      <c r="EH603" s="43"/>
      <c r="EI603" s="43"/>
      <c r="EJ603" s="43"/>
      <c r="EK603" s="43"/>
      <c r="EL603" s="43"/>
      <c r="EM603" s="43"/>
      <c r="EN603" s="43"/>
      <c r="EO603" s="43"/>
      <c r="EP603" s="43"/>
      <c r="EQ603" s="43"/>
      <c r="ER603" s="43"/>
      <c r="ES603" s="43"/>
      <c r="ET603" s="43"/>
      <c r="EU603" s="43"/>
      <c r="EV603" s="43"/>
      <c r="EW603" s="43"/>
      <c r="EX603" s="43"/>
      <c r="EY603" s="43"/>
      <c r="EZ603" s="43"/>
      <c r="FA603" s="43"/>
      <c r="FB603" s="43"/>
      <c r="FC603" s="43"/>
      <c r="FD603" s="43"/>
      <c r="FE603" s="43"/>
      <c r="FF603" s="43"/>
      <c r="FG603" s="43"/>
      <c r="FH603" s="43"/>
      <c r="FI603" s="43"/>
      <c r="FJ603" s="43"/>
      <c r="FK603" s="43"/>
      <c r="FL603" s="43"/>
      <c r="FM603" s="43"/>
      <c r="FN603" s="43"/>
      <c r="FO603" s="43"/>
      <c r="FP603" s="43"/>
      <c r="FQ603" s="43"/>
      <c r="FR603" s="43"/>
      <c r="FS603" s="43"/>
      <c r="FT603" s="43"/>
      <c r="FU603" s="43"/>
      <c r="FV603" s="43"/>
      <c r="FW603" s="43"/>
      <c r="FX603" s="43"/>
      <c r="FY603" s="43"/>
      <c r="FZ603" s="43"/>
      <c r="GA603" s="43"/>
      <c r="GB603" s="43"/>
      <c r="GC603" s="43"/>
      <c r="GD603" s="43"/>
      <c r="GE603" s="43"/>
      <c r="GF603" s="43"/>
      <c r="GG603" s="43"/>
      <c r="GH603" s="43"/>
      <c r="GI603" s="43"/>
      <c r="GJ603" s="43"/>
      <c r="GK603" s="43"/>
      <c r="GL603" s="43"/>
      <c r="GM603" s="43"/>
      <c r="GN603" s="43"/>
      <c r="GO603" s="43"/>
      <c r="GP603" s="43"/>
      <c r="GQ603" s="43"/>
      <c r="GR603" s="43"/>
      <c r="GS603" s="43"/>
      <c r="GT603" s="43"/>
      <c r="GU603" s="43"/>
      <c r="GV603" s="43"/>
      <c r="GW603" s="43"/>
      <c r="GX603" s="43"/>
      <c r="GY603" s="43"/>
      <c r="GZ603" s="43"/>
      <c r="HA603" s="43"/>
      <c r="HB603" s="43"/>
      <c r="HC603" s="43"/>
      <c r="HD603" s="43"/>
      <c r="HE603" s="43"/>
      <c r="HF603" s="43"/>
      <c r="HG603" s="43"/>
      <c r="HH603" s="43"/>
      <c r="HI603" s="43"/>
      <c r="HJ603" s="43"/>
      <c r="HK603" s="43"/>
      <c r="HL603" s="43"/>
      <c r="HM603" s="43"/>
      <c r="HN603" s="43"/>
      <c r="HO603" s="43"/>
      <c r="HP603" s="43"/>
      <c r="HQ603" s="43"/>
      <c r="HR603" s="43"/>
      <c r="HS603" s="43"/>
      <c r="HT603" s="43"/>
      <c r="HU603" s="43"/>
      <c r="HV603" s="43"/>
      <c r="HW603" s="43"/>
      <c r="HX603" s="43"/>
      <c r="HY603" s="43"/>
      <c r="HZ603" s="43"/>
      <c r="IA603" s="43"/>
      <c r="IB603" s="43"/>
      <c r="IC603" s="43"/>
      <c r="ID603" s="43"/>
      <c r="IE603" s="43"/>
      <c r="IF603" s="43"/>
      <c r="IG603" s="43"/>
      <c r="IH603" s="43"/>
      <c r="II603" s="43"/>
      <c r="IJ603" s="43"/>
      <c r="IK603" s="43"/>
      <c r="IL603" s="43"/>
      <c r="IM603" s="43"/>
      <c r="IN603" s="43"/>
      <c r="IO603" s="43"/>
      <c r="IP603" s="43"/>
      <c r="IQ603" s="43"/>
      <c r="IR603" s="43"/>
      <c r="IS603" s="43"/>
      <c r="IT603" s="43"/>
      <c r="IU603" s="43"/>
    </row>
    <row r="604" spans="1:255" ht="16.5">
      <c r="A604" s="708"/>
      <c r="B604" s="709"/>
      <c r="C604" s="709"/>
      <c r="D604" s="709"/>
      <c r="E604" s="43"/>
      <c r="F604" s="43"/>
      <c r="G604" s="43"/>
      <c r="H604" s="43"/>
      <c r="I604" s="43"/>
      <c r="J604" s="43"/>
      <c r="K604" s="43"/>
      <c r="L604" s="43"/>
      <c r="M604" s="43"/>
      <c r="N604" s="43"/>
      <c r="O604" s="43"/>
      <c r="P604" s="43"/>
      <c r="Q604" s="43"/>
      <c r="R604" s="43"/>
      <c r="S604" s="43"/>
      <c r="T604" s="43"/>
      <c r="U604" s="43"/>
      <c r="V604" s="43"/>
      <c r="W604" s="43"/>
      <c r="X604" s="43"/>
      <c r="Y604" s="43"/>
      <c r="Z604" s="43"/>
      <c r="AA604" s="43"/>
      <c r="AB604" s="43"/>
      <c r="AC604" s="43"/>
      <c r="AD604" s="43"/>
      <c r="AE604" s="43"/>
      <c r="AF604" s="43"/>
      <c r="AG604" s="43"/>
      <c r="AH604" s="43"/>
      <c r="AI604" s="43"/>
      <c r="AJ604" s="43"/>
      <c r="AK604" s="43"/>
      <c r="AL604" s="43"/>
      <c r="AM604" s="43"/>
      <c r="AN604" s="43"/>
      <c r="AO604" s="43"/>
      <c r="AP604" s="43"/>
      <c r="AQ604" s="43"/>
      <c r="AR604" s="43"/>
      <c r="AS604" s="43"/>
      <c r="AT604" s="43"/>
      <c r="AU604" s="43"/>
      <c r="AV604" s="43"/>
      <c r="AW604" s="43"/>
      <c r="AX604" s="43"/>
      <c r="AY604" s="43"/>
      <c r="AZ604" s="43"/>
      <c r="BA604" s="43"/>
      <c r="BB604" s="43"/>
      <c r="BC604" s="43"/>
      <c r="BD604" s="43"/>
      <c r="BE604" s="43"/>
      <c r="BF604" s="43"/>
      <c r="BG604" s="43"/>
      <c r="BH604" s="43"/>
      <c r="BI604" s="43"/>
      <c r="BJ604" s="43"/>
      <c r="BK604" s="43"/>
      <c r="BL604" s="43"/>
      <c r="BM604" s="43"/>
      <c r="BN604" s="43"/>
      <c r="BO604" s="43"/>
      <c r="BP604" s="43"/>
      <c r="BQ604" s="43"/>
      <c r="BR604" s="43"/>
      <c r="BS604" s="43"/>
      <c r="BT604" s="43"/>
      <c r="BU604" s="43"/>
      <c r="BV604" s="43"/>
      <c r="BW604" s="43"/>
      <c r="BX604" s="43"/>
      <c r="BY604" s="43"/>
      <c r="BZ604" s="43"/>
      <c r="CA604" s="43"/>
      <c r="CB604" s="43"/>
      <c r="CC604" s="43"/>
      <c r="CD604" s="43"/>
      <c r="CE604" s="43"/>
      <c r="CF604" s="43"/>
      <c r="CG604" s="43"/>
      <c r="CH604" s="43"/>
      <c r="CI604" s="43"/>
      <c r="CJ604" s="43"/>
      <c r="CK604" s="43"/>
      <c r="CL604" s="43"/>
      <c r="CM604" s="43"/>
      <c r="CN604" s="43"/>
      <c r="CO604" s="43"/>
      <c r="CP604" s="43"/>
      <c r="CQ604" s="43"/>
      <c r="CR604" s="43"/>
      <c r="CS604" s="43"/>
      <c r="CT604" s="43"/>
      <c r="CU604" s="43"/>
      <c r="CV604" s="43"/>
      <c r="CW604" s="43"/>
      <c r="CX604" s="43"/>
      <c r="CY604" s="43"/>
      <c r="CZ604" s="43"/>
      <c r="DA604" s="43"/>
      <c r="DB604" s="43"/>
      <c r="DC604" s="43"/>
      <c r="DD604" s="43"/>
      <c r="DE604" s="43"/>
      <c r="DF604" s="43"/>
      <c r="DG604" s="43"/>
      <c r="DH604" s="43"/>
      <c r="DI604" s="43"/>
      <c r="DJ604" s="43"/>
      <c r="DK604" s="43"/>
      <c r="DL604" s="43"/>
      <c r="DM604" s="43"/>
      <c r="DN604" s="43"/>
      <c r="DO604" s="43"/>
      <c r="DP604" s="43"/>
      <c r="DQ604" s="43"/>
      <c r="DR604" s="43"/>
      <c r="DS604" s="43"/>
      <c r="DT604" s="43"/>
      <c r="DU604" s="43"/>
      <c r="DV604" s="43"/>
      <c r="DW604" s="43"/>
      <c r="DX604" s="43"/>
      <c r="DY604" s="43"/>
      <c r="DZ604" s="43"/>
      <c r="EA604" s="43"/>
      <c r="EB604" s="43"/>
      <c r="EC604" s="43"/>
      <c r="ED604" s="43"/>
      <c r="EE604" s="43"/>
      <c r="EF604" s="43"/>
      <c r="EG604" s="43"/>
      <c r="EH604" s="43"/>
      <c r="EI604" s="43"/>
      <c r="EJ604" s="43"/>
      <c r="EK604" s="43"/>
      <c r="EL604" s="43"/>
      <c r="EM604" s="43"/>
      <c r="EN604" s="43"/>
      <c r="EO604" s="43"/>
      <c r="EP604" s="43"/>
      <c r="EQ604" s="43"/>
      <c r="ER604" s="43"/>
      <c r="ES604" s="43"/>
      <c r="ET604" s="43"/>
      <c r="EU604" s="43"/>
      <c r="EV604" s="43"/>
      <c r="EW604" s="43"/>
      <c r="EX604" s="43"/>
      <c r="EY604" s="43"/>
      <c r="EZ604" s="43"/>
      <c r="FA604" s="43"/>
      <c r="FB604" s="43"/>
      <c r="FC604" s="43"/>
      <c r="FD604" s="43"/>
      <c r="FE604" s="43"/>
      <c r="FF604" s="43"/>
      <c r="FG604" s="43"/>
      <c r="FH604" s="43"/>
      <c r="FI604" s="43"/>
      <c r="FJ604" s="43"/>
      <c r="FK604" s="43"/>
      <c r="FL604" s="43"/>
      <c r="FM604" s="43"/>
      <c r="FN604" s="43"/>
      <c r="FO604" s="43"/>
      <c r="FP604" s="43"/>
      <c r="FQ604" s="43"/>
      <c r="FR604" s="43"/>
      <c r="FS604" s="43"/>
      <c r="FT604" s="43"/>
      <c r="FU604" s="43"/>
      <c r="FV604" s="43"/>
      <c r="FW604" s="43"/>
      <c r="FX604" s="43"/>
      <c r="FY604" s="43"/>
      <c r="FZ604" s="43"/>
      <c r="GA604" s="43"/>
      <c r="GB604" s="43"/>
      <c r="GC604" s="43"/>
      <c r="GD604" s="43"/>
      <c r="GE604" s="43"/>
      <c r="GF604" s="43"/>
      <c r="GG604" s="43"/>
      <c r="GH604" s="43"/>
      <c r="GI604" s="43"/>
      <c r="GJ604" s="43"/>
      <c r="GK604" s="43"/>
      <c r="GL604" s="43"/>
      <c r="GM604" s="43"/>
      <c r="GN604" s="43"/>
      <c r="GO604" s="43"/>
      <c r="GP604" s="43"/>
      <c r="GQ604" s="43"/>
      <c r="GR604" s="43"/>
      <c r="GS604" s="43"/>
      <c r="GT604" s="43"/>
      <c r="GU604" s="43"/>
      <c r="GV604" s="43"/>
      <c r="GW604" s="43"/>
      <c r="GX604" s="43"/>
      <c r="GY604" s="43"/>
      <c r="GZ604" s="43"/>
      <c r="HA604" s="43"/>
      <c r="HB604" s="43"/>
      <c r="HC604" s="43"/>
      <c r="HD604" s="43"/>
      <c r="HE604" s="43"/>
      <c r="HF604" s="43"/>
      <c r="HG604" s="43"/>
      <c r="HH604" s="43"/>
      <c r="HI604" s="43"/>
      <c r="HJ604" s="43"/>
      <c r="HK604" s="43"/>
      <c r="HL604" s="43"/>
      <c r="HM604" s="43"/>
      <c r="HN604" s="43"/>
      <c r="HO604" s="43"/>
      <c r="HP604" s="43"/>
      <c r="HQ604" s="43"/>
      <c r="HR604" s="43"/>
      <c r="HS604" s="43"/>
      <c r="HT604" s="43"/>
      <c r="HU604" s="43"/>
      <c r="HV604" s="43"/>
      <c r="HW604" s="43"/>
      <c r="HX604" s="43"/>
      <c r="HY604" s="43"/>
      <c r="HZ604" s="43"/>
      <c r="IA604" s="43"/>
      <c r="IB604" s="43"/>
      <c r="IC604" s="43"/>
      <c r="ID604" s="43"/>
      <c r="IE604" s="43"/>
      <c r="IF604" s="43"/>
      <c r="IG604" s="43"/>
      <c r="IH604" s="43"/>
      <c r="II604" s="43"/>
      <c r="IJ604" s="43"/>
      <c r="IK604" s="43"/>
      <c r="IL604" s="43"/>
      <c r="IM604" s="43"/>
      <c r="IN604" s="43"/>
      <c r="IO604" s="43"/>
      <c r="IP604" s="43"/>
      <c r="IQ604" s="43"/>
      <c r="IR604" s="43"/>
      <c r="IS604" s="43"/>
      <c r="IT604" s="43"/>
      <c r="IU604" s="43"/>
    </row>
    <row r="605" spans="1:255" ht="16.5">
      <c r="A605" s="708"/>
      <c r="B605" s="709"/>
      <c r="C605" s="709"/>
      <c r="D605" s="709"/>
      <c r="E605" s="43"/>
      <c r="F605" s="43"/>
      <c r="G605" s="43"/>
      <c r="H605" s="43"/>
      <c r="I605" s="43"/>
      <c r="J605" s="43"/>
      <c r="K605" s="43"/>
      <c r="L605" s="43"/>
      <c r="M605" s="43"/>
      <c r="N605" s="43"/>
      <c r="O605" s="43"/>
      <c r="P605" s="43"/>
      <c r="Q605" s="43"/>
      <c r="R605" s="43"/>
      <c r="S605" s="43"/>
      <c r="T605" s="43"/>
      <c r="U605" s="43"/>
      <c r="V605" s="43"/>
      <c r="W605" s="43"/>
      <c r="X605" s="43"/>
      <c r="Y605" s="43"/>
      <c r="Z605" s="43"/>
      <c r="AA605" s="43"/>
      <c r="AB605" s="43"/>
      <c r="AC605" s="43"/>
      <c r="AD605" s="43"/>
      <c r="AE605" s="43"/>
      <c r="AF605" s="43"/>
      <c r="AG605" s="43"/>
      <c r="AH605" s="43"/>
      <c r="AI605" s="43"/>
      <c r="AJ605" s="43"/>
      <c r="AK605" s="43"/>
      <c r="AL605" s="43"/>
      <c r="AM605" s="43"/>
      <c r="AN605" s="43"/>
      <c r="AO605" s="43"/>
      <c r="AP605" s="43"/>
      <c r="AQ605" s="43"/>
      <c r="AR605" s="43"/>
      <c r="AS605" s="43"/>
      <c r="AT605" s="43"/>
      <c r="AU605" s="43"/>
      <c r="AV605" s="43"/>
      <c r="AW605" s="43"/>
      <c r="AX605" s="43"/>
      <c r="AY605" s="43"/>
      <c r="AZ605" s="43"/>
      <c r="BA605" s="43"/>
      <c r="BB605" s="43"/>
      <c r="BC605" s="43"/>
      <c r="BD605" s="43"/>
      <c r="BE605" s="43"/>
      <c r="BF605" s="43"/>
      <c r="BG605" s="43"/>
      <c r="BH605" s="43"/>
      <c r="BI605" s="43"/>
      <c r="BJ605" s="43"/>
      <c r="BK605" s="43"/>
      <c r="BL605" s="43"/>
      <c r="BM605" s="43"/>
      <c r="BN605" s="43"/>
      <c r="BO605" s="43"/>
      <c r="BP605" s="43"/>
      <c r="BQ605" s="43"/>
      <c r="BR605" s="43"/>
      <c r="BS605" s="43"/>
      <c r="BT605" s="43"/>
      <c r="BU605" s="43"/>
      <c r="BV605" s="43"/>
      <c r="BW605" s="43"/>
      <c r="BX605" s="43"/>
      <c r="BY605" s="43"/>
      <c r="BZ605" s="43"/>
      <c r="CA605" s="43"/>
      <c r="CB605" s="43"/>
      <c r="CC605" s="43"/>
      <c r="CD605" s="43"/>
      <c r="CE605" s="43"/>
      <c r="CF605" s="43"/>
      <c r="CG605" s="43"/>
      <c r="CH605" s="43"/>
      <c r="CI605" s="43"/>
      <c r="CJ605" s="43"/>
      <c r="CK605" s="43"/>
      <c r="CL605" s="43"/>
      <c r="CM605" s="43"/>
      <c r="CN605" s="43"/>
      <c r="CO605" s="43"/>
      <c r="CP605" s="43"/>
      <c r="CQ605" s="43"/>
      <c r="CR605" s="43"/>
      <c r="CS605" s="43"/>
      <c r="CT605" s="43"/>
      <c r="CU605" s="43"/>
      <c r="CV605" s="43"/>
      <c r="CW605" s="43"/>
      <c r="CX605" s="43"/>
      <c r="CY605" s="43"/>
      <c r="CZ605" s="43"/>
      <c r="DA605" s="43"/>
      <c r="DB605" s="43"/>
      <c r="DC605" s="43"/>
      <c r="DD605" s="43"/>
      <c r="DE605" s="43"/>
      <c r="DF605" s="43"/>
      <c r="DG605" s="43"/>
      <c r="DH605" s="43"/>
      <c r="DI605" s="43"/>
      <c r="DJ605" s="43"/>
      <c r="DK605" s="43"/>
      <c r="DL605" s="43"/>
      <c r="DM605" s="43"/>
      <c r="DN605" s="43"/>
      <c r="DO605" s="43"/>
      <c r="DP605" s="43"/>
      <c r="DQ605" s="43"/>
      <c r="DR605" s="43"/>
      <c r="DS605" s="43"/>
      <c r="DT605" s="43"/>
      <c r="DU605" s="43"/>
      <c r="DV605" s="43"/>
      <c r="DW605" s="43"/>
      <c r="DX605" s="43"/>
      <c r="DY605" s="43"/>
      <c r="DZ605" s="43"/>
      <c r="EA605" s="43"/>
      <c r="EB605" s="43"/>
      <c r="EC605" s="43"/>
      <c r="ED605" s="43"/>
      <c r="EE605" s="43"/>
      <c r="EF605" s="43"/>
      <c r="EG605" s="43"/>
      <c r="EH605" s="43"/>
      <c r="EI605" s="43"/>
      <c r="EJ605" s="43"/>
      <c r="EK605" s="43"/>
      <c r="EL605" s="43"/>
      <c r="EM605" s="43"/>
      <c r="EN605" s="43"/>
      <c r="EO605" s="43"/>
      <c r="EP605" s="43"/>
      <c r="EQ605" s="43"/>
      <c r="ER605" s="43"/>
      <c r="ES605" s="43"/>
      <c r="ET605" s="43"/>
      <c r="EU605" s="43"/>
      <c r="EV605" s="43"/>
      <c r="EW605" s="43"/>
      <c r="EX605" s="43"/>
      <c r="EY605" s="43"/>
      <c r="EZ605" s="43"/>
      <c r="FA605" s="43"/>
      <c r="FB605" s="43"/>
      <c r="FC605" s="43"/>
      <c r="FD605" s="43"/>
      <c r="FE605" s="43"/>
      <c r="FF605" s="43"/>
      <c r="FG605" s="43"/>
      <c r="FH605" s="43"/>
      <c r="FI605" s="43"/>
      <c r="FJ605" s="43"/>
      <c r="FK605" s="43"/>
      <c r="FL605" s="43"/>
      <c r="FM605" s="43"/>
      <c r="FN605" s="43"/>
      <c r="FO605" s="43"/>
      <c r="FP605" s="43"/>
      <c r="FQ605" s="43"/>
      <c r="FR605" s="43"/>
      <c r="FS605" s="43"/>
      <c r="FT605" s="43"/>
      <c r="FU605" s="43"/>
      <c r="FV605" s="43"/>
      <c r="FW605" s="43"/>
      <c r="FX605" s="43"/>
      <c r="FY605" s="43"/>
      <c r="FZ605" s="43"/>
      <c r="GA605" s="43"/>
      <c r="GB605" s="43"/>
      <c r="GC605" s="43"/>
      <c r="GD605" s="43"/>
      <c r="GE605" s="43"/>
      <c r="GF605" s="43"/>
      <c r="GG605" s="43"/>
      <c r="GH605" s="43"/>
      <c r="GI605" s="43"/>
      <c r="GJ605" s="43"/>
      <c r="GK605" s="43"/>
      <c r="GL605" s="43"/>
      <c r="GM605" s="43"/>
      <c r="GN605" s="43"/>
      <c r="GO605" s="43"/>
      <c r="GP605" s="43"/>
      <c r="GQ605" s="43"/>
      <c r="GR605" s="43"/>
      <c r="GS605" s="43"/>
      <c r="GT605" s="43"/>
      <c r="GU605" s="43"/>
      <c r="GV605" s="43"/>
      <c r="GW605" s="43"/>
      <c r="GX605" s="43"/>
      <c r="GY605" s="43"/>
      <c r="GZ605" s="43"/>
      <c r="HA605" s="43"/>
      <c r="HB605" s="43"/>
      <c r="HC605" s="43"/>
      <c r="HD605" s="43"/>
      <c r="HE605" s="43"/>
      <c r="HF605" s="43"/>
      <c r="HG605" s="43"/>
      <c r="HH605" s="43"/>
      <c r="HI605" s="43"/>
      <c r="HJ605" s="43"/>
      <c r="HK605" s="43"/>
      <c r="HL605" s="43"/>
      <c r="HM605" s="43"/>
      <c r="HN605" s="43"/>
      <c r="HO605" s="43"/>
      <c r="HP605" s="43"/>
      <c r="HQ605" s="43"/>
      <c r="HR605" s="43"/>
      <c r="HS605" s="43"/>
      <c r="HT605" s="43"/>
      <c r="HU605" s="43"/>
      <c r="HV605" s="43"/>
      <c r="HW605" s="43"/>
      <c r="HX605" s="43"/>
      <c r="HY605" s="43"/>
      <c r="HZ605" s="43"/>
      <c r="IA605" s="43"/>
      <c r="IB605" s="43"/>
      <c r="IC605" s="43"/>
      <c r="ID605" s="43"/>
      <c r="IE605" s="43"/>
      <c r="IF605" s="43"/>
      <c r="IG605" s="43"/>
      <c r="IH605" s="43"/>
      <c r="II605" s="43"/>
      <c r="IJ605" s="43"/>
      <c r="IK605" s="43"/>
      <c r="IL605" s="43"/>
      <c r="IM605" s="43"/>
      <c r="IN605" s="43"/>
      <c r="IO605" s="43"/>
      <c r="IP605" s="43"/>
      <c r="IQ605" s="43"/>
      <c r="IR605" s="43"/>
      <c r="IS605" s="43"/>
      <c r="IT605" s="43"/>
      <c r="IU605" s="43"/>
    </row>
    <row r="606" spans="1:255" ht="16.5">
      <c r="A606" s="708"/>
      <c r="B606" s="709"/>
      <c r="C606" s="709"/>
      <c r="D606" s="709"/>
      <c r="E606" s="43"/>
      <c r="F606" s="43"/>
      <c r="G606" s="43"/>
      <c r="H606" s="43"/>
      <c r="I606" s="43"/>
      <c r="J606" s="43"/>
      <c r="K606" s="43"/>
      <c r="L606" s="43"/>
      <c r="M606" s="43"/>
      <c r="N606" s="43"/>
      <c r="O606" s="43"/>
      <c r="P606" s="43"/>
      <c r="Q606" s="43"/>
      <c r="R606" s="43"/>
      <c r="S606" s="43"/>
      <c r="T606" s="43"/>
      <c r="U606" s="43"/>
      <c r="V606" s="43"/>
      <c r="W606" s="43"/>
      <c r="X606" s="43"/>
      <c r="Y606" s="43"/>
      <c r="Z606" s="43"/>
      <c r="AA606" s="43"/>
      <c r="AB606" s="43"/>
      <c r="AC606" s="43"/>
      <c r="AD606" s="43"/>
      <c r="AE606" s="43"/>
      <c r="AF606" s="43"/>
      <c r="AG606" s="43"/>
      <c r="AH606" s="43"/>
      <c r="AI606" s="43"/>
      <c r="AJ606" s="43"/>
      <c r="AK606" s="43"/>
      <c r="AL606" s="43"/>
      <c r="AM606" s="43"/>
      <c r="AN606" s="43"/>
      <c r="AO606" s="43"/>
      <c r="AP606" s="43"/>
      <c r="AQ606" s="43"/>
      <c r="AR606" s="43"/>
      <c r="AS606" s="43"/>
      <c r="AT606" s="43"/>
      <c r="AU606" s="43"/>
      <c r="AV606" s="43"/>
      <c r="AW606" s="43"/>
      <c r="AX606" s="43"/>
      <c r="AY606" s="43"/>
      <c r="AZ606" s="43"/>
      <c r="BA606" s="43"/>
      <c r="BB606" s="43"/>
      <c r="BC606" s="43"/>
      <c r="BD606" s="43"/>
      <c r="BE606" s="43"/>
      <c r="BF606" s="43"/>
      <c r="BG606" s="43"/>
      <c r="BH606" s="43"/>
      <c r="BI606" s="43"/>
      <c r="BJ606" s="43"/>
      <c r="BK606" s="43"/>
      <c r="BL606" s="43"/>
      <c r="BM606" s="43"/>
      <c r="BN606" s="43"/>
      <c r="BO606" s="43"/>
      <c r="BP606" s="43"/>
      <c r="BQ606" s="43"/>
      <c r="BR606" s="43"/>
      <c r="BS606" s="43"/>
      <c r="BT606" s="43"/>
      <c r="BU606" s="43"/>
      <c r="BV606" s="43"/>
      <c r="BW606" s="43"/>
      <c r="BX606" s="43"/>
      <c r="BY606" s="43"/>
      <c r="BZ606" s="43"/>
      <c r="CA606" s="43"/>
      <c r="CB606" s="43"/>
      <c r="CC606" s="43"/>
      <c r="CD606" s="43"/>
      <c r="CE606" s="43"/>
      <c r="CF606" s="43"/>
      <c r="CG606" s="43"/>
      <c r="CH606" s="43"/>
      <c r="CI606" s="43"/>
      <c r="CJ606" s="43"/>
      <c r="CK606" s="43"/>
      <c r="CL606" s="43"/>
      <c r="CM606" s="43"/>
      <c r="CN606" s="43"/>
      <c r="CO606" s="43"/>
      <c r="CP606" s="43"/>
      <c r="CQ606" s="43"/>
      <c r="CR606" s="43"/>
      <c r="CS606" s="43"/>
      <c r="CT606" s="43"/>
      <c r="CU606" s="43"/>
      <c r="CV606" s="43"/>
      <c r="CW606" s="43"/>
      <c r="CX606" s="43"/>
      <c r="CY606" s="43"/>
      <c r="CZ606" s="43"/>
      <c r="DA606" s="43"/>
      <c r="DB606" s="43"/>
      <c r="DC606" s="43"/>
      <c r="DD606" s="43"/>
      <c r="DE606" s="43"/>
      <c r="DF606" s="43"/>
      <c r="DG606" s="43"/>
      <c r="DH606" s="43"/>
      <c r="DI606" s="43"/>
      <c r="DJ606" s="43"/>
      <c r="DK606" s="43"/>
      <c r="DL606" s="43"/>
      <c r="DM606" s="43"/>
      <c r="DN606" s="43"/>
      <c r="DO606" s="43"/>
      <c r="DP606" s="43"/>
      <c r="DQ606" s="43"/>
      <c r="DR606" s="43"/>
      <c r="DS606" s="43"/>
      <c r="DT606" s="43"/>
      <c r="DU606" s="43"/>
      <c r="DV606" s="43"/>
      <c r="DW606" s="43"/>
      <c r="DX606" s="43"/>
      <c r="DY606" s="43"/>
      <c r="DZ606" s="43"/>
      <c r="EA606" s="43"/>
      <c r="EB606" s="43"/>
      <c r="EC606" s="43"/>
      <c r="ED606" s="43"/>
      <c r="EE606" s="43"/>
      <c r="EF606" s="43"/>
      <c r="EG606" s="43"/>
      <c r="EH606" s="43"/>
      <c r="EI606" s="43"/>
      <c r="EJ606" s="43"/>
      <c r="EK606" s="43"/>
      <c r="EL606" s="43"/>
      <c r="EM606" s="43"/>
      <c r="EN606" s="43"/>
      <c r="EO606" s="43"/>
      <c r="EP606" s="43"/>
      <c r="EQ606" s="43"/>
      <c r="ER606" s="43"/>
      <c r="ES606" s="43"/>
      <c r="ET606" s="43"/>
      <c r="EU606" s="43"/>
      <c r="EV606" s="43"/>
      <c r="EW606" s="43"/>
      <c r="EX606" s="43"/>
      <c r="EY606" s="43"/>
      <c r="EZ606" s="43"/>
      <c r="FA606" s="43"/>
      <c r="FB606" s="43"/>
      <c r="FC606" s="43"/>
      <c r="FD606" s="43"/>
      <c r="FE606" s="43"/>
      <c r="FF606" s="43"/>
      <c r="FG606" s="43"/>
      <c r="FH606" s="43"/>
      <c r="FI606" s="43"/>
      <c r="FJ606" s="43"/>
      <c r="FK606" s="43"/>
      <c r="FL606" s="43"/>
      <c r="FM606" s="43"/>
      <c r="FN606" s="43"/>
      <c r="FO606" s="43"/>
      <c r="FP606" s="43"/>
      <c r="FQ606" s="43"/>
      <c r="FR606" s="43"/>
      <c r="FS606" s="43"/>
      <c r="FT606" s="43"/>
      <c r="FU606" s="43"/>
      <c r="FV606" s="43"/>
      <c r="FW606" s="43"/>
      <c r="FX606" s="43"/>
      <c r="FY606" s="43"/>
      <c r="FZ606" s="43"/>
      <c r="GA606" s="43"/>
      <c r="GB606" s="43"/>
      <c r="GC606" s="43"/>
      <c r="GD606" s="43"/>
      <c r="GE606" s="43"/>
      <c r="GF606" s="43"/>
      <c r="GG606" s="43"/>
      <c r="GH606" s="43"/>
      <c r="GI606" s="43"/>
      <c r="GJ606" s="43"/>
      <c r="GK606" s="43"/>
      <c r="GL606" s="43"/>
      <c r="GM606" s="43"/>
      <c r="GN606" s="43"/>
      <c r="GO606" s="43"/>
      <c r="GP606" s="43"/>
      <c r="GQ606" s="43"/>
      <c r="GR606" s="43"/>
      <c r="GS606" s="43"/>
      <c r="GT606" s="43"/>
      <c r="GU606" s="43"/>
      <c r="GV606" s="43"/>
      <c r="GW606" s="43"/>
      <c r="GX606" s="43"/>
      <c r="GY606" s="43"/>
      <c r="GZ606" s="43"/>
      <c r="HA606" s="43"/>
      <c r="HB606" s="43"/>
      <c r="HC606" s="43"/>
      <c r="HD606" s="43"/>
      <c r="HE606" s="43"/>
      <c r="HF606" s="43"/>
      <c r="HG606" s="43"/>
      <c r="HH606" s="43"/>
      <c r="HI606" s="43"/>
      <c r="HJ606" s="43"/>
      <c r="HK606" s="43"/>
      <c r="HL606" s="43"/>
      <c r="HM606" s="43"/>
      <c r="HN606" s="43"/>
      <c r="HO606" s="43"/>
      <c r="HP606" s="43"/>
      <c r="HQ606" s="43"/>
      <c r="HR606" s="43"/>
      <c r="HS606" s="43"/>
      <c r="HT606" s="43"/>
      <c r="HU606" s="43"/>
      <c r="HV606" s="43"/>
      <c r="HW606" s="43"/>
      <c r="HX606" s="43"/>
      <c r="HY606" s="43"/>
      <c r="HZ606" s="43"/>
      <c r="IA606" s="43"/>
      <c r="IB606" s="43"/>
      <c r="IC606" s="43"/>
      <c r="ID606" s="43"/>
      <c r="IE606" s="43"/>
      <c r="IF606" s="43"/>
      <c r="IG606" s="43"/>
      <c r="IH606" s="43"/>
      <c r="II606" s="43"/>
      <c r="IJ606" s="43"/>
      <c r="IK606" s="43"/>
      <c r="IL606" s="43"/>
      <c r="IM606" s="43"/>
      <c r="IN606" s="43"/>
      <c r="IO606" s="43"/>
      <c r="IP606" s="43"/>
      <c r="IQ606" s="43"/>
      <c r="IR606" s="43"/>
      <c r="IS606" s="43"/>
      <c r="IT606" s="43"/>
      <c r="IU606" s="43"/>
    </row>
    <row r="607" spans="1:255" ht="16.5">
      <c r="A607" s="708"/>
      <c r="B607" s="709"/>
      <c r="C607" s="709"/>
      <c r="D607" s="709"/>
      <c r="E607" s="43"/>
      <c r="F607" s="43"/>
      <c r="G607" s="43"/>
      <c r="H607" s="43"/>
      <c r="I607" s="43"/>
      <c r="J607" s="43"/>
      <c r="K607" s="43"/>
      <c r="L607" s="43"/>
      <c r="M607" s="43"/>
      <c r="N607" s="43"/>
      <c r="O607" s="43"/>
      <c r="P607" s="43"/>
      <c r="Q607" s="43"/>
      <c r="R607" s="43"/>
      <c r="S607" s="43"/>
      <c r="T607" s="43"/>
      <c r="U607" s="43"/>
      <c r="V607" s="43"/>
      <c r="W607" s="43"/>
      <c r="X607" s="43"/>
      <c r="Y607" s="43"/>
      <c r="Z607" s="43"/>
      <c r="AA607" s="43"/>
      <c r="AB607" s="43"/>
      <c r="AC607" s="43"/>
      <c r="AD607" s="43"/>
      <c r="AE607" s="43"/>
      <c r="AF607" s="43"/>
      <c r="AG607" s="43"/>
      <c r="AH607" s="43"/>
      <c r="AI607" s="43"/>
      <c r="AJ607" s="43"/>
      <c r="AK607" s="43"/>
      <c r="AL607" s="43"/>
      <c r="AM607" s="43"/>
      <c r="AN607" s="43"/>
      <c r="AO607" s="43"/>
      <c r="AP607" s="43"/>
      <c r="AQ607" s="43"/>
      <c r="AR607" s="43"/>
      <c r="AS607" s="43"/>
      <c r="AT607" s="43"/>
      <c r="AU607" s="43"/>
      <c r="AV607" s="43"/>
      <c r="AW607" s="43"/>
      <c r="AX607" s="43"/>
      <c r="AY607" s="43"/>
      <c r="AZ607" s="43"/>
      <c r="BA607" s="43"/>
      <c r="BB607" s="43"/>
      <c r="BC607" s="43"/>
      <c r="BD607" s="43"/>
      <c r="BE607" s="43"/>
      <c r="BF607" s="43"/>
      <c r="BG607" s="43"/>
      <c r="BH607" s="43"/>
      <c r="BI607" s="43"/>
      <c r="BJ607" s="43"/>
      <c r="BK607" s="43"/>
      <c r="BL607" s="43"/>
      <c r="BM607" s="43"/>
      <c r="BN607" s="43"/>
      <c r="BO607" s="43"/>
      <c r="BP607" s="43"/>
      <c r="BQ607" s="43"/>
      <c r="BR607" s="43"/>
      <c r="BS607" s="43"/>
      <c r="BT607" s="43"/>
      <c r="BU607" s="43"/>
      <c r="BV607" s="43"/>
      <c r="BW607" s="43"/>
      <c r="BX607" s="43"/>
      <c r="BY607" s="43"/>
      <c r="BZ607" s="43"/>
      <c r="CA607" s="43"/>
      <c r="CB607" s="43"/>
      <c r="CC607" s="43"/>
      <c r="CD607" s="43"/>
      <c r="CE607" s="43"/>
      <c r="CF607" s="43"/>
      <c r="CG607" s="43"/>
      <c r="CH607" s="43"/>
      <c r="CI607" s="43"/>
      <c r="CJ607" s="43"/>
      <c r="CK607" s="43"/>
      <c r="CL607" s="43"/>
      <c r="CM607" s="43"/>
      <c r="CN607" s="43"/>
      <c r="CO607" s="43"/>
      <c r="CP607" s="43"/>
      <c r="CQ607" s="43"/>
      <c r="CR607" s="43"/>
      <c r="CS607" s="43"/>
      <c r="CT607" s="43"/>
      <c r="CU607" s="43"/>
      <c r="CV607" s="43"/>
      <c r="CW607" s="43"/>
      <c r="CX607" s="43"/>
      <c r="CY607" s="43"/>
      <c r="CZ607" s="43"/>
      <c r="DA607" s="43"/>
      <c r="DB607" s="43"/>
      <c r="DC607" s="43"/>
      <c r="DD607" s="43"/>
      <c r="DE607" s="43"/>
      <c r="DF607" s="43"/>
      <c r="DG607" s="43"/>
      <c r="DH607" s="43"/>
      <c r="DI607" s="43"/>
      <c r="DJ607" s="43"/>
      <c r="DK607" s="43"/>
      <c r="DL607" s="43"/>
      <c r="DM607" s="43"/>
      <c r="DN607" s="43"/>
      <c r="DO607" s="43"/>
      <c r="DP607" s="43"/>
      <c r="DQ607" s="43"/>
      <c r="DR607" s="43"/>
      <c r="DS607" s="43"/>
      <c r="DT607" s="43"/>
      <c r="DU607" s="43"/>
      <c r="DV607" s="43"/>
      <c r="DW607" s="43"/>
      <c r="DX607" s="43"/>
      <c r="DY607" s="43"/>
      <c r="DZ607" s="43"/>
      <c r="EA607" s="43"/>
      <c r="EB607" s="43"/>
      <c r="EC607" s="43"/>
      <c r="ED607" s="43"/>
      <c r="EE607" s="43"/>
      <c r="EF607" s="43"/>
      <c r="EG607" s="43"/>
      <c r="EH607" s="43"/>
      <c r="EI607" s="43"/>
      <c r="EJ607" s="43"/>
      <c r="EK607" s="43"/>
      <c r="EL607" s="43"/>
      <c r="EM607" s="43"/>
      <c r="EN607" s="43"/>
      <c r="EO607" s="43"/>
      <c r="EP607" s="43"/>
      <c r="EQ607" s="43"/>
      <c r="ER607" s="43"/>
      <c r="ES607" s="43"/>
      <c r="ET607" s="43"/>
      <c r="EU607" s="43"/>
      <c r="EV607" s="43"/>
      <c r="EW607" s="43"/>
      <c r="EX607" s="43"/>
      <c r="EY607" s="43"/>
      <c r="EZ607" s="43"/>
      <c r="FA607" s="43"/>
      <c r="FB607" s="43"/>
      <c r="FC607" s="43"/>
      <c r="FD607" s="43"/>
      <c r="FE607" s="43"/>
      <c r="FF607" s="43"/>
      <c r="FG607" s="43"/>
      <c r="FH607" s="43"/>
      <c r="FI607" s="43"/>
      <c r="FJ607" s="43"/>
      <c r="FK607" s="43"/>
      <c r="FL607" s="43"/>
      <c r="FM607" s="43"/>
      <c r="FN607" s="43"/>
      <c r="FO607" s="43"/>
      <c r="FP607" s="43"/>
      <c r="FQ607" s="43"/>
      <c r="FR607" s="43"/>
      <c r="FS607" s="43"/>
      <c r="FT607" s="43"/>
      <c r="FU607" s="43"/>
      <c r="FV607" s="43"/>
      <c r="FW607" s="43"/>
      <c r="FX607" s="43"/>
      <c r="FY607" s="43"/>
      <c r="FZ607" s="43"/>
      <c r="GA607" s="43"/>
      <c r="GB607" s="43"/>
      <c r="GC607" s="43"/>
      <c r="GD607" s="43"/>
      <c r="GE607" s="43"/>
      <c r="GF607" s="43"/>
      <c r="GG607" s="43"/>
      <c r="GH607" s="43"/>
      <c r="GI607" s="43"/>
      <c r="GJ607" s="43"/>
      <c r="GK607" s="43"/>
      <c r="GL607" s="43"/>
      <c r="GM607" s="43"/>
      <c r="GN607" s="43"/>
      <c r="GO607" s="43"/>
      <c r="GP607" s="43"/>
      <c r="GQ607" s="43"/>
      <c r="GR607" s="43"/>
      <c r="GS607" s="43"/>
      <c r="GT607" s="43"/>
      <c r="GU607" s="43"/>
      <c r="GV607" s="43"/>
      <c r="GW607" s="43"/>
      <c r="GX607" s="43"/>
      <c r="GY607" s="43"/>
      <c r="GZ607" s="43"/>
      <c r="HA607" s="43"/>
      <c r="HB607" s="43"/>
      <c r="HC607" s="43"/>
      <c r="HD607" s="43"/>
      <c r="HE607" s="43"/>
      <c r="HF607" s="43"/>
      <c r="HG607" s="43"/>
      <c r="HH607" s="43"/>
      <c r="HI607" s="43"/>
      <c r="HJ607" s="43"/>
      <c r="HK607" s="43"/>
      <c r="HL607" s="43"/>
      <c r="HM607" s="43"/>
      <c r="HN607" s="43"/>
      <c r="HO607" s="43"/>
      <c r="HP607" s="43"/>
      <c r="HQ607" s="43"/>
      <c r="HR607" s="43"/>
      <c r="HS607" s="43"/>
      <c r="HT607" s="43"/>
      <c r="HU607" s="43"/>
      <c r="HV607" s="43"/>
      <c r="HW607" s="43"/>
      <c r="HX607" s="43"/>
      <c r="HY607" s="43"/>
      <c r="HZ607" s="43"/>
      <c r="IA607" s="43"/>
      <c r="IB607" s="43"/>
      <c r="IC607" s="43"/>
      <c r="ID607" s="43"/>
      <c r="IE607" s="43"/>
      <c r="IF607" s="43"/>
      <c r="IG607" s="43"/>
      <c r="IH607" s="43"/>
      <c r="II607" s="43"/>
      <c r="IJ607" s="43"/>
      <c r="IK607" s="43"/>
      <c r="IL607" s="43"/>
      <c r="IM607" s="43"/>
      <c r="IN607" s="43"/>
      <c r="IO607" s="43"/>
      <c r="IP607" s="43"/>
      <c r="IQ607" s="43"/>
      <c r="IR607" s="43"/>
      <c r="IS607" s="43"/>
      <c r="IT607" s="43"/>
      <c r="IU607" s="43"/>
    </row>
    <row r="608" spans="1:255" ht="16.5">
      <c r="A608" s="708"/>
      <c r="B608" s="709"/>
      <c r="C608" s="709"/>
      <c r="D608" s="709"/>
      <c r="E608" s="43"/>
      <c r="F608" s="43"/>
      <c r="G608" s="43"/>
      <c r="H608" s="43"/>
      <c r="I608" s="43"/>
      <c r="J608" s="43"/>
      <c r="K608" s="43"/>
      <c r="L608" s="43"/>
      <c r="M608" s="43"/>
      <c r="N608" s="43"/>
      <c r="O608" s="43"/>
      <c r="P608" s="43"/>
      <c r="Q608" s="43"/>
      <c r="R608" s="43"/>
      <c r="S608" s="43"/>
      <c r="T608" s="43"/>
      <c r="U608" s="43"/>
      <c r="V608" s="43"/>
      <c r="W608" s="43"/>
      <c r="X608" s="43"/>
      <c r="Y608" s="43"/>
      <c r="Z608" s="43"/>
      <c r="AA608" s="43"/>
      <c r="AB608" s="43"/>
      <c r="AC608" s="43"/>
      <c r="AD608" s="43"/>
      <c r="AE608" s="43"/>
      <c r="AF608" s="43"/>
      <c r="AG608" s="43"/>
      <c r="AH608" s="43"/>
      <c r="AI608" s="43"/>
      <c r="AJ608" s="43"/>
      <c r="AK608" s="43"/>
      <c r="AL608" s="43"/>
      <c r="AM608" s="43"/>
      <c r="AN608" s="43"/>
      <c r="AO608" s="43"/>
      <c r="AP608" s="43"/>
      <c r="AQ608" s="43"/>
      <c r="AR608" s="43"/>
      <c r="AS608" s="43"/>
      <c r="AT608" s="43"/>
      <c r="AU608" s="43"/>
      <c r="AV608" s="43"/>
      <c r="AW608" s="43"/>
      <c r="AX608" s="43"/>
      <c r="AY608" s="43"/>
      <c r="AZ608" s="43"/>
      <c r="BA608" s="43"/>
      <c r="BB608" s="43"/>
      <c r="BC608" s="43"/>
      <c r="BD608" s="43"/>
      <c r="BE608" s="43"/>
      <c r="BF608" s="43"/>
      <c r="BG608" s="43"/>
      <c r="BH608" s="43"/>
      <c r="BI608" s="43"/>
      <c r="BJ608" s="43"/>
      <c r="BK608" s="43"/>
      <c r="BL608" s="43"/>
      <c r="BM608" s="43"/>
      <c r="BN608" s="43"/>
      <c r="BO608" s="43"/>
      <c r="BP608" s="43"/>
      <c r="BQ608" s="43"/>
      <c r="BR608" s="43"/>
      <c r="BS608" s="43"/>
      <c r="BT608" s="43"/>
      <c r="BU608" s="43"/>
      <c r="BV608" s="43"/>
      <c r="BW608" s="43"/>
      <c r="BX608" s="43"/>
      <c r="BY608" s="43"/>
      <c r="BZ608" s="43"/>
      <c r="CA608" s="43"/>
      <c r="CB608" s="43"/>
      <c r="CC608" s="43"/>
      <c r="CD608" s="43"/>
      <c r="CE608" s="43"/>
      <c r="CF608" s="43"/>
      <c r="CG608" s="43"/>
      <c r="CH608" s="43"/>
      <c r="CI608" s="43"/>
      <c r="CJ608" s="43"/>
      <c r="CK608" s="43"/>
      <c r="CL608" s="43"/>
      <c r="CM608" s="43"/>
      <c r="CN608" s="43"/>
      <c r="CO608" s="43"/>
      <c r="CP608" s="43"/>
      <c r="CQ608" s="43"/>
      <c r="CR608" s="43"/>
      <c r="CS608" s="43"/>
      <c r="CT608" s="43"/>
      <c r="CU608" s="43"/>
      <c r="CV608" s="43"/>
      <c r="CW608" s="43"/>
      <c r="CX608" s="43"/>
      <c r="CY608" s="43"/>
      <c r="CZ608" s="43"/>
      <c r="DA608" s="43"/>
      <c r="DB608" s="43"/>
      <c r="DC608" s="43"/>
      <c r="DD608" s="43"/>
      <c r="DE608" s="43"/>
      <c r="DF608" s="43"/>
      <c r="DG608" s="43"/>
      <c r="DH608" s="43"/>
      <c r="DI608" s="43"/>
      <c r="DJ608" s="43"/>
      <c r="DK608" s="43"/>
      <c r="DL608" s="43"/>
      <c r="DM608" s="43"/>
      <c r="DN608" s="43"/>
      <c r="DO608" s="43"/>
      <c r="DP608" s="43"/>
      <c r="DQ608" s="43"/>
      <c r="DR608" s="43"/>
      <c r="DS608" s="43"/>
      <c r="DT608" s="43"/>
      <c r="DU608" s="43"/>
      <c r="DV608" s="43"/>
      <c r="DW608" s="43"/>
      <c r="DX608" s="43"/>
      <c r="DY608" s="43"/>
      <c r="DZ608" s="43"/>
      <c r="EA608" s="43"/>
      <c r="EB608" s="43"/>
      <c r="EC608" s="43"/>
      <c r="ED608" s="43"/>
      <c r="EE608" s="43"/>
      <c r="EF608" s="43"/>
      <c r="EG608" s="43"/>
      <c r="EH608" s="43"/>
      <c r="EI608" s="43"/>
      <c r="EJ608" s="43"/>
      <c r="EK608" s="43"/>
      <c r="EL608" s="43"/>
      <c r="EM608" s="43"/>
      <c r="EN608" s="43"/>
      <c r="EO608" s="43"/>
      <c r="EP608" s="43"/>
      <c r="EQ608" s="43"/>
      <c r="ER608" s="43"/>
      <c r="ES608" s="43"/>
      <c r="ET608" s="43"/>
      <c r="EU608" s="43"/>
      <c r="EV608" s="43"/>
      <c r="EW608" s="43"/>
      <c r="EX608" s="43"/>
      <c r="EY608" s="43"/>
      <c r="EZ608" s="43"/>
      <c r="FA608" s="43"/>
      <c r="FB608" s="43"/>
      <c r="FC608" s="43"/>
      <c r="FD608" s="43"/>
      <c r="FE608" s="43"/>
      <c r="FF608" s="43"/>
      <c r="FG608" s="43"/>
      <c r="FH608" s="43"/>
      <c r="FI608" s="43"/>
      <c r="FJ608" s="43"/>
      <c r="FK608" s="43"/>
      <c r="FL608" s="43"/>
      <c r="FM608" s="43"/>
      <c r="FN608" s="43"/>
      <c r="FO608" s="43"/>
      <c r="FP608" s="43"/>
      <c r="FQ608" s="43"/>
      <c r="FR608" s="43"/>
      <c r="FS608" s="43"/>
      <c r="FT608" s="43"/>
      <c r="FU608" s="43"/>
      <c r="FV608" s="43"/>
      <c r="FW608" s="43"/>
      <c r="FX608" s="43"/>
      <c r="FY608" s="43"/>
      <c r="FZ608" s="43"/>
      <c r="GA608" s="43"/>
      <c r="GB608" s="43"/>
      <c r="GC608" s="43"/>
      <c r="GD608" s="43"/>
      <c r="GE608" s="43"/>
      <c r="GF608" s="43"/>
      <c r="GG608" s="43"/>
      <c r="GH608" s="43"/>
      <c r="GI608" s="43"/>
      <c r="GJ608" s="43"/>
      <c r="GK608" s="43"/>
      <c r="GL608" s="43"/>
      <c r="GM608" s="43"/>
      <c r="GN608" s="43"/>
      <c r="GO608" s="43"/>
      <c r="GP608" s="43"/>
      <c r="GQ608" s="43"/>
      <c r="GR608" s="43"/>
      <c r="GS608" s="43"/>
      <c r="GT608" s="43"/>
      <c r="GU608" s="43"/>
      <c r="GV608" s="43"/>
      <c r="GW608" s="43"/>
      <c r="GX608" s="43"/>
      <c r="GY608" s="43"/>
      <c r="GZ608" s="43"/>
      <c r="HA608" s="43"/>
      <c r="HB608" s="43"/>
      <c r="HC608" s="43"/>
      <c r="HD608" s="43"/>
      <c r="HE608" s="43"/>
      <c r="HF608" s="43"/>
      <c r="HG608" s="43"/>
      <c r="HH608" s="43"/>
      <c r="HI608" s="43"/>
      <c r="HJ608" s="43"/>
      <c r="HK608" s="43"/>
      <c r="HL608" s="43"/>
      <c r="HM608" s="43"/>
      <c r="HN608" s="43"/>
      <c r="HO608" s="43"/>
      <c r="HP608" s="43"/>
      <c r="HQ608" s="43"/>
      <c r="HR608" s="43"/>
      <c r="HS608" s="43"/>
      <c r="HT608" s="43"/>
      <c r="HU608" s="43"/>
      <c r="HV608" s="43"/>
      <c r="HW608" s="43"/>
      <c r="HX608" s="43"/>
      <c r="HY608" s="43"/>
      <c r="HZ608" s="43"/>
      <c r="IA608" s="43"/>
      <c r="IB608" s="43"/>
      <c r="IC608" s="43"/>
      <c r="ID608" s="43"/>
      <c r="IE608" s="43"/>
      <c r="IF608" s="43"/>
      <c r="IG608" s="43"/>
      <c r="IH608" s="43"/>
      <c r="II608" s="43"/>
      <c r="IJ608" s="43"/>
      <c r="IK608" s="43"/>
      <c r="IL608" s="43"/>
      <c r="IM608" s="43"/>
      <c r="IN608" s="43"/>
      <c r="IO608" s="43"/>
      <c r="IP608" s="43"/>
      <c r="IQ608" s="43"/>
      <c r="IR608" s="43"/>
      <c r="IS608" s="43"/>
      <c r="IT608" s="43"/>
      <c r="IU608" s="43"/>
    </row>
    <row r="609" spans="1:255" ht="15" customHeight="1">
      <c r="A609" s="708"/>
      <c r="B609" s="709"/>
      <c r="C609" s="709"/>
      <c r="D609" s="709"/>
      <c r="E609" s="43"/>
      <c r="F609" s="43"/>
      <c r="G609" s="43"/>
      <c r="H609" s="43"/>
      <c r="I609" s="43"/>
      <c r="J609" s="43"/>
      <c r="K609" s="43"/>
      <c r="L609" s="43"/>
      <c r="M609" s="43"/>
      <c r="N609" s="43"/>
      <c r="O609" s="43"/>
      <c r="P609" s="43"/>
      <c r="Q609" s="43"/>
      <c r="R609" s="43"/>
      <c r="S609" s="43"/>
      <c r="T609" s="43"/>
      <c r="U609" s="43"/>
      <c r="V609" s="43"/>
      <c r="W609" s="43"/>
      <c r="X609" s="43"/>
      <c r="Y609" s="43"/>
      <c r="Z609" s="43"/>
      <c r="AA609" s="43"/>
      <c r="AB609" s="43"/>
      <c r="AC609" s="43"/>
      <c r="AD609" s="43"/>
      <c r="AE609" s="43"/>
      <c r="AF609" s="43"/>
      <c r="AG609" s="43"/>
      <c r="AH609" s="43"/>
      <c r="AI609" s="43"/>
      <c r="AJ609" s="43"/>
      <c r="AK609" s="43"/>
      <c r="AL609" s="43"/>
      <c r="AM609" s="43"/>
      <c r="AN609" s="43"/>
      <c r="AO609" s="43"/>
      <c r="AP609" s="43"/>
      <c r="AQ609" s="43"/>
      <c r="AR609" s="43"/>
      <c r="AS609" s="43"/>
      <c r="AT609" s="43"/>
      <c r="AU609" s="43"/>
      <c r="AV609" s="43"/>
      <c r="AW609" s="43"/>
      <c r="AX609" s="43"/>
      <c r="AY609" s="43"/>
      <c r="AZ609" s="43"/>
      <c r="BA609" s="43"/>
      <c r="BB609" s="43"/>
      <c r="BC609" s="43"/>
      <c r="BD609" s="43"/>
      <c r="BE609" s="43"/>
      <c r="BF609" s="43"/>
      <c r="BG609" s="43"/>
      <c r="BH609" s="43"/>
      <c r="BI609" s="43"/>
      <c r="BJ609" s="43"/>
      <c r="BK609" s="43"/>
      <c r="BL609" s="43"/>
      <c r="BM609" s="43"/>
      <c r="BN609" s="43"/>
      <c r="BO609" s="43"/>
      <c r="BP609" s="43"/>
      <c r="BQ609" s="43"/>
      <c r="BR609" s="43"/>
      <c r="BS609" s="43"/>
      <c r="BT609" s="43"/>
      <c r="BU609" s="43"/>
      <c r="BV609" s="43"/>
      <c r="BW609" s="43"/>
      <c r="BX609" s="43"/>
      <c r="BY609" s="43"/>
      <c r="BZ609" s="43"/>
      <c r="CA609" s="43"/>
      <c r="CB609" s="43"/>
      <c r="CC609" s="43"/>
      <c r="CD609" s="43"/>
      <c r="CE609" s="43"/>
      <c r="CF609" s="43"/>
      <c r="CG609" s="43"/>
      <c r="CH609" s="43"/>
      <c r="CI609" s="43"/>
      <c r="CJ609" s="43"/>
      <c r="CK609" s="43"/>
      <c r="CL609" s="43"/>
      <c r="CM609" s="43"/>
      <c r="CN609" s="43"/>
      <c r="CO609" s="43"/>
      <c r="CP609" s="43"/>
      <c r="CQ609" s="43"/>
      <c r="CR609" s="43"/>
      <c r="CS609" s="43"/>
      <c r="CT609" s="43"/>
      <c r="CU609" s="43"/>
      <c r="CV609" s="43"/>
      <c r="CW609" s="43"/>
      <c r="CX609" s="43"/>
      <c r="CY609" s="43"/>
      <c r="CZ609" s="43"/>
      <c r="DA609" s="43"/>
      <c r="DB609" s="43"/>
      <c r="DC609" s="43"/>
      <c r="DD609" s="43"/>
      <c r="DE609" s="43"/>
      <c r="DF609" s="43"/>
      <c r="DG609" s="43"/>
      <c r="DH609" s="43"/>
      <c r="DI609" s="43"/>
      <c r="DJ609" s="43"/>
      <c r="DK609" s="43"/>
      <c r="DL609" s="43"/>
      <c r="DM609" s="43"/>
      <c r="DN609" s="43"/>
      <c r="DO609" s="43"/>
      <c r="DP609" s="43"/>
      <c r="DQ609" s="43"/>
      <c r="DR609" s="43"/>
      <c r="DS609" s="43"/>
      <c r="DT609" s="43"/>
      <c r="DU609" s="43"/>
      <c r="DV609" s="43"/>
      <c r="DW609" s="43"/>
      <c r="DX609" s="43"/>
      <c r="DY609" s="43"/>
      <c r="DZ609" s="43"/>
      <c r="EA609" s="43"/>
      <c r="EB609" s="43"/>
      <c r="EC609" s="43"/>
      <c r="ED609" s="43"/>
      <c r="EE609" s="43"/>
      <c r="EF609" s="43"/>
      <c r="EG609" s="43"/>
      <c r="EH609" s="43"/>
      <c r="EI609" s="43"/>
      <c r="EJ609" s="43"/>
      <c r="EK609" s="43"/>
      <c r="EL609" s="43"/>
      <c r="EM609" s="43"/>
      <c r="EN609" s="43"/>
      <c r="EO609" s="43"/>
      <c r="EP609" s="43"/>
      <c r="EQ609" s="43"/>
      <c r="ER609" s="43"/>
      <c r="ES609" s="43"/>
      <c r="ET609" s="43"/>
      <c r="EU609" s="43"/>
      <c r="EV609" s="43"/>
      <c r="EW609" s="43"/>
      <c r="EX609" s="43"/>
      <c r="EY609" s="43"/>
      <c r="EZ609" s="43"/>
      <c r="FA609" s="43"/>
      <c r="FB609" s="43"/>
      <c r="FC609" s="43"/>
      <c r="FD609" s="43"/>
      <c r="FE609" s="43"/>
      <c r="FF609" s="43"/>
      <c r="FG609" s="43"/>
      <c r="FH609" s="43"/>
      <c r="FI609" s="43"/>
      <c r="FJ609" s="43"/>
      <c r="FK609" s="43"/>
      <c r="FL609" s="43"/>
      <c r="FM609" s="43"/>
      <c r="FN609" s="43"/>
      <c r="FO609" s="43"/>
      <c r="FP609" s="43"/>
      <c r="FQ609" s="43"/>
      <c r="FR609" s="43"/>
      <c r="FS609" s="43"/>
      <c r="FT609" s="43"/>
      <c r="FU609" s="43"/>
      <c r="FV609" s="43"/>
      <c r="FW609" s="43"/>
      <c r="FX609" s="43"/>
      <c r="FY609" s="43"/>
      <c r="FZ609" s="43"/>
      <c r="GA609" s="43"/>
      <c r="GB609" s="43"/>
      <c r="GC609" s="43"/>
      <c r="GD609" s="43"/>
      <c r="GE609" s="43"/>
      <c r="GF609" s="43"/>
      <c r="GG609" s="43"/>
      <c r="GH609" s="43"/>
      <c r="GI609" s="43"/>
      <c r="GJ609" s="43"/>
      <c r="GK609" s="43"/>
      <c r="GL609" s="43"/>
      <c r="GM609" s="43"/>
      <c r="GN609" s="43"/>
      <c r="GO609" s="43"/>
      <c r="GP609" s="43"/>
      <c r="GQ609" s="43"/>
      <c r="GR609" s="43"/>
      <c r="GS609" s="43"/>
      <c r="GT609" s="43"/>
      <c r="GU609" s="43"/>
      <c r="GV609" s="43"/>
      <c r="GW609" s="43"/>
      <c r="GX609" s="43"/>
      <c r="GY609" s="43"/>
      <c r="GZ609" s="43"/>
      <c r="HA609" s="43"/>
      <c r="HB609" s="43"/>
      <c r="HC609" s="43"/>
      <c r="HD609" s="43"/>
      <c r="HE609" s="43"/>
      <c r="HF609" s="43"/>
      <c r="HG609" s="43"/>
      <c r="HH609" s="43"/>
      <c r="HI609" s="43"/>
      <c r="HJ609" s="43"/>
      <c r="HK609" s="43"/>
      <c r="HL609" s="43"/>
      <c r="HM609" s="43"/>
      <c r="HN609" s="43"/>
      <c r="HO609" s="43"/>
      <c r="HP609" s="43"/>
      <c r="HQ609" s="43"/>
      <c r="HR609" s="43"/>
      <c r="HS609" s="43"/>
      <c r="HT609" s="43"/>
      <c r="HU609" s="43"/>
      <c r="HV609" s="43"/>
      <c r="HW609" s="43"/>
      <c r="HX609" s="43"/>
      <c r="HY609" s="43"/>
      <c r="HZ609" s="43"/>
      <c r="IA609" s="43"/>
      <c r="IB609" s="43"/>
      <c r="IC609" s="43"/>
      <c r="ID609" s="43"/>
      <c r="IE609" s="43"/>
      <c r="IF609" s="43"/>
      <c r="IG609" s="43"/>
      <c r="IH609" s="43"/>
      <c r="II609" s="43"/>
      <c r="IJ609" s="43"/>
      <c r="IK609" s="43"/>
      <c r="IL609" s="43"/>
      <c r="IM609" s="43"/>
      <c r="IN609" s="43"/>
      <c r="IO609" s="43"/>
      <c r="IP609" s="43"/>
      <c r="IQ609" s="43"/>
      <c r="IR609" s="43"/>
      <c r="IS609" s="43"/>
      <c r="IT609" s="43"/>
      <c r="IU609" s="43"/>
    </row>
    <row r="610" spans="1:255" ht="15" customHeight="1">
      <c r="A610" s="708"/>
      <c r="B610" s="709"/>
      <c r="C610" s="709"/>
      <c r="D610" s="709"/>
      <c r="E610" s="43"/>
      <c r="F610" s="43"/>
      <c r="G610" s="43"/>
      <c r="H610" s="43"/>
      <c r="I610" s="43"/>
      <c r="J610" s="43"/>
      <c r="K610" s="43"/>
      <c r="L610" s="43"/>
      <c r="M610" s="43"/>
      <c r="N610" s="43"/>
      <c r="O610" s="43"/>
      <c r="P610" s="43"/>
      <c r="Q610" s="43"/>
      <c r="R610" s="43"/>
      <c r="S610" s="43"/>
      <c r="T610" s="43"/>
      <c r="U610" s="43"/>
      <c r="V610" s="43"/>
      <c r="W610" s="43"/>
      <c r="X610" s="43"/>
      <c r="Y610" s="43"/>
      <c r="Z610" s="43"/>
      <c r="AA610" s="43"/>
      <c r="AB610" s="43"/>
      <c r="AC610" s="43"/>
      <c r="AD610" s="43"/>
      <c r="AE610" s="43"/>
      <c r="AF610" s="43"/>
      <c r="AG610" s="43"/>
      <c r="AH610" s="43"/>
      <c r="AI610" s="43"/>
      <c r="AJ610" s="43"/>
      <c r="AK610" s="43"/>
      <c r="AL610" s="43"/>
      <c r="AM610" s="43"/>
      <c r="AN610" s="43"/>
      <c r="AO610" s="43"/>
      <c r="AP610" s="43"/>
      <c r="AQ610" s="43"/>
      <c r="AR610" s="43"/>
      <c r="AS610" s="43"/>
      <c r="AT610" s="43"/>
      <c r="AU610" s="43"/>
      <c r="AV610" s="43"/>
      <c r="AW610" s="43"/>
      <c r="AX610" s="43"/>
      <c r="AY610" s="43"/>
      <c r="AZ610" s="43"/>
      <c r="BA610" s="43"/>
      <c r="BB610" s="43"/>
      <c r="BC610" s="43"/>
      <c r="BD610" s="43"/>
      <c r="BE610" s="43"/>
      <c r="BF610" s="43"/>
      <c r="BG610" s="43"/>
      <c r="BH610" s="43"/>
      <c r="BI610" s="43"/>
      <c r="BJ610" s="43"/>
      <c r="BK610" s="43"/>
      <c r="BL610" s="43"/>
      <c r="BM610" s="43"/>
      <c r="BN610" s="43"/>
      <c r="BO610" s="43"/>
      <c r="BP610" s="43"/>
      <c r="BQ610" s="43"/>
      <c r="BR610" s="43"/>
      <c r="BS610" s="43"/>
      <c r="BT610" s="43"/>
      <c r="BU610" s="43"/>
      <c r="BV610" s="43"/>
      <c r="BW610" s="43"/>
      <c r="BX610" s="43"/>
      <c r="BY610" s="43"/>
      <c r="BZ610" s="43"/>
      <c r="CA610" s="43"/>
      <c r="CB610" s="43"/>
      <c r="CC610" s="43"/>
      <c r="CD610" s="43"/>
      <c r="CE610" s="43"/>
      <c r="CF610" s="43"/>
      <c r="CG610" s="43"/>
      <c r="CH610" s="43"/>
      <c r="CI610" s="43"/>
      <c r="CJ610" s="43"/>
      <c r="CK610" s="43"/>
      <c r="CL610" s="43"/>
      <c r="CM610" s="43"/>
      <c r="CN610" s="43"/>
      <c r="CO610" s="43"/>
      <c r="CP610" s="43"/>
      <c r="CQ610" s="43"/>
      <c r="CR610" s="43"/>
      <c r="CS610" s="43"/>
      <c r="CT610" s="43"/>
      <c r="CU610" s="43"/>
      <c r="CV610" s="43"/>
      <c r="CW610" s="43"/>
      <c r="CX610" s="43"/>
      <c r="CY610" s="43"/>
      <c r="CZ610" s="43"/>
      <c r="DA610" s="43"/>
      <c r="DB610" s="43"/>
      <c r="DC610" s="43"/>
      <c r="DD610" s="43"/>
      <c r="DE610" s="43"/>
      <c r="DF610" s="43"/>
      <c r="DG610" s="43"/>
      <c r="DH610" s="43"/>
      <c r="DI610" s="43"/>
      <c r="DJ610" s="43"/>
      <c r="DK610" s="43"/>
      <c r="DL610" s="43"/>
      <c r="DM610" s="43"/>
      <c r="DN610" s="43"/>
      <c r="DO610" s="43"/>
      <c r="DP610" s="43"/>
      <c r="DQ610" s="43"/>
      <c r="DR610" s="43"/>
      <c r="DS610" s="43"/>
      <c r="DT610" s="43"/>
      <c r="DU610" s="43"/>
      <c r="DV610" s="43"/>
      <c r="DW610" s="43"/>
      <c r="DX610" s="43"/>
      <c r="DY610" s="43"/>
      <c r="DZ610" s="43"/>
      <c r="EA610" s="43"/>
      <c r="EB610" s="43"/>
      <c r="EC610" s="43"/>
      <c r="ED610" s="43"/>
      <c r="EE610" s="43"/>
      <c r="EF610" s="43"/>
      <c r="EG610" s="43"/>
      <c r="EH610" s="43"/>
      <c r="EI610" s="43"/>
      <c r="EJ610" s="43"/>
      <c r="EK610" s="43"/>
      <c r="EL610" s="43"/>
      <c r="EM610" s="43"/>
      <c r="EN610" s="43"/>
      <c r="EO610" s="43"/>
      <c r="EP610" s="43"/>
      <c r="EQ610" s="43"/>
      <c r="ER610" s="43"/>
      <c r="ES610" s="43"/>
      <c r="ET610" s="43"/>
      <c r="EU610" s="43"/>
      <c r="EV610" s="43"/>
      <c r="EW610" s="43"/>
      <c r="EX610" s="43"/>
      <c r="EY610" s="43"/>
      <c r="EZ610" s="43"/>
      <c r="FA610" s="43"/>
      <c r="FB610" s="43"/>
      <c r="FC610" s="43"/>
      <c r="FD610" s="43"/>
      <c r="FE610" s="43"/>
      <c r="FF610" s="43"/>
      <c r="FG610" s="43"/>
      <c r="FH610" s="43"/>
      <c r="FI610" s="43"/>
      <c r="FJ610" s="43"/>
      <c r="FK610" s="43"/>
      <c r="FL610" s="43"/>
      <c r="FM610" s="43"/>
      <c r="FN610" s="43"/>
      <c r="FO610" s="43"/>
      <c r="FP610" s="43"/>
      <c r="FQ610" s="43"/>
      <c r="FR610" s="43"/>
      <c r="FS610" s="43"/>
      <c r="FT610" s="43"/>
      <c r="FU610" s="43"/>
      <c r="FV610" s="43"/>
      <c r="FW610" s="43"/>
      <c r="FX610" s="43"/>
      <c r="FY610" s="43"/>
      <c r="FZ610" s="43"/>
      <c r="GA610" s="43"/>
      <c r="GB610" s="43"/>
      <c r="GC610" s="43"/>
      <c r="GD610" s="43"/>
      <c r="GE610" s="43"/>
      <c r="GF610" s="43"/>
      <c r="GG610" s="43"/>
      <c r="GH610" s="43"/>
      <c r="GI610" s="43"/>
      <c r="GJ610" s="43"/>
      <c r="GK610" s="43"/>
      <c r="GL610" s="43"/>
      <c r="GM610" s="43"/>
      <c r="GN610" s="43"/>
      <c r="GO610" s="43"/>
      <c r="GP610" s="43"/>
      <c r="GQ610" s="43"/>
      <c r="GR610" s="43"/>
      <c r="GS610" s="43"/>
      <c r="GT610" s="43"/>
      <c r="GU610" s="43"/>
      <c r="GV610" s="43"/>
      <c r="GW610" s="43"/>
      <c r="GX610" s="43"/>
      <c r="GY610" s="43"/>
      <c r="GZ610" s="43"/>
      <c r="HA610" s="43"/>
      <c r="HB610" s="43"/>
      <c r="HC610" s="43"/>
      <c r="HD610" s="43"/>
      <c r="HE610" s="43"/>
      <c r="HF610" s="43"/>
      <c r="HG610" s="43"/>
      <c r="HH610" s="43"/>
      <c r="HI610" s="43"/>
      <c r="HJ610" s="43"/>
      <c r="HK610" s="43"/>
      <c r="HL610" s="43"/>
      <c r="HM610" s="43"/>
      <c r="HN610" s="43"/>
      <c r="HO610" s="43"/>
      <c r="HP610" s="43"/>
      <c r="HQ610" s="43"/>
      <c r="HR610" s="43"/>
      <c r="HS610" s="43"/>
      <c r="HT610" s="43"/>
      <c r="HU610" s="43"/>
      <c r="HV610" s="43"/>
      <c r="HW610" s="43"/>
      <c r="HX610" s="43"/>
      <c r="HY610" s="43"/>
      <c r="HZ610" s="43"/>
      <c r="IA610" s="43"/>
      <c r="IB610" s="43"/>
      <c r="IC610" s="43"/>
      <c r="ID610" s="43"/>
      <c r="IE610" s="43"/>
      <c r="IF610" s="43"/>
      <c r="IG610" s="43"/>
      <c r="IH610" s="43"/>
      <c r="II610" s="43"/>
      <c r="IJ610" s="43"/>
      <c r="IK610" s="43"/>
      <c r="IL610" s="43"/>
      <c r="IM610" s="43"/>
      <c r="IN610" s="43"/>
      <c r="IO610" s="43"/>
      <c r="IP610" s="43"/>
      <c r="IQ610" s="43"/>
      <c r="IR610" s="43"/>
      <c r="IS610" s="43"/>
      <c r="IT610" s="43"/>
      <c r="IU610" s="43"/>
    </row>
    <row r="611" spans="1:255" ht="15" customHeight="1">
      <c r="A611" s="708"/>
      <c r="B611" s="709"/>
      <c r="C611" s="709"/>
      <c r="D611" s="709"/>
      <c r="E611" s="43"/>
      <c r="F611" s="43"/>
      <c r="G611" s="43"/>
      <c r="H611" s="43"/>
      <c r="I611" s="43"/>
      <c r="J611" s="43"/>
      <c r="K611" s="43"/>
      <c r="L611" s="43"/>
      <c r="M611" s="43"/>
      <c r="N611" s="43"/>
      <c r="O611" s="43"/>
      <c r="P611" s="43"/>
      <c r="Q611" s="43"/>
      <c r="R611" s="43"/>
      <c r="S611" s="43"/>
      <c r="T611" s="43"/>
      <c r="U611" s="43"/>
      <c r="V611" s="43"/>
      <c r="W611" s="43"/>
      <c r="X611" s="43"/>
      <c r="Y611" s="43"/>
      <c r="Z611" s="43"/>
      <c r="AA611" s="43"/>
      <c r="AB611" s="43"/>
      <c r="AC611" s="43"/>
      <c r="AD611" s="43"/>
      <c r="AE611" s="43"/>
      <c r="AF611" s="43"/>
      <c r="AG611" s="43"/>
      <c r="AH611" s="43"/>
      <c r="AI611" s="43"/>
      <c r="AJ611" s="43"/>
      <c r="AK611" s="43"/>
      <c r="AL611" s="43"/>
      <c r="AM611" s="43"/>
      <c r="AN611" s="43"/>
      <c r="AO611" s="43"/>
      <c r="AP611" s="43"/>
      <c r="AQ611" s="43"/>
      <c r="AR611" s="43"/>
      <c r="AS611" s="43"/>
      <c r="AT611" s="43"/>
      <c r="AU611" s="43"/>
      <c r="AV611" s="43"/>
      <c r="AW611" s="43"/>
      <c r="AX611" s="43"/>
      <c r="AY611" s="43"/>
      <c r="AZ611" s="43"/>
      <c r="BA611" s="43"/>
      <c r="BB611" s="43"/>
      <c r="BC611" s="43"/>
      <c r="BD611" s="43"/>
      <c r="BE611" s="43"/>
      <c r="BF611" s="43"/>
      <c r="BG611" s="43"/>
      <c r="BH611" s="43"/>
      <c r="BI611" s="43"/>
      <c r="BJ611" s="43"/>
      <c r="BK611" s="43"/>
      <c r="BL611" s="43"/>
      <c r="BM611" s="43"/>
      <c r="BN611" s="43"/>
      <c r="BO611" s="43"/>
      <c r="BP611" s="43"/>
      <c r="BQ611" s="43"/>
      <c r="BR611" s="43"/>
      <c r="BS611" s="43"/>
      <c r="BT611" s="43"/>
      <c r="BU611" s="43"/>
      <c r="BV611" s="43"/>
      <c r="BW611" s="43"/>
      <c r="BX611" s="43"/>
      <c r="BY611" s="43"/>
      <c r="BZ611" s="43"/>
      <c r="CA611" s="43"/>
      <c r="CB611" s="43"/>
      <c r="CC611" s="43"/>
      <c r="CD611" s="43"/>
      <c r="CE611" s="43"/>
      <c r="CF611" s="43"/>
      <c r="CG611" s="43"/>
      <c r="CH611" s="43"/>
      <c r="CI611" s="43"/>
      <c r="CJ611" s="43"/>
      <c r="CK611" s="43"/>
      <c r="CL611" s="43"/>
      <c r="CM611" s="43"/>
      <c r="CN611" s="43"/>
      <c r="CO611" s="43"/>
      <c r="CP611" s="43"/>
      <c r="CQ611" s="43"/>
      <c r="CR611" s="43"/>
      <c r="CS611" s="43"/>
      <c r="CT611" s="43"/>
      <c r="CU611" s="43"/>
      <c r="CV611" s="43"/>
      <c r="CW611" s="43"/>
      <c r="CX611" s="43"/>
      <c r="CY611" s="43"/>
      <c r="CZ611" s="43"/>
      <c r="DA611" s="43"/>
      <c r="DB611" s="43"/>
      <c r="DC611" s="43"/>
      <c r="DD611" s="43"/>
      <c r="DE611" s="43"/>
      <c r="DF611" s="43"/>
      <c r="DG611" s="43"/>
      <c r="DH611" s="43"/>
      <c r="DI611" s="43"/>
      <c r="DJ611" s="43"/>
      <c r="DK611" s="43"/>
      <c r="DL611" s="43"/>
      <c r="DM611" s="43"/>
      <c r="DN611" s="43"/>
      <c r="DO611" s="43"/>
      <c r="DP611" s="43"/>
      <c r="DQ611" s="43"/>
      <c r="DR611" s="43"/>
      <c r="DS611" s="43"/>
      <c r="DT611" s="43"/>
      <c r="DU611" s="43"/>
      <c r="DV611" s="43"/>
      <c r="DW611" s="43"/>
      <c r="DX611" s="43"/>
      <c r="DY611" s="43"/>
      <c r="DZ611" s="43"/>
      <c r="EA611" s="43"/>
      <c r="EB611" s="43"/>
      <c r="EC611" s="43"/>
      <c r="ED611" s="43"/>
      <c r="EE611" s="43"/>
      <c r="EF611" s="43"/>
      <c r="EG611" s="43"/>
      <c r="EH611" s="43"/>
      <c r="EI611" s="43"/>
      <c r="EJ611" s="43"/>
      <c r="EK611" s="43"/>
      <c r="EL611" s="43"/>
      <c r="EM611" s="43"/>
      <c r="EN611" s="43"/>
      <c r="EO611" s="43"/>
      <c r="EP611" s="43"/>
      <c r="EQ611" s="43"/>
      <c r="ER611" s="43"/>
      <c r="ES611" s="43"/>
      <c r="ET611" s="43"/>
      <c r="EU611" s="43"/>
      <c r="EV611" s="43"/>
      <c r="EW611" s="43"/>
      <c r="EX611" s="43"/>
      <c r="EY611" s="43"/>
      <c r="EZ611" s="43"/>
      <c r="FA611" s="43"/>
      <c r="FB611" s="43"/>
      <c r="FC611" s="43"/>
      <c r="FD611" s="43"/>
      <c r="FE611" s="43"/>
      <c r="FF611" s="43"/>
      <c r="FG611" s="43"/>
      <c r="FH611" s="43"/>
      <c r="FI611" s="43"/>
      <c r="FJ611" s="43"/>
      <c r="FK611" s="43"/>
      <c r="FL611" s="43"/>
      <c r="FM611" s="43"/>
      <c r="FN611" s="43"/>
      <c r="FO611" s="43"/>
      <c r="FP611" s="43"/>
      <c r="FQ611" s="43"/>
      <c r="FR611" s="43"/>
      <c r="FS611" s="43"/>
      <c r="FT611" s="43"/>
      <c r="FU611" s="43"/>
      <c r="FV611" s="43"/>
      <c r="FW611" s="43"/>
      <c r="FX611" s="43"/>
      <c r="FY611" s="43"/>
      <c r="FZ611" s="43"/>
      <c r="GA611" s="43"/>
      <c r="GB611" s="43"/>
      <c r="GC611" s="43"/>
      <c r="GD611" s="43"/>
      <c r="GE611" s="43"/>
      <c r="GF611" s="43"/>
      <c r="GG611" s="43"/>
      <c r="GH611" s="43"/>
      <c r="GI611" s="43"/>
      <c r="GJ611" s="43"/>
      <c r="GK611" s="43"/>
      <c r="GL611" s="43"/>
      <c r="GM611" s="43"/>
      <c r="GN611" s="43"/>
      <c r="GO611" s="43"/>
      <c r="GP611" s="43"/>
      <c r="GQ611" s="43"/>
      <c r="GR611" s="43"/>
      <c r="GS611" s="43"/>
      <c r="GT611" s="43"/>
      <c r="GU611" s="43"/>
      <c r="GV611" s="43"/>
      <c r="GW611" s="43"/>
      <c r="GX611" s="43"/>
      <c r="GY611" s="43"/>
      <c r="GZ611" s="43"/>
      <c r="HA611" s="43"/>
      <c r="HB611" s="43"/>
      <c r="HC611" s="43"/>
      <c r="HD611" s="43"/>
      <c r="HE611" s="43"/>
      <c r="HF611" s="43"/>
      <c r="HG611" s="43"/>
      <c r="HH611" s="43"/>
      <c r="HI611" s="43"/>
      <c r="HJ611" s="43"/>
      <c r="HK611" s="43"/>
      <c r="HL611" s="43"/>
      <c r="HM611" s="43"/>
      <c r="HN611" s="43"/>
      <c r="HO611" s="43"/>
      <c r="HP611" s="43"/>
      <c r="HQ611" s="43"/>
      <c r="HR611" s="43"/>
      <c r="HS611" s="43"/>
      <c r="HT611" s="43"/>
      <c r="HU611" s="43"/>
      <c r="HV611" s="43"/>
      <c r="HW611" s="43"/>
      <c r="HX611" s="43"/>
      <c r="HY611" s="43"/>
      <c r="HZ611" s="43"/>
      <c r="IA611" s="43"/>
      <c r="IB611" s="43"/>
      <c r="IC611" s="43"/>
      <c r="ID611" s="43"/>
      <c r="IE611" s="43"/>
      <c r="IF611" s="43"/>
      <c r="IG611" s="43"/>
      <c r="IH611" s="43"/>
      <c r="II611" s="43"/>
      <c r="IJ611" s="43"/>
      <c r="IK611" s="43"/>
      <c r="IL611" s="43"/>
      <c r="IM611" s="43"/>
      <c r="IN611" s="43"/>
      <c r="IO611" s="43"/>
      <c r="IP611" s="43"/>
      <c r="IQ611" s="43"/>
      <c r="IR611" s="43"/>
      <c r="IS611" s="43"/>
      <c r="IT611" s="43"/>
      <c r="IU611" s="43"/>
    </row>
    <row r="612" spans="1:255" ht="15" customHeight="1">
      <c r="A612" s="708"/>
      <c r="B612" s="709"/>
      <c r="C612" s="709"/>
      <c r="D612" s="709"/>
      <c r="E612" s="43"/>
      <c r="F612" s="43"/>
      <c r="G612" s="43"/>
      <c r="H612" s="43"/>
      <c r="I612" s="43"/>
      <c r="J612" s="43"/>
      <c r="K612" s="43"/>
      <c r="L612" s="43"/>
      <c r="M612" s="43"/>
      <c r="N612" s="43"/>
      <c r="O612" s="43"/>
      <c r="P612" s="43"/>
      <c r="Q612" s="43"/>
      <c r="R612" s="43"/>
      <c r="S612" s="43"/>
      <c r="T612" s="43"/>
      <c r="U612" s="43"/>
      <c r="V612" s="43"/>
      <c r="W612" s="43"/>
      <c r="X612" s="43"/>
      <c r="Y612" s="43"/>
      <c r="Z612" s="43"/>
      <c r="AA612" s="43"/>
      <c r="AB612" s="43"/>
      <c r="AC612" s="43"/>
      <c r="AD612" s="43"/>
      <c r="AE612" s="43"/>
      <c r="AF612" s="43"/>
      <c r="AG612" s="43"/>
      <c r="AH612" s="43"/>
      <c r="AI612" s="43"/>
      <c r="AJ612" s="43"/>
      <c r="AK612" s="43"/>
      <c r="AL612" s="43"/>
      <c r="AM612" s="43"/>
      <c r="AN612" s="43"/>
      <c r="AO612" s="43"/>
      <c r="AP612" s="43"/>
      <c r="AQ612" s="43"/>
      <c r="AR612" s="43"/>
      <c r="AS612" s="43"/>
      <c r="AT612" s="43"/>
      <c r="AU612" s="43"/>
      <c r="AV612" s="43"/>
      <c r="AW612" s="43"/>
      <c r="AX612" s="43"/>
      <c r="AY612" s="43"/>
      <c r="AZ612" s="43"/>
      <c r="BA612" s="43"/>
      <c r="BB612" s="43"/>
      <c r="BC612" s="43"/>
      <c r="BD612" s="43"/>
      <c r="BE612" s="43"/>
      <c r="BF612" s="43"/>
      <c r="BG612" s="43"/>
      <c r="BH612" s="43"/>
      <c r="BI612" s="43"/>
      <c r="BJ612" s="43"/>
      <c r="BK612" s="43"/>
      <c r="BL612" s="43"/>
      <c r="BM612" s="43"/>
      <c r="BN612" s="43"/>
      <c r="BO612" s="43"/>
      <c r="BP612" s="43"/>
      <c r="BQ612" s="43"/>
      <c r="BR612" s="43"/>
      <c r="BS612" s="43"/>
      <c r="BT612" s="43"/>
      <c r="BU612" s="43"/>
      <c r="BV612" s="43"/>
      <c r="BW612" s="43"/>
      <c r="BX612" s="43"/>
      <c r="BY612" s="43"/>
      <c r="BZ612" s="43"/>
      <c r="CA612" s="43"/>
      <c r="CB612" s="43"/>
      <c r="CC612" s="43"/>
      <c r="CD612" s="43"/>
      <c r="CE612" s="43"/>
      <c r="CF612" s="43"/>
      <c r="CG612" s="43"/>
      <c r="CH612" s="43"/>
      <c r="CI612" s="43"/>
      <c r="CJ612" s="43"/>
      <c r="CK612" s="43"/>
      <c r="CL612" s="43"/>
      <c r="CM612" s="43"/>
      <c r="CN612" s="43"/>
      <c r="CO612" s="43"/>
      <c r="CP612" s="43"/>
      <c r="CQ612" s="43"/>
      <c r="CR612" s="43"/>
      <c r="CS612" s="43"/>
      <c r="CT612" s="43"/>
      <c r="CU612" s="43"/>
      <c r="CV612" s="43"/>
      <c r="CW612" s="43"/>
      <c r="CX612" s="43"/>
      <c r="CY612" s="43"/>
      <c r="CZ612" s="43"/>
      <c r="DA612" s="43"/>
      <c r="DB612" s="43"/>
      <c r="DC612" s="43"/>
      <c r="DD612" s="43"/>
      <c r="DE612" s="43"/>
      <c r="DF612" s="43"/>
      <c r="DG612" s="43"/>
      <c r="DH612" s="43"/>
      <c r="DI612" s="43"/>
      <c r="DJ612" s="43"/>
      <c r="DK612" s="43"/>
      <c r="DL612" s="43"/>
      <c r="DM612" s="43"/>
      <c r="DN612" s="43"/>
      <c r="DO612" s="43"/>
      <c r="DP612" s="43"/>
      <c r="DQ612" s="43"/>
      <c r="DR612" s="43"/>
      <c r="DS612" s="43"/>
      <c r="DT612" s="43"/>
      <c r="DU612" s="43"/>
      <c r="DV612" s="43"/>
      <c r="DW612" s="43"/>
      <c r="DX612" s="43"/>
      <c r="DY612" s="43"/>
      <c r="DZ612" s="43"/>
      <c r="EA612" s="43"/>
      <c r="EB612" s="43"/>
      <c r="EC612" s="43"/>
      <c r="ED612" s="43"/>
      <c r="EE612" s="43"/>
      <c r="EF612" s="43"/>
      <c r="EG612" s="43"/>
      <c r="EH612" s="43"/>
      <c r="EI612" s="43"/>
      <c r="EJ612" s="43"/>
      <c r="EK612" s="43"/>
      <c r="EL612" s="43"/>
      <c r="EM612" s="43"/>
      <c r="EN612" s="43"/>
      <c r="EO612" s="43"/>
      <c r="EP612" s="43"/>
      <c r="EQ612" s="43"/>
      <c r="ER612" s="43"/>
      <c r="ES612" s="43"/>
      <c r="ET612" s="43"/>
      <c r="EU612" s="43"/>
      <c r="EV612" s="43"/>
      <c r="EW612" s="43"/>
      <c r="EX612" s="43"/>
      <c r="EY612" s="43"/>
      <c r="EZ612" s="43"/>
      <c r="FA612" s="43"/>
      <c r="FB612" s="43"/>
      <c r="FC612" s="43"/>
      <c r="FD612" s="43"/>
      <c r="FE612" s="43"/>
      <c r="FF612" s="43"/>
      <c r="FG612" s="43"/>
      <c r="FH612" s="43"/>
      <c r="FI612" s="43"/>
      <c r="FJ612" s="43"/>
      <c r="FK612" s="43"/>
      <c r="FL612" s="43"/>
      <c r="FM612" s="43"/>
      <c r="FN612" s="43"/>
      <c r="FO612" s="43"/>
      <c r="FP612" s="43"/>
      <c r="FQ612" s="43"/>
      <c r="FR612" s="43"/>
      <c r="FS612" s="43"/>
      <c r="FT612" s="43"/>
      <c r="FU612" s="43"/>
      <c r="FV612" s="43"/>
      <c r="FW612" s="43"/>
      <c r="FX612" s="43"/>
      <c r="FY612" s="43"/>
      <c r="FZ612" s="43"/>
      <c r="GA612" s="43"/>
      <c r="GB612" s="43"/>
      <c r="GC612" s="43"/>
      <c r="GD612" s="43"/>
      <c r="GE612" s="43"/>
      <c r="GF612" s="43"/>
      <c r="GG612" s="43"/>
      <c r="GH612" s="43"/>
      <c r="GI612" s="43"/>
      <c r="GJ612" s="43"/>
      <c r="GK612" s="43"/>
      <c r="GL612" s="43"/>
      <c r="GM612" s="43"/>
      <c r="GN612" s="43"/>
      <c r="GO612" s="43"/>
      <c r="GP612" s="43"/>
      <c r="GQ612" s="43"/>
      <c r="GR612" s="43"/>
      <c r="GS612" s="43"/>
      <c r="GT612" s="43"/>
      <c r="GU612" s="43"/>
      <c r="GV612" s="43"/>
      <c r="GW612" s="43"/>
      <c r="GX612" s="43"/>
      <c r="GY612" s="43"/>
      <c r="GZ612" s="43"/>
      <c r="HA612" s="43"/>
      <c r="HB612" s="43"/>
      <c r="HC612" s="43"/>
      <c r="HD612" s="43"/>
      <c r="HE612" s="43"/>
      <c r="HF612" s="43"/>
      <c r="HG612" s="43"/>
      <c r="HH612" s="43"/>
      <c r="HI612" s="43"/>
      <c r="HJ612" s="43"/>
      <c r="HK612" s="43"/>
      <c r="HL612" s="43"/>
      <c r="HM612" s="43"/>
      <c r="HN612" s="43"/>
      <c r="HO612" s="43"/>
      <c r="HP612" s="43"/>
      <c r="HQ612" s="43"/>
      <c r="HR612" s="43"/>
      <c r="HS612" s="43"/>
      <c r="HT612" s="43"/>
      <c r="HU612" s="43"/>
      <c r="HV612" s="43"/>
      <c r="HW612" s="43"/>
      <c r="HX612" s="43"/>
      <c r="HY612" s="43"/>
      <c r="HZ612" s="43"/>
      <c r="IA612" s="43"/>
      <c r="IB612" s="43"/>
      <c r="IC612" s="43"/>
      <c r="ID612" s="43"/>
      <c r="IE612" s="43"/>
      <c r="IF612" s="43"/>
      <c r="IG612" s="43"/>
      <c r="IH612" s="43"/>
      <c r="II612" s="43"/>
      <c r="IJ612" s="43"/>
      <c r="IK612" s="43"/>
      <c r="IL612" s="43"/>
      <c r="IM612" s="43"/>
      <c r="IN612" s="43"/>
      <c r="IO612" s="43"/>
      <c r="IP612" s="43"/>
      <c r="IQ612" s="43"/>
      <c r="IR612" s="43"/>
      <c r="IS612" s="43"/>
      <c r="IT612" s="43"/>
      <c r="IU612" s="43"/>
    </row>
    <row r="613" spans="1:255" ht="15" customHeight="1">
      <c r="A613" s="708"/>
      <c r="B613" s="709"/>
      <c r="C613" s="709"/>
      <c r="D613" s="709"/>
      <c r="E613" s="43"/>
      <c r="F613" s="43"/>
      <c r="G613" s="43"/>
      <c r="H613" s="43"/>
      <c r="I613" s="43"/>
      <c r="J613" s="43"/>
      <c r="K613" s="43"/>
      <c r="L613" s="43"/>
      <c r="M613" s="43"/>
      <c r="N613" s="43"/>
      <c r="O613" s="43"/>
      <c r="P613" s="43"/>
      <c r="Q613" s="43"/>
      <c r="R613" s="43"/>
      <c r="S613" s="43"/>
      <c r="T613" s="43"/>
      <c r="U613" s="43"/>
      <c r="V613" s="43"/>
      <c r="W613" s="43"/>
      <c r="X613" s="43"/>
      <c r="Y613" s="43"/>
      <c r="Z613" s="43"/>
      <c r="AA613" s="43"/>
      <c r="AB613" s="43"/>
      <c r="AC613" s="43"/>
      <c r="AD613" s="43"/>
      <c r="AE613" s="43"/>
      <c r="AF613" s="43"/>
      <c r="AG613" s="43"/>
      <c r="AH613" s="43"/>
      <c r="AI613" s="43"/>
      <c r="AJ613" s="43"/>
      <c r="AK613" s="43"/>
      <c r="AL613" s="43"/>
      <c r="AM613" s="43"/>
      <c r="AN613" s="43"/>
      <c r="AO613" s="43"/>
      <c r="AP613" s="43"/>
      <c r="AQ613" s="43"/>
      <c r="AR613" s="43"/>
      <c r="AS613" s="43"/>
      <c r="AT613" s="43"/>
      <c r="AU613" s="43"/>
      <c r="AV613" s="43"/>
      <c r="AW613" s="43"/>
      <c r="AX613" s="43"/>
      <c r="AY613" s="43"/>
      <c r="AZ613" s="43"/>
      <c r="BA613" s="43"/>
      <c r="BB613" s="43"/>
      <c r="BC613" s="43"/>
      <c r="BD613" s="43"/>
      <c r="BE613" s="43"/>
      <c r="BF613" s="43"/>
      <c r="BG613" s="43"/>
      <c r="BH613" s="43"/>
      <c r="BI613" s="43"/>
      <c r="BJ613" s="43"/>
      <c r="BK613" s="43"/>
      <c r="BL613" s="43"/>
      <c r="BM613" s="43"/>
      <c r="BN613" s="43"/>
      <c r="BO613" s="43"/>
      <c r="BP613" s="43"/>
      <c r="BQ613" s="43"/>
      <c r="BR613" s="43"/>
      <c r="BS613" s="43"/>
      <c r="BT613" s="43"/>
      <c r="BU613" s="43"/>
      <c r="BV613" s="43"/>
      <c r="BW613" s="43"/>
      <c r="BX613" s="43"/>
      <c r="BY613" s="43"/>
      <c r="BZ613" s="43"/>
      <c r="CA613" s="43"/>
      <c r="CB613" s="43"/>
      <c r="CC613" s="43"/>
      <c r="CD613" s="43"/>
      <c r="CE613" s="43"/>
      <c r="CF613" s="43"/>
      <c r="CG613" s="43"/>
      <c r="CH613" s="43"/>
      <c r="CI613" s="43"/>
      <c r="CJ613" s="43"/>
      <c r="CK613" s="43"/>
      <c r="CL613" s="43"/>
      <c r="CM613" s="43"/>
      <c r="CN613" s="43"/>
      <c r="CO613" s="43"/>
      <c r="CP613" s="43"/>
      <c r="CQ613" s="43"/>
      <c r="CR613" s="43"/>
      <c r="CS613" s="43"/>
      <c r="CT613" s="43"/>
      <c r="CU613" s="43"/>
      <c r="CV613" s="43"/>
      <c r="CW613" s="43"/>
      <c r="CX613" s="43"/>
      <c r="CY613" s="43"/>
      <c r="CZ613" s="43"/>
      <c r="DA613" s="43"/>
      <c r="DB613" s="43"/>
      <c r="DC613" s="43"/>
      <c r="DD613" s="43"/>
      <c r="DE613" s="43"/>
      <c r="DF613" s="43"/>
      <c r="DG613" s="43"/>
      <c r="DH613" s="43"/>
      <c r="DI613" s="43"/>
      <c r="DJ613" s="43"/>
      <c r="DK613" s="43"/>
      <c r="DL613" s="43"/>
      <c r="DM613" s="43"/>
      <c r="DN613" s="43"/>
      <c r="DO613" s="43"/>
      <c r="DP613" s="43"/>
      <c r="DQ613" s="43"/>
      <c r="DR613" s="43"/>
      <c r="DS613" s="43"/>
      <c r="DT613" s="43"/>
      <c r="DU613" s="43"/>
      <c r="DV613" s="43"/>
      <c r="DW613" s="43"/>
      <c r="DX613" s="43"/>
      <c r="DY613" s="43"/>
      <c r="DZ613" s="43"/>
      <c r="EA613" s="43"/>
      <c r="EB613" s="43"/>
      <c r="EC613" s="43"/>
      <c r="ED613" s="43"/>
      <c r="EE613" s="43"/>
      <c r="EF613" s="43"/>
      <c r="EG613" s="43"/>
      <c r="EH613" s="43"/>
      <c r="EI613" s="43"/>
      <c r="EJ613" s="43"/>
      <c r="EK613" s="43"/>
      <c r="EL613" s="43"/>
      <c r="EM613" s="43"/>
      <c r="EN613" s="43"/>
      <c r="EO613" s="43"/>
      <c r="EP613" s="43"/>
      <c r="EQ613" s="43"/>
      <c r="ER613" s="43"/>
      <c r="ES613" s="43"/>
      <c r="ET613" s="43"/>
      <c r="EU613" s="43"/>
      <c r="EV613" s="43"/>
      <c r="EW613" s="43"/>
      <c r="EX613" s="43"/>
      <c r="EY613" s="43"/>
      <c r="EZ613" s="43"/>
      <c r="FA613" s="43"/>
      <c r="FB613" s="43"/>
      <c r="FC613" s="43"/>
      <c r="FD613" s="43"/>
      <c r="FE613" s="43"/>
      <c r="FF613" s="43"/>
      <c r="FG613" s="43"/>
      <c r="FH613" s="43"/>
      <c r="FI613" s="43"/>
      <c r="FJ613" s="43"/>
      <c r="FK613" s="43"/>
      <c r="FL613" s="43"/>
      <c r="FM613" s="43"/>
      <c r="FN613" s="43"/>
      <c r="FO613" s="43"/>
      <c r="FP613" s="43"/>
      <c r="FQ613" s="43"/>
      <c r="FR613" s="43"/>
      <c r="FS613" s="43"/>
      <c r="FT613" s="43"/>
      <c r="FU613" s="43"/>
      <c r="FV613" s="43"/>
      <c r="FW613" s="43"/>
      <c r="FX613" s="43"/>
      <c r="FY613" s="43"/>
      <c r="FZ613" s="43"/>
      <c r="GA613" s="43"/>
      <c r="GB613" s="43"/>
      <c r="GC613" s="43"/>
      <c r="GD613" s="43"/>
      <c r="GE613" s="43"/>
      <c r="GF613" s="43"/>
      <c r="GG613" s="43"/>
      <c r="GH613" s="43"/>
      <c r="GI613" s="43"/>
      <c r="GJ613" s="43"/>
      <c r="GK613" s="43"/>
      <c r="GL613" s="43"/>
      <c r="GM613" s="43"/>
      <c r="GN613" s="43"/>
      <c r="GO613" s="43"/>
      <c r="GP613" s="43"/>
      <c r="GQ613" s="43"/>
      <c r="GR613" s="43"/>
      <c r="GS613" s="43"/>
      <c r="GT613" s="43"/>
      <c r="GU613" s="43"/>
      <c r="GV613" s="43"/>
      <c r="GW613" s="43"/>
      <c r="GX613" s="43"/>
      <c r="GY613" s="43"/>
      <c r="GZ613" s="43"/>
      <c r="HA613" s="43"/>
      <c r="HB613" s="43"/>
      <c r="HC613" s="43"/>
      <c r="HD613" s="43"/>
      <c r="HE613" s="43"/>
      <c r="HF613" s="43"/>
      <c r="HG613" s="43"/>
      <c r="HH613" s="43"/>
      <c r="HI613" s="43"/>
      <c r="HJ613" s="43"/>
      <c r="HK613" s="43"/>
      <c r="HL613" s="43"/>
      <c r="HM613" s="43"/>
      <c r="HN613" s="43"/>
      <c r="HO613" s="43"/>
      <c r="HP613" s="43"/>
      <c r="HQ613" s="43"/>
      <c r="HR613" s="43"/>
      <c r="HS613" s="43"/>
      <c r="HT613" s="43"/>
      <c r="HU613" s="43"/>
      <c r="HV613" s="43"/>
      <c r="HW613" s="43"/>
      <c r="HX613" s="43"/>
      <c r="HY613" s="43"/>
      <c r="HZ613" s="43"/>
      <c r="IA613" s="43"/>
      <c r="IB613" s="43"/>
      <c r="IC613" s="43"/>
      <c r="ID613" s="43"/>
      <c r="IE613" s="43"/>
      <c r="IF613" s="43"/>
      <c r="IG613" s="43"/>
      <c r="IH613" s="43"/>
      <c r="II613" s="43"/>
      <c r="IJ613" s="43"/>
      <c r="IK613" s="43"/>
      <c r="IL613" s="43"/>
      <c r="IM613" s="43"/>
      <c r="IN613" s="43"/>
      <c r="IO613" s="43"/>
      <c r="IP613" s="43"/>
      <c r="IQ613" s="43"/>
      <c r="IR613" s="43"/>
      <c r="IS613" s="43"/>
      <c r="IT613" s="43"/>
      <c r="IU613" s="43"/>
    </row>
    <row r="614" spans="1:255" ht="15" customHeight="1">
      <c r="A614" s="708"/>
      <c r="B614" s="709"/>
      <c r="C614" s="709"/>
      <c r="D614" s="709"/>
      <c r="E614" s="43"/>
      <c r="F614" s="43"/>
      <c r="G614" s="43"/>
      <c r="H614" s="43"/>
      <c r="I614" s="43"/>
      <c r="J614" s="43"/>
      <c r="K614" s="43"/>
      <c r="L614" s="43"/>
      <c r="M614" s="43"/>
      <c r="N614" s="43"/>
      <c r="O614" s="43"/>
      <c r="P614" s="43"/>
      <c r="Q614" s="43"/>
      <c r="R614" s="43"/>
      <c r="S614" s="43"/>
      <c r="T614" s="43"/>
      <c r="U614" s="43"/>
      <c r="V614" s="43"/>
      <c r="W614" s="43"/>
      <c r="X614" s="43"/>
      <c r="Y614" s="43"/>
      <c r="Z614" s="43"/>
      <c r="AA614" s="43"/>
      <c r="AB614" s="43"/>
      <c r="AC614" s="43"/>
      <c r="AD614" s="43"/>
      <c r="AE614" s="43"/>
      <c r="AF614" s="43"/>
      <c r="AG614" s="43"/>
      <c r="AH614" s="43"/>
      <c r="AI614" s="43"/>
      <c r="AJ614" s="43"/>
      <c r="AK614" s="43"/>
      <c r="AL614" s="43"/>
      <c r="AM614" s="43"/>
      <c r="AN614" s="43"/>
      <c r="AO614" s="43"/>
      <c r="AP614" s="43"/>
      <c r="AQ614" s="43"/>
      <c r="AR614" s="43"/>
      <c r="AS614" s="43"/>
      <c r="AT614" s="43"/>
      <c r="AU614" s="43"/>
      <c r="AV614" s="43"/>
      <c r="AW614" s="43"/>
      <c r="AX614" s="43"/>
      <c r="AY614" s="43"/>
      <c r="AZ614" s="43"/>
      <c r="BA614" s="43"/>
      <c r="BB614" s="43"/>
      <c r="BC614" s="43"/>
      <c r="BD614" s="43"/>
      <c r="BE614" s="43"/>
      <c r="BF614" s="43"/>
      <c r="BG614" s="43"/>
      <c r="BH614" s="43"/>
      <c r="BI614" s="43"/>
      <c r="BJ614" s="43"/>
      <c r="BK614" s="43"/>
      <c r="BL614" s="43"/>
      <c r="BM614" s="43"/>
      <c r="BN614" s="43"/>
      <c r="BO614" s="43"/>
      <c r="BP614" s="43"/>
      <c r="BQ614" s="43"/>
      <c r="BR614" s="43"/>
      <c r="BS614" s="43"/>
      <c r="BT614" s="43"/>
      <c r="BU614" s="43"/>
      <c r="BV614" s="43"/>
      <c r="BW614" s="43"/>
      <c r="BX614" s="43"/>
      <c r="BY614" s="43"/>
      <c r="BZ614" s="43"/>
      <c r="CA614" s="43"/>
      <c r="CB614" s="43"/>
      <c r="CC614" s="43"/>
      <c r="CD614" s="43"/>
      <c r="CE614" s="43"/>
      <c r="CF614" s="43"/>
      <c r="CG614" s="43"/>
      <c r="CH614" s="43"/>
      <c r="CI614" s="43"/>
      <c r="CJ614" s="43"/>
      <c r="CK614" s="43"/>
      <c r="CL614" s="43"/>
      <c r="CM614" s="43"/>
      <c r="CN614" s="43"/>
      <c r="CO614" s="43"/>
      <c r="CP614" s="43"/>
      <c r="CQ614" s="43"/>
      <c r="CR614" s="43"/>
      <c r="CS614" s="43"/>
      <c r="CT614" s="43"/>
      <c r="CU614" s="43"/>
      <c r="CV614" s="43"/>
      <c r="CW614" s="43"/>
      <c r="CX614" s="43"/>
      <c r="CY614" s="43"/>
      <c r="CZ614" s="43"/>
      <c r="DA614" s="43"/>
      <c r="DB614" s="43"/>
      <c r="DC614" s="43"/>
      <c r="DD614" s="43"/>
      <c r="DE614" s="43"/>
      <c r="DF614" s="43"/>
      <c r="DG614" s="43"/>
      <c r="DH614" s="43"/>
      <c r="DI614" s="43"/>
      <c r="DJ614" s="43"/>
      <c r="DK614" s="43"/>
      <c r="DL614" s="43"/>
      <c r="DM614" s="43"/>
      <c r="DN614" s="43"/>
      <c r="DO614" s="43"/>
      <c r="DP614" s="43"/>
      <c r="DQ614" s="43"/>
      <c r="DR614" s="43"/>
      <c r="DS614" s="43"/>
      <c r="DT614" s="43"/>
      <c r="DU614" s="43"/>
      <c r="DV614" s="43"/>
      <c r="DW614" s="43"/>
      <c r="DX614" s="43"/>
      <c r="DY614" s="43"/>
      <c r="DZ614" s="43"/>
      <c r="EA614" s="43"/>
      <c r="EB614" s="43"/>
      <c r="EC614" s="43"/>
      <c r="ED614" s="43"/>
      <c r="EE614" s="43"/>
      <c r="EF614" s="43"/>
      <c r="EG614" s="43"/>
      <c r="EH614" s="43"/>
      <c r="EI614" s="43"/>
      <c r="EJ614" s="43"/>
      <c r="EK614" s="43"/>
      <c r="EL614" s="43"/>
      <c r="EM614" s="43"/>
      <c r="EN614" s="43"/>
      <c r="EO614" s="43"/>
      <c r="EP614" s="43"/>
      <c r="EQ614" s="43"/>
      <c r="ER614" s="43"/>
      <c r="ES614" s="43"/>
      <c r="ET614" s="43"/>
      <c r="EU614" s="43"/>
      <c r="EV614" s="43"/>
      <c r="EW614" s="43"/>
      <c r="EX614" s="43"/>
      <c r="EY614" s="43"/>
      <c r="EZ614" s="43"/>
      <c r="FA614" s="43"/>
      <c r="FB614" s="43"/>
      <c r="FC614" s="43"/>
      <c r="FD614" s="43"/>
      <c r="FE614" s="43"/>
      <c r="FF614" s="43"/>
      <c r="FG614" s="43"/>
      <c r="FH614" s="43"/>
      <c r="FI614" s="43"/>
      <c r="FJ614" s="43"/>
      <c r="FK614" s="43"/>
      <c r="FL614" s="43"/>
      <c r="FM614" s="43"/>
      <c r="FN614" s="43"/>
      <c r="FO614" s="43"/>
      <c r="FP614" s="43"/>
      <c r="FQ614" s="43"/>
      <c r="FR614" s="43"/>
      <c r="FS614" s="43"/>
      <c r="FT614" s="43"/>
      <c r="FU614" s="43"/>
      <c r="FV614" s="43"/>
      <c r="FW614" s="43"/>
      <c r="FX614" s="43"/>
      <c r="FY614" s="43"/>
      <c r="FZ614" s="43"/>
      <c r="GA614" s="43"/>
      <c r="GB614" s="43"/>
      <c r="GC614" s="43"/>
      <c r="GD614" s="43"/>
      <c r="GE614" s="43"/>
      <c r="GF614" s="43"/>
      <c r="GG614" s="43"/>
      <c r="GH614" s="43"/>
      <c r="GI614" s="43"/>
      <c r="GJ614" s="43"/>
      <c r="GK614" s="43"/>
      <c r="GL614" s="43"/>
      <c r="GM614" s="43"/>
      <c r="GN614" s="43"/>
      <c r="GO614" s="43"/>
      <c r="GP614" s="43"/>
      <c r="GQ614" s="43"/>
      <c r="GR614" s="43"/>
      <c r="GS614" s="43"/>
      <c r="GT614" s="43"/>
      <c r="GU614" s="43"/>
      <c r="GV614" s="43"/>
      <c r="GW614" s="43"/>
      <c r="GX614" s="43"/>
      <c r="GY614" s="43"/>
      <c r="GZ614" s="43"/>
      <c r="HA614" s="43"/>
      <c r="HB614" s="43"/>
      <c r="HC614" s="43"/>
      <c r="HD614" s="43"/>
      <c r="HE614" s="43"/>
      <c r="HF614" s="43"/>
      <c r="HG614" s="43"/>
      <c r="HH614" s="43"/>
      <c r="HI614" s="43"/>
      <c r="HJ614" s="43"/>
      <c r="HK614" s="43"/>
      <c r="HL614" s="43"/>
      <c r="HM614" s="43"/>
      <c r="HN614" s="43"/>
      <c r="HO614" s="43"/>
      <c r="HP614" s="43"/>
      <c r="HQ614" s="43"/>
      <c r="HR614" s="43"/>
      <c r="HS614" s="43"/>
      <c r="HT614" s="43"/>
      <c r="HU614" s="43"/>
      <c r="HV614" s="43"/>
      <c r="HW614" s="43"/>
      <c r="HX614" s="43"/>
      <c r="HY614" s="43"/>
      <c r="HZ614" s="43"/>
      <c r="IA614" s="43"/>
      <c r="IB614" s="43"/>
      <c r="IC614" s="43"/>
      <c r="ID614" s="43"/>
      <c r="IE614" s="43"/>
      <c r="IF614" s="43"/>
      <c r="IG614" s="43"/>
      <c r="IH614" s="43"/>
      <c r="II614" s="43"/>
      <c r="IJ614" s="43"/>
      <c r="IK614" s="43"/>
      <c r="IL614" s="43"/>
      <c r="IM614" s="43"/>
      <c r="IN614" s="43"/>
      <c r="IO614" s="43"/>
      <c r="IP614" s="43"/>
      <c r="IQ614" s="43"/>
      <c r="IR614" s="43"/>
      <c r="IS614" s="43"/>
      <c r="IT614" s="43"/>
      <c r="IU614" s="43"/>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22"/>
  <sheetViews>
    <sheetView topLeftCell="E139" zoomScalePageLayoutView="150" workbookViewId="0">
      <selection activeCell="I158" sqref="I158"/>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61"/>
      <c r="F1" s="139"/>
      <c r="G1" s="140" t="s">
        <v>1526</v>
      </c>
      <c r="H1" s="141"/>
    </row>
    <row r="2" spans="1:11" ht="16.5" customHeight="1">
      <c r="B2" s="138"/>
      <c r="C2" s="177"/>
      <c r="D2" s="138"/>
      <c r="E2" s="861"/>
      <c r="F2" s="144" t="s">
        <v>1527</v>
      </c>
      <c r="G2" s="145">
        <f>COUNTIF(F10:F338,"Not POR")</f>
        <v>17</v>
      </c>
      <c r="H2" s="146"/>
    </row>
    <row r="3" spans="1:11" ht="16.5" customHeight="1">
      <c r="B3" s="138"/>
      <c r="C3" s="177"/>
      <c r="D3" s="138"/>
      <c r="E3" s="861"/>
      <c r="F3" s="147" t="s">
        <v>1528</v>
      </c>
      <c r="G3" s="145">
        <f>COUNTIF(F11:F339,"CHN validation")</f>
        <v>0</v>
      </c>
      <c r="H3" s="146"/>
    </row>
    <row r="4" spans="1:11" ht="17.100000000000001" customHeight="1">
      <c r="B4" s="138"/>
      <c r="C4" s="177"/>
      <c r="D4" s="138"/>
      <c r="E4" s="861"/>
      <c r="F4" s="148" t="s">
        <v>9</v>
      </c>
      <c r="G4" s="145">
        <f>COUNTIF(F12:F340,"New Item")</f>
        <v>0</v>
      </c>
      <c r="H4" s="146"/>
    </row>
    <row r="5" spans="1:11" ht="19.5" customHeight="1">
      <c r="A5" s="143"/>
      <c r="C5" s="178"/>
      <c r="D5" s="149"/>
      <c r="E5" s="861"/>
      <c r="F5" s="150" t="s">
        <v>1529</v>
      </c>
      <c r="G5" s="145">
        <f>COUNTIF(F13:F341,"Pending update")</f>
        <v>0</v>
      </c>
      <c r="H5" s="151"/>
      <c r="I5" s="143"/>
      <c r="J5" s="143"/>
    </row>
    <row r="6" spans="1:11" ht="19.5" customHeight="1">
      <c r="B6" s="138"/>
      <c r="C6" s="177"/>
      <c r="D6" s="138"/>
      <c r="E6" s="861"/>
      <c r="F6" s="152" t="s">
        <v>10</v>
      </c>
      <c r="G6" s="145">
        <f>COUNTIF(F27:F342,"Modified")</f>
        <v>2</v>
      </c>
      <c r="H6" s="146"/>
    </row>
    <row r="7" spans="1:11" ht="18.75" customHeight="1">
      <c r="B7" s="138"/>
      <c r="C7" s="177"/>
      <c r="D7" s="138"/>
      <c r="E7" s="861"/>
      <c r="F7" s="153" t="s">
        <v>1530</v>
      </c>
      <c r="G7" s="145">
        <f>COUNTIF(F10:F338,"Ready")</f>
        <v>259</v>
      </c>
      <c r="H7" s="146"/>
    </row>
    <row r="8" spans="1:11" ht="17.25" customHeight="1" thickBot="1">
      <c r="B8" s="138"/>
      <c r="C8" s="177"/>
      <c r="D8" s="138"/>
      <c r="E8" s="861"/>
      <c r="F8" s="175" t="s">
        <v>1531</v>
      </c>
      <c r="G8" s="154">
        <f>COUNTIF(F29:F344,"Not ready")</f>
        <v>1</v>
      </c>
      <c r="H8" s="146"/>
    </row>
    <row r="9" spans="1:11" ht="31.5">
      <c r="A9" s="333" t="s">
        <v>13</v>
      </c>
      <c r="B9" s="334" t="s">
        <v>14</v>
      </c>
      <c r="C9" s="334" t="s">
        <v>1532</v>
      </c>
      <c r="D9" s="334" t="s">
        <v>1533</v>
      </c>
      <c r="E9" s="334" t="s">
        <v>1637</v>
      </c>
      <c r="F9" s="334" t="s">
        <v>1638</v>
      </c>
      <c r="G9" s="335" t="s">
        <v>1641</v>
      </c>
      <c r="H9" s="334" t="s">
        <v>1639</v>
      </c>
      <c r="I9" s="334" t="s">
        <v>1640</v>
      </c>
      <c r="J9" s="334" t="s">
        <v>1521</v>
      </c>
      <c r="K9" s="336" t="s">
        <v>1630</v>
      </c>
    </row>
    <row r="10" spans="1:11" ht="18.75" customHeight="1">
      <c r="A10" s="337">
        <v>1</v>
      </c>
      <c r="B10" s="257" t="s">
        <v>1534</v>
      </c>
      <c r="C10" s="258" t="s">
        <v>26</v>
      </c>
      <c r="D10" s="258" t="s">
        <v>27</v>
      </c>
      <c r="E10" s="256"/>
      <c r="F10" s="259" t="s">
        <v>11</v>
      </c>
      <c r="G10" s="260"/>
      <c r="H10" s="260"/>
      <c r="I10" s="261"/>
      <c r="J10" s="262"/>
      <c r="K10" s="338"/>
    </row>
    <row r="11" spans="1:11" ht="18" customHeight="1">
      <c r="A11" s="337">
        <v>2</v>
      </c>
      <c r="B11" s="257" t="s">
        <v>1534</v>
      </c>
      <c r="C11" s="258" t="s">
        <v>26</v>
      </c>
      <c r="D11" s="258" t="s">
        <v>29</v>
      </c>
      <c r="E11" s="256"/>
      <c r="F11" s="259" t="s">
        <v>11</v>
      </c>
      <c r="G11" s="260"/>
      <c r="H11" s="260"/>
      <c r="I11" s="261"/>
      <c r="J11" s="262"/>
      <c r="K11" s="338"/>
    </row>
    <row r="12" spans="1:11" s="155" customFormat="1" ht="17.25" customHeight="1">
      <c r="A12" s="337">
        <v>3</v>
      </c>
      <c r="B12" s="257" t="s">
        <v>1534</v>
      </c>
      <c r="C12" s="258" t="s">
        <v>31</v>
      </c>
      <c r="D12" s="263" t="s">
        <v>32</v>
      </c>
      <c r="E12" s="264"/>
      <c r="F12" s="259" t="s">
        <v>11</v>
      </c>
      <c r="G12" s="265"/>
      <c r="H12" s="265"/>
      <c r="I12" s="266" t="s">
        <v>1535</v>
      </c>
      <c r="J12" s="267"/>
      <c r="K12" s="339"/>
    </row>
    <row r="13" spans="1:11" ht="17.25" customHeight="1">
      <c r="A13" s="337">
        <v>4</v>
      </c>
      <c r="B13" s="257" t="s">
        <v>1534</v>
      </c>
      <c r="C13" s="258" t="s">
        <v>24</v>
      </c>
      <c r="D13" s="263" t="s">
        <v>1536</v>
      </c>
      <c r="E13" s="256"/>
      <c r="F13" s="259" t="s">
        <v>11</v>
      </c>
      <c r="G13" s="260"/>
      <c r="H13" s="260"/>
      <c r="I13" s="269"/>
      <c r="J13" s="270" t="s">
        <v>2040</v>
      </c>
      <c r="K13" s="338"/>
    </row>
    <row r="14" spans="1:11" s="72" customFormat="1" ht="16.5" customHeight="1">
      <c r="A14" s="337">
        <v>5</v>
      </c>
      <c r="B14" s="257" t="s">
        <v>1534</v>
      </c>
      <c r="C14" s="214" t="s">
        <v>180</v>
      </c>
      <c r="D14" s="214" t="s">
        <v>2268</v>
      </c>
      <c r="E14" s="535" t="s">
        <v>2272</v>
      </c>
      <c r="F14" s="204" t="s">
        <v>11</v>
      </c>
      <c r="G14" s="260"/>
      <c r="H14" s="536"/>
      <c r="I14" s="536"/>
      <c r="J14" s="537" t="s">
        <v>2269</v>
      </c>
      <c r="K14" s="538"/>
    </row>
    <row r="15" spans="1:11" s="72" customFormat="1" ht="16.5" customHeight="1">
      <c r="A15" s="337">
        <v>6</v>
      </c>
      <c r="B15" s="257" t="s">
        <v>1534</v>
      </c>
      <c r="C15" s="214" t="s">
        <v>180</v>
      </c>
      <c r="D15" s="534" t="s">
        <v>2270</v>
      </c>
      <c r="E15" s="535" t="s">
        <v>2272</v>
      </c>
      <c r="F15" s="204" t="s">
        <v>11</v>
      </c>
      <c r="G15" s="260"/>
      <c r="H15" s="536"/>
      <c r="I15" s="536"/>
      <c r="J15" s="858" t="s">
        <v>2316</v>
      </c>
      <c r="K15" s="538"/>
    </row>
    <row r="16" spans="1:11" s="72" customFormat="1" ht="16.5" customHeight="1">
      <c r="A16" s="337">
        <v>7</v>
      </c>
      <c r="B16" s="257" t="s">
        <v>1534</v>
      </c>
      <c r="C16" s="214" t="s">
        <v>180</v>
      </c>
      <c r="D16" s="534" t="s">
        <v>2284</v>
      </c>
      <c r="E16" s="535" t="s">
        <v>2272</v>
      </c>
      <c r="F16" s="204" t="s">
        <v>11</v>
      </c>
      <c r="G16" s="260"/>
      <c r="H16" s="536"/>
      <c r="I16" s="536"/>
      <c r="J16" s="859"/>
      <c r="K16" s="538"/>
    </row>
    <row r="17" spans="1:12" s="72" customFormat="1" ht="16.5" customHeight="1">
      <c r="A17" s="337">
        <v>8</v>
      </c>
      <c r="B17" s="257" t="s">
        <v>1534</v>
      </c>
      <c r="C17" s="214" t="s">
        <v>180</v>
      </c>
      <c r="D17" s="534" t="s">
        <v>2283</v>
      </c>
      <c r="E17" s="535" t="s">
        <v>2272</v>
      </c>
      <c r="F17" s="204" t="s">
        <v>11</v>
      </c>
      <c r="G17" s="260"/>
      <c r="H17" s="536"/>
      <c r="I17" s="536"/>
      <c r="J17" s="859"/>
      <c r="K17" s="538"/>
    </row>
    <row r="18" spans="1:12" s="72" customFormat="1" ht="16.5" customHeight="1">
      <c r="A18" s="337">
        <v>9</v>
      </c>
      <c r="B18" s="257" t="s">
        <v>1534</v>
      </c>
      <c r="C18" s="214" t="s">
        <v>180</v>
      </c>
      <c r="D18" s="534" t="s">
        <v>2279</v>
      </c>
      <c r="E18" s="535" t="s">
        <v>2272</v>
      </c>
      <c r="F18" s="204" t="s">
        <v>11</v>
      </c>
      <c r="G18" s="260"/>
      <c r="H18" s="536"/>
      <c r="I18" s="536"/>
      <c r="J18" s="860"/>
      <c r="K18" s="538"/>
    </row>
    <row r="19" spans="1:12" s="72" customFormat="1" ht="16.5" customHeight="1">
      <c r="A19" s="337">
        <v>10</v>
      </c>
      <c r="B19" s="257" t="s">
        <v>1534</v>
      </c>
      <c r="C19" s="214" t="s">
        <v>180</v>
      </c>
      <c r="D19" s="534" t="s">
        <v>2271</v>
      </c>
      <c r="E19" s="535" t="s">
        <v>2272</v>
      </c>
      <c r="F19" s="204" t="s">
        <v>11</v>
      </c>
      <c r="G19" s="260"/>
      <c r="H19" s="536"/>
      <c r="I19" s="536"/>
      <c r="J19" s="858" t="s">
        <v>2282</v>
      </c>
      <c r="K19" s="538"/>
    </row>
    <row r="20" spans="1:12" s="72" customFormat="1" ht="16.5" customHeight="1">
      <c r="A20" s="337">
        <v>11</v>
      </c>
      <c r="B20" s="257" t="s">
        <v>1534</v>
      </c>
      <c r="C20" s="214" t="s">
        <v>180</v>
      </c>
      <c r="D20" s="534" t="s">
        <v>2285</v>
      </c>
      <c r="E20" s="535" t="s">
        <v>2272</v>
      </c>
      <c r="F20" s="204" t="s">
        <v>11</v>
      </c>
      <c r="G20" s="260"/>
      <c r="H20" s="536"/>
      <c r="I20" s="536"/>
      <c r="J20" s="859"/>
      <c r="K20" s="538"/>
    </row>
    <row r="21" spans="1:12" s="72" customFormat="1" ht="16.5" customHeight="1">
      <c r="A21" s="337">
        <v>12</v>
      </c>
      <c r="B21" s="257" t="s">
        <v>1534</v>
      </c>
      <c r="C21" s="214" t="s">
        <v>180</v>
      </c>
      <c r="D21" s="534" t="s">
        <v>2280</v>
      </c>
      <c r="E21" s="535" t="s">
        <v>2272</v>
      </c>
      <c r="F21" s="204" t="s">
        <v>11</v>
      </c>
      <c r="G21" s="260"/>
      <c r="H21" s="536"/>
      <c r="I21" s="536"/>
      <c r="J21" s="859"/>
      <c r="K21" s="538"/>
    </row>
    <row r="22" spans="1:12" s="72" customFormat="1" ht="16.5" customHeight="1">
      <c r="A22" s="337">
        <v>13</v>
      </c>
      <c r="B22" s="257" t="s">
        <v>1534</v>
      </c>
      <c r="C22" s="214" t="s">
        <v>180</v>
      </c>
      <c r="D22" s="534" t="s">
        <v>2281</v>
      </c>
      <c r="E22" s="535" t="s">
        <v>2272</v>
      </c>
      <c r="F22" s="204" t="s">
        <v>11</v>
      </c>
      <c r="G22" s="260"/>
      <c r="H22" s="536"/>
      <c r="I22" s="536"/>
      <c r="J22" s="860"/>
      <c r="K22" s="538"/>
    </row>
    <row r="23" spans="1:12" s="72" customFormat="1" ht="16.5" customHeight="1">
      <c r="A23" s="337">
        <v>14</v>
      </c>
      <c r="B23" s="257" t="s">
        <v>1534</v>
      </c>
      <c r="C23" s="214" t="s">
        <v>180</v>
      </c>
      <c r="D23" s="534" t="s">
        <v>2307</v>
      </c>
      <c r="E23" s="535" t="s">
        <v>2272</v>
      </c>
      <c r="F23" s="204" t="s">
        <v>11</v>
      </c>
      <c r="G23" s="260"/>
      <c r="H23" s="536"/>
      <c r="I23" s="536"/>
      <c r="J23" s="858" t="s">
        <v>2343</v>
      </c>
      <c r="K23" s="538"/>
    </row>
    <row r="24" spans="1:12" s="72" customFormat="1" ht="16.5" customHeight="1">
      <c r="A24" s="337">
        <v>15</v>
      </c>
      <c r="B24" s="257" t="s">
        <v>1534</v>
      </c>
      <c r="C24" s="214" t="s">
        <v>180</v>
      </c>
      <c r="D24" s="534" t="s">
        <v>2303</v>
      </c>
      <c r="E24" s="535" t="s">
        <v>2272</v>
      </c>
      <c r="F24" s="204" t="s">
        <v>11</v>
      </c>
      <c r="G24" s="260"/>
      <c r="H24" s="536"/>
      <c r="I24" s="536"/>
      <c r="J24" s="859"/>
      <c r="K24" s="538"/>
    </row>
    <row r="25" spans="1:12" s="72" customFormat="1" ht="16.5" customHeight="1">
      <c r="A25" s="337">
        <v>16</v>
      </c>
      <c r="B25" s="257" t="s">
        <v>1534</v>
      </c>
      <c r="C25" s="214" t="s">
        <v>180</v>
      </c>
      <c r="D25" s="534" t="s">
        <v>2304</v>
      </c>
      <c r="E25" s="535" t="s">
        <v>2272</v>
      </c>
      <c r="F25" s="204" t="s">
        <v>11</v>
      </c>
      <c r="G25" s="260"/>
      <c r="H25" s="536"/>
      <c r="I25" s="536"/>
      <c r="J25" s="859"/>
      <c r="K25" s="538"/>
    </row>
    <row r="26" spans="1:12" s="72" customFormat="1" ht="16.5" customHeight="1">
      <c r="A26" s="337">
        <v>17</v>
      </c>
      <c r="B26" s="257" t="s">
        <v>1534</v>
      </c>
      <c r="C26" s="214" t="s">
        <v>180</v>
      </c>
      <c r="D26" s="534" t="s">
        <v>2305</v>
      </c>
      <c r="E26" s="535" t="s">
        <v>2272</v>
      </c>
      <c r="F26" s="204" t="s">
        <v>11</v>
      </c>
      <c r="G26" s="260"/>
      <c r="H26" s="536"/>
      <c r="I26" s="536"/>
      <c r="J26" s="860"/>
      <c r="K26" s="538"/>
    </row>
    <row r="27" spans="1:12" ht="17.100000000000001" customHeight="1">
      <c r="A27" s="337">
        <v>18</v>
      </c>
      <c r="B27" s="257" t="s">
        <v>1534</v>
      </c>
      <c r="C27" s="258" t="s">
        <v>24</v>
      </c>
      <c r="D27" s="263" t="s">
        <v>1279</v>
      </c>
      <c r="E27" s="256"/>
      <c r="F27" s="259" t="s">
        <v>11</v>
      </c>
      <c r="G27" s="260"/>
      <c r="H27" s="260" t="s">
        <v>1537</v>
      </c>
      <c r="I27" s="261"/>
      <c r="J27" s="270" t="s">
        <v>1628</v>
      </c>
      <c r="K27" s="338"/>
    </row>
    <row r="28" spans="1:12" ht="17.100000000000001" customHeight="1">
      <c r="A28" s="337">
        <v>19</v>
      </c>
      <c r="B28" s="257" t="s">
        <v>1534</v>
      </c>
      <c r="C28" s="258" t="s">
        <v>24</v>
      </c>
      <c r="D28" s="263" t="s">
        <v>1538</v>
      </c>
      <c r="E28" s="256"/>
      <c r="F28" s="259" t="s">
        <v>11</v>
      </c>
      <c r="G28" s="260"/>
      <c r="H28" s="256"/>
      <c r="I28" s="260"/>
      <c r="J28" s="270"/>
      <c r="K28" s="338"/>
      <c r="L28" s="156"/>
    </row>
    <row r="29" spans="1:12" ht="17.100000000000001" customHeight="1">
      <c r="A29" s="337">
        <v>20</v>
      </c>
      <c r="B29" s="257" t="s">
        <v>1534</v>
      </c>
      <c r="C29" s="258" t="s">
        <v>217</v>
      </c>
      <c r="D29" s="263" t="s">
        <v>218</v>
      </c>
      <c r="E29" s="256" t="s">
        <v>1539</v>
      </c>
      <c r="F29" s="259" t="s">
        <v>11</v>
      </c>
      <c r="G29" s="260"/>
      <c r="H29" s="260"/>
      <c r="I29" s="261"/>
      <c r="J29" s="270" t="s">
        <v>1540</v>
      </c>
      <c r="K29" s="338"/>
      <c r="L29" s="156"/>
    </row>
    <row r="30" spans="1:12" ht="17.100000000000001" customHeight="1">
      <c r="A30" s="337">
        <v>21</v>
      </c>
      <c r="B30" s="257" t="s">
        <v>1534</v>
      </c>
      <c r="C30" s="258" t="s">
        <v>217</v>
      </c>
      <c r="D30" s="263" t="s">
        <v>220</v>
      </c>
      <c r="E30" s="256" t="s">
        <v>221</v>
      </c>
      <c r="F30" s="259" t="s">
        <v>11</v>
      </c>
      <c r="G30" s="260"/>
      <c r="H30" s="260"/>
      <c r="I30" s="261"/>
      <c r="J30" s="270" t="s">
        <v>1541</v>
      </c>
      <c r="K30" s="338"/>
      <c r="L30" s="156"/>
    </row>
    <row r="31" spans="1:12" ht="17.100000000000001" customHeight="1">
      <c r="A31" s="337">
        <v>22</v>
      </c>
      <c r="B31" s="257" t="s">
        <v>1534</v>
      </c>
      <c r="C31" s="258" t="s">
        <v>217</v>
      </c>
      <c r="D31" s="271" t="s">
        <v>1439</v>
      </c>
      <c r="E31" s="256"/>
      <c r="F31" s="259" t="s">
        <v>11</v>
      </c>
      <c r="G31" s="260"/>
      <c r="H31" s="260"/>
      <c r="I31" s="261"/>
      <c r="J31" s="270" t="s">
        <v>2031</v>
      </c>
      <c r="K31" s="338"/>
      <c r="L31" s="156"/>
    </row>
    <row r="32" spans="1:12" ht="18" customHeight="1">
      <c r="A32" s="337">
        <v>23</v>
      </c>
      <c r="B32" s="257" t="s">
        <v>1534</v>
      </c>
      <c r="C32" s="258" t="s">
        <v>217</v>
      </c>
      <c r="D32" s="263" t="s">
        <v>224</v>
      </c>
      <c r="E32" s="272" t="s">
        <v>1542</v>
      </c>
      <c r="F32" s="259" t="s">
        <v>11</v>
      </c>
      <c r="G32" s="260"/>
      <c r="H32" s="260"/>
      <c r="I32" s="261"/>
      <c r="J32" s="270" t="s">
        <v>1543</v>
      </c>
      <c r="K32" s="338"/>
      <c r="L32" s="156"/>
    </row>
    <row r="33" spans="1:12" ht="18" customHeight="1">
      <c r="A33" s="337">
        <v>24</v>
      </c>
      <c r="B33" s="257" t="s">
        <v>1534</v>
      </c>
      <c r="C33" s="258" t="s">
        <v>217</v>
      </c>
      <c r="D33" s="263" t="s">
        <v>226</v>
      </c>
      <c r="E33" s="256" t="s">
        <v>1544</v>
      </c>
      <c r="F33" s="259" t="s">
        <v>11</v>
      </c>
      <c r="G33" s="260"/>
      <c r="H33" s="260"/>
      <c r="I33" s="261"/>
      <c r="J33" s="270"/>
      <c r="K33" s="338"/>
      <c r="L33" s="156"/>
    </row>
    <row r="34" spans="1:12" ht="18" customHeight="1">
      <c r="A34" s="337">
        <v>25</v>
      </c>
      <c r="B34" s="257" t="s">
        <v>1534</v>
      </c>
      <c r="C34" s="258" t="s">
        <v>217</v>
      </c>
      <c r="D34" s="263" t="s">
        <v>227</v>
      </c>
      <c r="E34" s="256" t="s">
        <v>1544</v>
      </c>
      <c r="F34" s="259" t="s">
        <v>11</v>
      </c>
      <c r="G34" s="260"/>
      <c r="H34" s="260"/>
      <c r="I34" s="261"/>
      <c r="J34" s="270"/>
      <c r="K34" s="338"/>
      <c r="L34" s="156"/>
    </row>
    <row r="35" spans="1:12" ht="18" customHeight="1">
      <c r="A35" s="337">
        <v>26</v>
      </c>
      <c r="B35" s="257" t="s">
        <v>1534</v>
      </c>
      <c r="C35" s="258" t="s">
        <v>217</v>
      </c>
      <c r="D35" s="263" t="s">
        <v>228</v>
      </c>
      <c r="E35" s="256" t="s">
        <v>1544</v>
      </c>
      <c r="F35" s="259" t="s">
        <v>11</v>
      </c>
      <c r="G35" s="260"/>
      <c r="H35" s="260"/>
      <c r="I35" s="261"/>
      <c r="J35" s="270"/>
      <c r="K35" s="338"/>
      <c r="L35" s="156"/>
    </row>
    <row r="36" spans="1:12" ht="18" customHeight="1">
      <c r="A36" s="337">
        <v>27</v>
      </c>
      <c r="B36" s="257" t="s">
        <v>1534</v>
      </c>
      <c r="C36" s="258" t="s">
        <v>217</v>
      </c>
      <c r="D36" s="263" t="s">
        <v>229</v>
      </c>
      <c r="E36" s="256" t="s">
        <v>1544</v>
      </c>
      <c r="F36" s="259" t="s">
        <v>11</v>
      </c>
      <c r="G36" s="260"/>
      <c r="H36" s="260"/>
      <c r="I36" s="261"/>
      <c r="J36" s="270"/>
      <c r="K36" s="338"/>
      <c r="L36" s="156"/>
    </row>
    <row r="37" spans="1:12" ht="18" customHeight="1">
      <c r="A37" s="337">
        <v>28</v>
      </c>
      <c r="B37" s="257" t="s">
        <v>1534</v>
      </c>
      <c r="C37" s="258" t="s">
        <v>217</v>
      </c>
      <c r="D37" s="263" t="s">
        <v>230</v>
      </c>
      <c r="E37" s="256" t="s">
        <v>1544</v>
      </c>
      <c r="F37" s="259" t="s">
        <v>11</v>
      </c>
      <c r="G37" s="260"/>
      <c r="H37" s="260"/>
      <c r="I37" s="261"/>
      <c r="J37" s="270"/>
      <c r="K37" s="338"/>
      <c r="L37" s="156"/>
    </row>
    <row r="38" spans="1:12" ht="18" customHeight="1">
      <c r="A38" s="337">
        <v>29</v>
      </c>
      <c r="B38" s="257" t="s">
        <v>1534</v>
      </c>
      <c r="C38" s="258" t="s">
        <v>217</v>
      </c>
      <c r="D38" s="273" t="s">
        <v>2100</v>
      </c>
      <c r="E38" s="274"/>
      <c r="F38" s="259" t="s">
        <v>11</v>
      </c>
      <c r="G38" s="260"/>
      <c r="H38" s="260"/>
      <c r="I38" s="261"/>
      <c r="J38" s="270"/>
      <c r="K38" s="340" t="s">
        <v>2090</v>
      </c>
      <c r="L38" s="156"/>
    </row>
    <row r="39" spans="1:12" s="155" customFormat="1" ht="16.5" customHeight="1">
      <c r="A39" s="337">
        <v>30</v>
      </c>
      <c r="B39" s="257" t="s">
        <v>1534</v>
      </c>
      <c r="C39" s="258" t="s">
        <v>64</v>
      </c>
      <c r="D39" s="258" t="s">
        <v>65</v>
      </c>
      <c r="E39" s="264" t="s">
        <v>66</v>
      </c>
      <c r="F39" s="275" t="s">
        <v>1527</v>
      </c>
      <c r="G39" s="265"/>
      <c r="H39" s="265"/>
      <c r="I39" s="276"/>
      <c r="J39" s="277" t="s">
        <v>1629</v>
      </c>
      <c r="K39" s="862"/>
    </row>
    <row r="40" spans="1:12" s="155" customFormat="1" ht="16.5" customHeight="1">
      <c r="A40" s="337">
        <v>31</v>
      </c>
      <c r="B40" s="257" t="s">
        <v>1534</v>
      </c>
      <c r="C40" s="258" t="s">
        <v>64</v>
      </c>
      <c r="D40" s="258" t="s">
        <v>1013</v>
      </c>
      <c r="E40" s="264" t="s">
        <v>821</v>
      </c>
      <c r="F40" s="275" t="s">
        <v>1527</v>
      </c>
      <c r="G40" s="265"/>
      <c r="H40" s="265"/>
      <c r="I40" s="276"/>
      <c r="J40" s="278" t="s">
        <v>1826</v>
      </c>
      <c r="K40" s="862"/>
    </row>
    <row r="41" spans="1:12" s="155" customFormat="1" ht="16.5" customHeight="1">
      <c r="A41" s="337">
        <v>32</v>
      </c>
      <c r="B41" s="257" t="s">
        <v>1534</v>
      </c>
      <c r="C41" s="258" t="s">
        <v>64</v>
      </c>
      <c r="D41" s="258" t="s">
        <v>1014</v>
      </c>
      <c r="E41" s="264" t="s">
        <v>824</v>
      </c>
      <c r="F41" s="275" t="s">
        <v>1527</v>
      </c>
      <c r="G41" s="265"/>
      <c r="H41" s="265"/>
      <c r="I41" s="276"/>
      <c r="J41" s="277" t="s">
        <v>1825</v>
      </c>
      <c r="K41" s="862"/>
    </row>
    <row r="42" spans="1:12" s="155" customFormat="1" ht="16.5" customHeight="1">
      <c r="A42" s="337">
        <v>33</v>
      </c>
      <c r="B42" s="257" t="s">
        <v>1534</v>
      </c>
      <c r="C42" s="258" t="s">
        <v>64</v>
      </c>
      <c r="D42" s="258" t="s">
        <v>3089</v>
      </c>
      <c r="E42" s="264" t="s">
        <v>68</v>
      </c>
      <c r="F42" s="152" t="s">
        <v>10</v>
      </c>
      <c r="G42" s="265"/>
      <c r="H42" s="265"/>
      <c r="I42" s="276"/>
      <c r="J42" s="542" t="s">
        <v>2132</v>
      </c>
      <c r="K42" s="341"/>
    </row>
    <row r="43" spans="1:12" s="155" customFormat="1" ht="16.5" customHeight="1">
      <c r="A43" s="337">
        <v>34</v>
      </c>
      <c r="B43" s="257" t="s">
        <v>1534</v>
      </c>
      <c r="C43" s="258" t="s">
        <v>64</v>
      </c>
      <c r="D43" s="258" t="s">
        <v>1015</v>
      </c>
      <c r="E43" s="264" t="s">
        <v>70</v>
      </c>
      <c r="F43" s="259" t="s">
        <v>11</v>
      </c>
      <c r="G43" s="265"/>
      <c r="H43" s="265"/>
      <c r="I43" s="276"/>
      <c r="J43" s="280" t="s">
        <v>1712</v>
      </c>
      <c r="K43" s="341"/>
    </row>
    <row r="44" spans="1:12" s="155" customFormat="1" ht="16.5" customHeight="1">
      <c r="A44" s="337">
        <v>35</v>
      </c>
      <c r="B44" s="257" t="s">
        <v>1534</v>
      </c>
      <c r="C44" s="258" t="s">
        <v>64</v>
      </c>
      <c r="D44" s="258" t="s">
        <v>1016</v>
      </c>
      <c r="E44" s="264" t="s">
        <v>71</v>
      </c>
      <c r="F44" s="259" t="s">
        <v>11</v>
      </c>
      <c r="G44" s="265"/>
      <c r="H44" s="265"/>
      <c r="I44" s="276"/>
      <c r="J44" s="281" t="s">
        <v>1739</v>
      </c>
      <c r="K44" s="341"/>
    </row>
    <row r="45" spans="1:12" s="155" customFormat="1" ht="16.5" customHeight="1">
      <c r="A45" s="337">
        <v>36</v>
      </c>
      <c r="B45" s="257" t="s">
        <v>1534</v>
      </c>
      <c r="C45" s="258" t="s">
        <v>64</v>
      </c>
      <c r="D45" s="258" t="s">
        <v>1017</v>
      </c>
      <c r="E45" s="264" t="s">
        <v>73</v>
      </c>
      <c r="F45" s="259" t="s">
        <v>11</v>
      </c>
      <c r="G45" s="265"/>
      <c r="H45" s="265"/>
      <c r="I45" s="276"/>
      <c r="J45" s="280" t="s">
        <v>1713</v>
      </c>
      <c r="K45" s="341"/>
    </row>
    <row r="46" spans="1:12" s="155" customFormat="1" ht="16.5" customHeight="1">
      <c r="A46" s="337">
        <v>37</v>
      </c>
      <c r="B46" s="257" t="s">
        <v>1534</v>
      </c>
      <c r="C46" s="258" t="s">
        <v>64</v>
      </c>
      <c r="D46" s="258" t="s">
        <v>1018</v>
      </c>
      <c r="E46" s="264"/>
      <c r="F46" s="275" t="s">
        <v>1527</v>
      </c>
      <c r="G46" s="265"/>
      <c r="H46" s="265"/>
      <c r="I46" s="276"/>
      <c r="J46" s="280" t="s">
        <v>1714</v>
      </c>
      <c r="K46" s="341"/>
    </row>
    <row r="47" spans="1:12" s="155" customFormat="1" ht="16.5" customHeight="1">
      <c r="A47" s="337">
        <v>38</v>
      </c>
      <c r="B47" s="257" t="s">
        <v>1534</v>
      </c>
      <c r="C47" s="258" t="s">
        <v>64</v>
      </c>
      <c r="D47" s="258" t="s">
        <v>1019</v>
      </c>
      <c r="E47" s="264"/>
      <c r="F47" s="275" t="s">
        <v>1527</v>
      </c>
      <c r="G47" s="265"/>
      <c r="H47" s="265"/>
      <c r="I47" s="276"/>
      <c r="J47" s="280" t="s">
        <v>1715</v>
      </c>
      <c r="K47" s="341"/>
    </row>
    <row r="48" spans="1:12" s="155" customFormat="1" ht="16.5" customHeight="1">
      <c r="A48" s="337">
        <v>39</v>
      </c>
      <c r="B48" s="257" t="s">
        <v>1534</v>
      </c>
      <c r="C48" s="258" t="s">
        <v>64</v>
      </c>
      <c r="D48" s="258" t="s">
        <v>1020</v>
      </c>
      <c r="E48" s="264" t="s">
        <v>77</v>
      </c>
      <c r="F48" s="259" t="s">
        <v>11</v>
      </c>
      <c r="G48" s="265"/>
      <c r="H48" s="265"/>
      <c r="I48" s="276"/>
      <c r="J48" s="280" t="s">
        <v>1716</v>
      </c>
      <c r="K48" s="341"/>
    </row>
    <row r="49" spans="1:11" s="155" customFormat="1" ht="16.5" customHeight="1">
      <c r="A49" s="337">
        <v>40</v>
      </c>
      <c r="B49" s="257" t="s">
        <v>1534</v>
      </c>
      <c r="C49" s="258" t="s">
        <v>64</v>
      </c>
      <c r="D49" s="258" t="s">
        <v>1021</v>
      </c>
      <c r="E49" s="264" t="s">
        <v>79</v>
      </c>
      <c r="F49" s="259" t="s">
        <v>11</v>
      </c>
      <c r="G49" s="265"/>
      <c r="H49" s="265"/>
      <c r="I49" s="276"/>
      <c r="J49" s="281" t="s">
        <v>1717</v>
      </c>
      <c r="K49" s="341"/>
    </row>
    <row r="50" spans="1:11" s="155" customFormat="1" ht="16.5" customHeight="1">
      <c r="A50" s="337">
        <v>41</v>
      </c>
      <c r="B50" s="257" t="s">
        <v>1534</v>
      </c>
      <c r="C50" s="258" t="s">
        <v>64</v>
      </c>
      <c r="D50" s="258" t="s">
        <v>80</v>
      </c>
      <c r="E50" s="264" t="s">
        <v>81</v>
      </c>
      <c r="F50" s="259" t="s">
        <v>11</v>
      </c>
      <c r="G50" s="265"/>
      <c r="H50" s="265"/>
      <c r="I50" s="276"/>
      <c r="J50" s="281" t="s">
        <v>1718</v>
      </c>
      <c r="K50" s="341"/>
    </row>
    <row r="51" spans="1:11" s="155" customFormat="1" ht="16.5" customHeight="1">
      <c r="A51" s="337">
        <v>42</v>
      </c>
      <c r="B51" s="257" t="s">
        <v>1534</v>
      </c>
      <c r="C51" s="258" t="s">
        <v>64</v>
      </c>
      <c r="D51" s="258" t="s">
        <v>82</v>
      </c>
      <c r="E51" s="264" t="s">
        <v>83</v>
      </c>
      <c r="F51" s="259" t="s">
        <v>11</v>
      </c>
      <c r="G51" s="265"/>
      <c r="H51" s="265"/>
      <c r="I51" s="276"/>
      <c r="J51" s="281" t="s">
        <v>1719</v>
      </c>
      <c r="K51" s="341"/>
    </row>
    <row r="52" spans="1:11" s="155" customFormat="1" ht="16.5" customHeight="1">
      <c r="A52" s="337">
        <v>43</v>
      </c>
      <c r="B52" s="257" t="s">
        <v>1534</v>
      </c>
      <c r="C52" s="258" t="s">
        <v>64</v>
      </c>
      <c r="D52" s="258" t="s">
        <v>1022</v>
      </c>
      <c r="E52" s="264" t="s">
        <v>85</v>
      </c>
      <c r="F52" s="259" t="s">
        <v>11</v>
      </c>
      <c r="G52" s="265"/>
      <c r="H52" s="265"/>
      <c r="I52" s="276"/>
      <c r="J52" s="281" t="s">
        <v>1719</v>
      </c>
      <c r="K52" s="341"/>
    </row>
    <row r="53" spans="1:11" s="155" customFormat="1" ht="16.5" customHeight="1">
      <c r="A53" s="337">
        <v>44</v>
      </c>
      <c r="B53" s="257" t="s">
        <v>1534</v>
      </c>
      <c r="C53" s="258" t="s">
        <v>64</v>
      </c>
      <c r="D53" s="258" t="s">
        <v>1023</v>
      </c>
      <c r="E53" s="264" t="s">
        <v>87</v>
      </c>
      <c r="F53" s="259" t="s">
        <v>11</v>
      </c>
      <c r="G53" s="265"/>
      <c r="H53" s="265"/>
      <c r="I53" s="276"/>
      <c r="J53" s="281" t="s">
        <v>1720</v>
      </c>
      <c r="K53" s="341"/>
    </row>
    <row r="54" spans="1:11" s="155" customFormat="1" ht="16.5" customHeight="1">
      <c r="A54" s="337">
        <v>45</v>
      </c>
      <c r="B54" s="257" t="s">
        <v>1534</v>
      </c>
      <c r="C54" s="258" t="s">
        <v>64</v>
      </c>
      <c r="D54" s="258" t="s">
        <v>1024</v>
      </c>
      <c r="E54" s="264" t="s">
        <v>89</v>
      </c>
      <c r="F54" s="259" t="s">
        <v>11</v>
      </c>
      <c r="G54" s="265"/>
      <c r="H54" s="265"/>
      <c r="I54" s="276"/>
      <c r="J54" s="281" t="s">
        <v>1735</v>
      </c>
      <c r="K54" s="341"/>
    </row>
    <row r="55" spans="1:11" s="155" customFormat="1" ht="16.5" customHeight="1">
      <c r="A55" s="337">
        <v>46</v>
      </c>
      <c r="B55" s="257" t="s">
        <v>1534</v>
      </c>
      <c r="C55" s="258" t="s">
        <v>64</v>
      </c>
      <c r="D55" s="258" t="s">
        <v>90</v>
      </c>
      <c r="E55" s="264" t="s">
        <v>91</v>
      </c>
      <c r="F55" s="259" t="s">
        <v>11</v>
      </c>
      <c r="G55" s="265"/>
      <c r="H55" s="265"/>
      <c r="I55" s="276"/>
      <c r="J55" s="281" t="s">
        <v>1721</v>
      </c>
      <c r="K55" s="341"/>
    </row>
    <row r="56" spans="1:11" s="155" customFormat="1" ht="16.5" customHeight="1">
      <c r="A56" s="337">
        <v>47</v>
      </c>
      <c r="B56" s="257" t="s">
        <v>1534</v>
      </c>
      <c r="C56" s="258" t="s">
        <v>64</v>
      </c>
      <c r="D56" s="258" t="s">
        <v>92</v>
      </c>
      <c r="E56" s="264" t="s">
        <v>91</v>
      </c>
      <c r="F56" s="259" t="s">
        <v>11</v>
      </c>
      <c r="G56" s="265"/>
      <c r="H56" s="265"/>
      <c r="I56" s="276"/>
      <c r="J56" s="280" t="s">
        <v>1722</v>
      </c>
      <c r="K56" s="341"/>
    </row>
    <row r="57" spans="1:11" s="155" customFormat="1" ht="16.5" customHeight="1">
      <c r="A57" s="337">
        <v>48</v>
      </c>
      <c r="B57" s="257" t="s">
        <v>1534</v>
      </c>
      <c r="C57" s="258" t="s">
        <v>64</v>
      </c>
      <c r="D57" s="258" t="s">
        <v>1025</v>
      </c>
      <c r="E57" s="264" t="s">
        <v>89</v>
      </c>
      <c r="F57" s="259" t="s">
        <v>11</v>
      </c>
      <c r="G57" s="265"/>
      <c r="H57" s="265"/>
      <c r="I57" s="276"/>
      <c r="J57" s="280" t="s">
        <v>1723</v>
      </c>
      <c r="K57" s="341"/>
    </row>
    <row r="58" spans="1:11" s="155" customFormat="1" ht="16.5" customHeight="1">
      <c r="A58" s="337">
        <v>49</v>
      </c>
      <c r="B58" s="257" t="s">
        <v>1534</v>
      </c>
      <c r="C58" s="258" t="s">
        <v>64</v>
      </c>
      <c r="D58" s="258" t="s">
        <v>94</v>
      </c>
      <c r="E58" s="264" t="s">
        <v>89</v>
      </c>
      <c r="F58" s="259" t="s">
        <v>11</v>
      </c>
      <c r="G58" s="265"/>
      <c r="H58" s="265"/>
      <c r="I58" s="276"/>
      <c r="J58" s="280" t="s">
        <v>1723</v>
      </c>
      <c r="K58" s="341"/>
    </row>
    <row r="59" spans="1:11" s="155" customFormat="1" ht="16.5" customHeight="1">
      <c r="A59" s="337">
        <v>50</v>
      </c>
      <c r="B59" s="257" t="s">
        <v>1534</v>
      </c>
      <c r="C59" s="258" t="s">
        <v>64</v>
      </c>
      <c r="D59" s="258" t="s">
        <v>1026</v>
      </c>
      <c r="E59" s="264" t="s">
        <v>89</v>
      </c>
      <c r="F59" s="259" t="s">
        <v>11</v>
      </c>
      <c r="G59" s="265"/>
      <c r="H59" s="265"/>
      <c r="I59" s="276"/>
      <c r="J59" s="280" t="s">
        <v>1722</v>
      </c>
      <c r="K59" s="341"/>
    </row>
    <row r="60" spans="1:11" s="155" customFormat="1" ht="16.5" customHeight="1">
      <c r="A60" s="337">
        <v>51</v>
      </c>
      <c r="B60" s="257" t="s">
        <v>1534</v>
      </c>
      <c r="C60" s="258" t="s">
        <v>64</v>
      </c>
      <c r="D60" s="258" t="s">
        <v>1027</v>
      </c>
      <c r="E60" s="264" t="s">
        <v>89</v>
      </c>
      <c r="F60" s="259" t="s">
        <v>11</v>
      </c>
      <c r="G60" s="265"/>
      <c r="H60" s="265"/>
      <c r="I60" s="276"/>
      <c r="J60" s="281" t="s">
        <v>1724</v>
      </c>
      <c r="K60" s="341"/>
    </row>
    <row r="61" spans="1:11" s="155" customFormat="1" ht="16.5" customHeight="1">
      <c r="A61" s="337">
        <v>52</v>
      </c>
      <c r="B61" s="257" t="s">
        <v>1534</v>
      </c>
      <c r="C61" s="258" t="s">
        <v>64</v>
      </c>
      <c r="D61" s="258" t="s">
        <v>1028</v>
      </c>
      <c r="E61" s="264" t="s">
        <v>98</v>
      </c>
      <c r="F61" s="259" t="s">
        <v>11</v>
      </c>
      <c r="G61" s="265"/>
      <c r="H61" s="265"/>
      <c r="I61" s="276"/>
      <c r="J61" s="280" t="s">
        <v>1736</v>
      </c>
      <c r="K61" s="341"/>
    </row>
    <row r="62" spans="1:11" s="155" customFormat="1" ht="16.5" customHeight="1">
      <c r="A62" s="337">
        <v>53</v>
      </c>
      <c r="B62" s="257" t="s">
        <v>1534</v>
      </c>
      <c r="C62" s="258" t="s">
        <v>64</v>
      </c>
      <c r="D62" s="258" t="s">
        <v>99</v>
      </c>
      <c r="E62" s="264" t="s">
        <v>100</v>
      </c>
      <c r="F62" s="259" t="s">
        <v>11</v>
      </c>
      <c r="G62" s="265"/>
      <c r="H62" s="265"/>
      <c r="I62" s="276"/>
      <c r="J62" s="280" t="s">
        <v>1736</v>
      </c>
      <c r="K62" s="341"/>
    </row>
    <row r="63" spans="1:11" s="155" customFormat="1" ht="16.5" customHeight="1">
      <c r="A63" s="337">
        <v>54</v>
      </c>
      <c r="B63" s="257" t="s">
        <v>1534</v>
      </c>
      <c r="C63" s="258" t="s">
        <v>64</v>
      </c>
      <c r="D63" s="258" t="s">
        <v>101</v>
      </c>
      <c r="E63" s="264" t="s">
        <v>102</v>
      </c>
      <c r="F63" s="275" t="s">
        <v>1527</v>
      </c>
      <c r="G63" s="265"/>
      <c r="H63" s="265"/>
      <c r="I63" s="276"/>
      <c r="J63" s="863" t="s">
        <v>1959</v>
      </c>
      <c r="K63" s="864" t="s">
        <v>1960</v>
      </c>
    </row>
    <row r="64" spans="1:11" s="155" customFormat="1" ht="16.5" customHeight="1">
      <c r="A64" s="337">
        <v>55</v>
      </c>
      <c r="B64" s="257" t="s">
        <v>1534</v>
      </c>
      <c r="C64" s="258" t="s">
        <v>64</v>
      </c>
      <c r="D64" s="258" t="s">
        <v>1029</v>
      </c>
      <c r="E64" s="264" t="s">
        <v>63</v>
      </c>
      <c r="F64" s="275" t="s">
        <v>1527</v>
      </c>
      <c r="G64" s="265"/>
      <c r="H64" s="265"/>
      <c r="I64" s="276"/>
      <c r="J64" s="863"/>
      <c r="K64" s="864"/>
    </row>
    <row r="65" spans="1:12" s="155" customFormat="1" ht="16.5" customHeight="1">
      <c r="A65" s="337">
        <v>56</v>
      </c>
      <c r="B65" s="257" t="s">
        <v>1534</v>
      </c>
      <c r="C65" s="258" t="s">
        <v>64</v>
      </c>
      <c r="D65" s="258" t="s">
        <v>105</v>
      </c>
      <c r="E65" s="264" t="s">
        <v>106</v>
      </c>
      <c r="F65" s="275" t="s">
        <v>1527</v>
      </c>
      <c r="G65" s="265"/>
      <c r="H65" s="265"/>
      <c r="I65" s="276"/>
      <c r="J65" s="863"/>
      <c r="K65" s="864"/>
    </row>
    <row r="66" spans="1:12" s="155" customFormat="1" ht="16.5" customHeight="1">
      <c r="A66" s="337">
        <v>57</v>
      </c>
      <c r="B66" s="257" t="s">
        <v>1534</v>
      </c>
      <c r="C66" s="258" t="s">
        <v>64</v>
      </c>
      <c r="D66" s="258" t="s">
        <v>1030</v>
      </c>
      <c r="E66" s="264" t="s">
        <v>91</v>
      </c>
      <c r="F66" s="275" t="s">
        <v>1527</v>
      </c>
      <c r="G66" s="265"/>
      <c r="H66" s="265"/>
      <c r="I66" s="276"/>
      <c r="J66" s="863"/>
      <c r="K66" s="864"/>
    </row>
    <row r="67" spans="1:12" s="155" customFormat="1" ht="16.5" customHeight="1">
      <c r="A67" s="337">
        <v>58</v>
      </c>
      <c r="B67" s="257" t="s">
        <v>1534</v>
      </c>
      <c r="C67" s="258" t="s">
        <v>64</v>
      </c>
      <c r="D67" s="258" t="s">
        <v>1031</v>
      </c>
      <c r="E67" s="264" t="s">
        <v>63</v>
      </c>
      <c r="F67" s="275" t="s">
        <v>1527</v>
      </c>
      <c r="G67" s="265"/>
      <c r="H67" s="265"/>
      <c r="I67" s="276"/>
      <c r="J67" s="863"/>
      <c r="K67" s="864"/>
    </row>
    <row r="68" spans="1:12" s="155" customFormat="1" ht="16.5" customHeight="1">
      <c r="A68" s="337">
        <v>59</v>
      </c>
      <c r="B68" s="257" t="s">
        <v>1534</v>
      </c>
      <c r="C68" s="258" t="s">
        <v>64</v>
      </c>
      <c r="D68" s="258" t="s">
        <v>1032</v>
      </c>
      <c r="E68" s="264" t="s">
        <v>73</v>
      </c>
      <c r="F68" s="275" t="s">
        <v>1527</v>
      </c>
      <c r="G68" s="265"/>
      <c r="H68" s="265"/>
      <c r="I68" s="276"/>
      <c r="J68" s="863"/>
      <c r="K68" s="864"/>
    </row>
    <row r="69" spans="1:12" s="155" customFormat="1" ht="16.5" customHeight="1">
      <c r="A69" s="337">
        <v>60</v>
      </c>
      <c r="B69" s="257" t="s">
        <v>1534</v>
      </c>
      <c r="C69" s="258" t="s">
        <v>64</v>
      </c>
      <c r="D69" s="258" t="s">
        <v>110</v>
      </c>
      <c r="E69" s="264" t="s">
        <v>91</v>
      </c>
      <c r="F69" s="275" t="s">
        <v>1527</v>
      </c>
      <c r="G69" s="265"/>
      <c r="H69" s="265"/>
      <c r="I69" s="276"/>
      <c r="J69" s="863"/>
      <c r="K69" s="864"/>
    </row>
    <row r="70" spans="1:12" s="155" customFormat="1" ht="16.5" customHeight="1">
      <c r="A70" s="337">
        <v>61</v>
      </c>
      <c r="B70" s="257" t="s">
        <v>1534</v>
      </c>
      <c r="C70" s="258" t="s">
        <v>64</v>
      </c>
      <c r="D70" s="258" t="s">
        <v>111</v>
      </c>
      <c r="E70" s="264" t="s">
        <v>112</v>
      </c>
      <c r="F70" s="275" t="s">
        <v>1527</v>
      </c>
      <c r="G70" s="265"/>
      <c r="H70" s="265"/>
      <c r="I70" s="276"/>
      <c r="J70" s="863"/>
      <c r="K70" s="864"/>
    </row>
    <row r="71" spans="1:12" s="155" customFormat="1" ht="16.5" customHeight="1">
      <c r="A71" s="337">
        <v>62</v>
      </c>
      <c r="B71" s="257" t="s">
        <v>1534</v>
      </c>
      <c r="C71" s="258" t="s">
        <v>64</v>
      </c>
      <c r="D71" s="258" t="s">
        <v>1033</v>
      </c>
      <c r="E71" s="264"/>
      <c r="F71" s="275" t="s">
        <v>1527</v>
      </c>
      <c r="G71" s="265"/>
      <c r="H71" s="265"/>
      <c r="I71" s="276"/>
      <c r="J71" s="282" t="s">
        <v>1034</v>
      </c>
      <c r="K71" s="864"/>
    </row>
    <row r="72" spans="1:12" s="155" customFormat="1" ht="16.5" customHeight="1">
      <c r="A72" s="337">
        <v>63</v>
      </c>
      <c r="B72" s="257" t="s">
        <v>1534</v>
      </c>
      <c r="C72" s="258" t="s">
        <v>294</v>
      </c>
      <c r="D72" s="258" t="s">
        <v>1184</v>
      </c>
      <c r="E72" s="264"/>
      <c r="F72" s="259" t="s">
        <v>11</v>
      </c>
      <c r="G72" s="265"/>
      <c r="H72" s="265"/>
      <c r="I72" s="276"/>
      <c r="J72" s="279" t="s">
        <v>3084</v>
      </c>
      <c r="K72" s="341"/>
    </row>
    <row r="73" spans="1:12" s="155" customFormat="1" ht="16.5" customHeight="1">
      <c r="A73" s="337">
        <v>64</v>
      </c>
      <c r="B73" s="257" t="s">
        <v>1534</v>
      </c>
      <c r="C73" s="258" t="s">
        <v>294</v>
      </c>
      <c r="D73" s="258" t="s">
        <v>2968</v>
      </c>
      <c r="E73" s="264"/>
      <c r="F73" s="259" t="s">
        <v>11</v>
      </c>
      <c r="G73" s="265"/>
      <c r="H73" s="265"/>
      <c r="I73" s="276"/>
      <c r="J73" s="279" t="s">
        <v>1267</v>
      </c>
      <c r="K73" s="341"/>
    </row>
    <row r="74" spans="1:12" s="155" customFormat="1" ht="16.5" customHeight="1">
      <c r="A74" s="337">
        <v>65</v>
      </c>
      <c r="B74" s="257" t="s">
        <v>1534</v>
      </c>
      <c r="C74" s="258" t="s">
        <v>294</v>
      </c>
      <c r="D74" s="258" t="s">
        <v>2967</v>
      </c>
      <c r="E74" s="264"/>
      <c r="F74" s="259" t="s">
        <v>11</v>
      </c>
      <c r="G74" s="265"/>
      <c r="H74" s="265"/>
      <c r="I74" s="276"/>
      <c r="J74" s="279"/>
      <c r="K74" s="341"/>
    </row>
    <row r="75" spans="1:12" s="155" customFormat="1" ht="16.5" customHeight="1">
      <c r="A75" s="337">
        <v>66</v>
      </c>
      <c r="B75" s="257" t="s">
        <v>1534</v>
      </c>
      <c r="C75" s="258" t="s">
        <v>294</v>
      </c>
      <c r="D75" s="258" t="s">
        <v>976</v>
      </c>
      <c r="E75" s="264"/>
      <c r="F75" s="259" t="s">
        <v>11</v>
      </c>
      <c r="G75" s="265"/>
      <c r="H75" s="265"/>
      <c r="I75" s="276"/>
      <c r="J75" s="279" t="s">
        <v>2969</v>
      </c>
      <c r="K75" s="341"/>
    </row>
    <row r="76" spans="1:12" s="155" customFormat="1" ht="16.5" customHeight="1">
      <c r="A76" s="337">
        <v>67</v>
      </c>
      <c r="B76" s="257" t="s">
        <v>1534</v>
      </c>
      <c r="C76" s="258" t="s">
        <v>294</v>
      </c>
      <c r="D76" s="258" t="s">
        <v>2828</v>
      </c>
      <c r="E76" s="665" t="s">
        <v>2829</v>
      </c>
      <c r="F76" s="259" t="s">
        <v>11</v>
      </c>
      <c r="G76" s="283"/>
      <c r="H76" s="283"/>
      <c r="I76" s="284"/>
      <c r="J76" s="850" t="s">
        <v>1961</v>
      </c>
      <c r="K76" s="341"/>
      <c r="L76" s="157"/>
    </row>
    <row r="77" spans="1:12" s="155" customFormat="1" ht="16.5" customHeight="1">
      <c r="A77" s="337">
        <v>68</v>
      </c>
      <c r="B77" s="257" t="s">
        <v>1534</v>
      </c>
      <c r="C77" s="258" t="s">
        <v>294</v>
      </c>
      <c r="D77" s="258" t="s">
        <v>2830</v>
      </c>
      <c r="E77" s="665" t="s">
        <v>2831</v>
      </c>
      <c r="F77" s="259" t="s">
        <v>11</v>
      </c>
      <c r="G77" s="283"/>
      <c r="H77" s="283"/>
      <c r="I77" s="284"/>
      <c r="J77" s="851"/>
      <c r="K77" s="341"/>
      <c r="L77" s="157"/>
    </row>
    <row r="78" spans="1:12" s="155" customFormat="1" ht="16.5" customHeight="1">
      <c r="A78" s="337">
        <v>69</v>
      </c>
      <c r="B78" s="257" t="s">
        <v>1534</v>
      </c>
      <c r="C78" s="258" t="s">
        <v>294</v>
      </c>
      <c r="D78" s="258" t="s">
        <v>2832</v>
      </c>
      <c r="E78" s="665" t="s">
        <v>2833</v>
      </c>
      <c r="F78" s="259" t="s">
        <v>11</v>
      </c>
      <c r="G78" s="283"/>
      <c r="H78" s="283"/>
      <c r="I78" s="284"/>
      <c r="J78" s="851"/>
      <c r="K78" s="341"/>
      <c r="L78" s="157"/>
    </row>
    <row r="79" spans="1:12" s="155" customFormat="1" ht="16.5" customHeight="1">
      <c r="A79" s="337">
        <v>70</v>
      </c>
      <c r="B79" s="257" t="s">
        <v>1534</v>
      </c>
      <c r="C79" s="258" t="s">
        <v>294</v>
      </c>
      <c r="D79" s="258" t="s">
        <v>2834</v>
      </c>
      <c r="E79" s="665" t="s">
        <v>2835</v>
      </c>
      <c r="F79" s="259" t="s">
        <v>11</v>
      </c>
      <c r="G79" s="283"/>
      <c r="H79" s="283"/>
      <c r="I79" s="284"/>
      <c r="J79" s="851"/>
      <c r="K79" s="341"/>
      <c r="L79" s="157"/>
    </row>
    <row r="80" spans="1:12" s="155" customFormat="1" ht="16.5" customHeight="1">
      <c r="A80" s="337">
        <v>71</v>
      </c>
      <c r="B80" s="257" t="s">
        <v>1534</v>
      </c>
      <c r="C80" s="258" t="s">
        <v>294</v>
      </c>
      <c r="D80" s="258" t="s">
        <v>2836</v>
      </c>
      <c r="E80" s="665" t="s">
        <v>2837</v>
      </c>
      <c r="F80" s="259" t="s">
        <v>11</v>
      </c>
      <c r="G80" s="283"/>
      <c r="H80" s="283"/>
      <c r="I80" s="284"/>
      <c r="J80" s="851"/>
      <c r="K80" s="341"/>
      <c r="L80" s="157"/>
    </row>
    <row r="81" spans="1:12" s="155" customFormat="1" ht="16.5" customHeight="1">
      <c r="A81" s="337">
        <v>72</v>
      </c>
      <c r="B81" s="257" t="s">
        <v>1534</v>
      </c>
      <c r="C81" s="258" t="s">
        <v>294</v>
      </c>
      <c r="D81" s="258" t="s">
        <v>2838</v>
      </c>
      <c r="E81" s="665" t="s">
        <v>2839</v>
      </c>
      <c r="F81" s="259" t="s">
        <v>11</v>
      </c>
      <c r="G81" s="283"/>
      <c r="H81" s="283"/>
      <c r="I81" s="284"/>
      <c r="J81" s="851"/>
      <c r="K81" s="341"/>
      <c r="L81" s="157"/>
    </row>
    <row r="82" spans="1:12" s="155" customFormat="1" ht="16.5" customHeight="1">
      <c r="A82" s="337">
        <v>73</v>
      </c>
      <c r="B82" s="257" t="s">
        <v>1534</v>
      </c>
      <c r="C82" s="258" t="s">
        <v>294</v>
      </c>
      <c r="D82" s="258" t="s">
        <v>2840</v>
      </c>
      <c r="E82" s="665" t="s">
        <v>1688</v>
      </c>
      <c r="F82" s="259" t="s">
        <v>11</v>
      </c>
      <c r="G82" s="283"/>
      <c r="H82" s="283"/>
      <c r="I82" s="284"/>
      <c r="J82" s="851"/>
      <c r="K82" s="341"/>
      <c r="L82" s="157"/>
    </row>
    <row r="83" spans="1:12" s="155" customFormat="1" ht="16.5" customHeight="1">
      <c r="A83" s="337">
        <v>74</v>
      </c>
      <c r="B83" s="257" t="s">
        <v>1534</v>
      </c>
      <c r="C83" s="258" t="s">
        <v>294</v>
      </c>
      <c r="D83" s="258" t="s">
        <v>2841</v>
      </c>
      <c r="E83" s="665" t="s">
        <v>1978</v>
      </c>
      <c r="F83" s="259" t="s">
        <v>11</v>
      </c>
      <c r="G83" s="283"/>
      <c r="H83" s="283"/>
      <c r="I83" s="284"/>
      <c r="J83" s="851"/>
      <c r="K83" s="341"/>
      <c r="L83" s="157"/>
    </row>
    <row r="84" spans="1:12" s="155" customFormat="1" ht="16.5" customHeight="1">
      <c r="A84" s="337">
        <v>75</v>
      </c>
      <c r="B84" s="257" t="s">
        <v>1534</v>
      </c>
      <c r="C84" s="258" t="s">
        <v>294</v>
      </c>
      <c r="D84" s="258" t="s">
        <v>2842</v>
      </c>
      <c r="E84" s="665" t="s">
        <v>2843</v>
      </c>
      <c r="F84" s="259" t="s">
        <v>11</v>
      </c>
      <c r="G84" s="283"/>
      <c r="H84" s="283"/>
      <c r="I84" s="284"/>
      <c r="J84" s="851"/>
      <c r="K84" s="341"/>
      <c r="L84" s="157"/>
    </row>
    <row r="85" spans="1:12" s="155" customFormat="1" ht="16.5" customHeight="1">
      <c r="A85" s="337">
        <v>76</v>
      </c>
      <c r="B85" s="257" t="s">
        <v>1534</v>
      </c>
      <c r="C85" s="258" t="s">
        <v>294</v>
      </c>
      <c r="D85" s="258" t="s">
        <v>2844</v>
      </c>
      <c r="E85" s="665" t="s">
        <v>1688</v>
      </c>
      <c r="F85" s="259" t="s">
        <v>11</v>
      </c>
      <c r="G85" s="283"/>
      <c r="H85" s="283"/>
      <c r="I85" s="284"/>
      <c r="J85" s="851"/>
      <c r="K85" s="341"/>
      <c r="L85" s="157"/>
    </row>
    <row r="86" spans="1:12" s="155" customFormat="1" ht="16.5" customHeight="1">
      <c r="A86" s="337">
        <v>77</v>
      </c>
      <c r="B86" s="257" t="s">
        <v>1534</v>
      </c>
      <c r="C86" s="258" t="s">
        <v>294</v>
      </c>
      <c r="D86" s="258" t="s">
        <v>2845</v>
      </c>
      <c r="E86" s="665" t="s">
        <v>2846</v>
      </c>
      <c r="F86" s="259" t="s">
        <v>11</v>
      </c>
      <c r="G86" s="283"/>
      <c r="H86" s="283"/>
      <c r="I86" s="284"/>
      <c r="J86" s="851"/>
      <c r="K86" s="341"/>
      <c r="L86" s="157"/>
    </row>
    <row r="87" spans="1:12" s="155" customFormat="1" ht="16.5" customHeight="1">
      <c r="A87" s="337">
        <v>78</v>
      </c>
      <c r="B87" s="257" t="s">
        <v>1534</v>
      </c>
      <c r="C87" s="258" t="s">
        <v>294</v>
      </c>
      <c r="D87" s="258" t="s">
        <v>2847</v>
      </c>
      <c r="E87" s="665" t="s">
        <v>1689</v>
      </c>
      <c r="F87" s="259" t="s">
        <v>11</v>
      </c>
      <c r="G87" s="283"/>
      <c r="H87" s="283"/>
      <c r="I87" s="284"/>
      <c r="J87" s="851"/>
      <c r="K87" s="341"/>
      <c r="L87" s="157"/>
    </row>
    <row r="88" spans="1:12" s="155" customFormat="1" ht="16.5" customHeight="1">
      <c r="A88" s="337">
        <v>79</v>
      </c>
      <c r="B88" s="257" t="s">
        <v>1534</v>
      </c>
      <c r="C88" s="258" t="s">
        <v>294</v>
      </c>
      <c r="D88" s="258" t="s">
        <v>2848</v>
      </c>
      <c r="E88" s="665" t="s">
        <v>2849</v>
      </c>
      <c r="F88" s="259" t="s">
        <v>11</v>
      </c>
      <c r="G88" s="283"/>
      <c r="H88" s="283"/>
      <c r="I88" s="284"/>
      <c r="J88" s="851"/>
      <c r="K88" s="341"/>
      <c r="L88" s="157"/>
    </row>
    <row r="89" spans="1:12" s="155" customFormat="1" ht="16.5" customHeight="1">
      <c r="A89" s="337">
        <v>80</v>
      </c>
      <c r="B89" s="257" t="s">
        <v>1534</v>
      </c>
      <c r="C89" s="258" t="s">
        <v>294</v>
      </c>
      <c r="D89" s="258" t="s">
        <v>2850</v>
      </c>
      <c r="E89" s="665" t="s">
        <v>2851</v>
      </c>
      <c r="F89" s="259" t="s">
        <v>11</v>
      </c>
      <c r="G89" s="283"/>
      <c r="H89" s="283"/>
      <c r="I89" s="284"/>
      <c r="J89" s="851"/>
      <c r="K89" s="341"/>
      <c r="L89" s="157"/>
    </row>
    <row r="90" spans="1:12" s="155" customFormat="1" ht="16.5" customHeight="1">
      <c r="A90" s="337">
        <v>81</v>
      </c>
      <c r="B90" s="257" t="s">
        <v>1534</v>
      </c>
      <c r="C90" s="258" t="s">
        <v>294</v>
      </c>
      <c r="D90" s="258" t="s">
        <v>2852</v>
      </c>
      <c r="E90" s="665" t="s">
        <v>2853</v>
      </c>
      <c r="F90" s="259" t="s">
        <v>11</v>
      </c>
      <c r="G90" s="283"/>
      <c r="H90" s="283"/>
      <c r="I90" s="284"/>
      <c r="J90" s="851"/>
      <c r="K90" s="341"/>
      <c r="L90" s="157"/>
    </row>
    <row r="91" spans="1:12" s="155" customFormat="1" ht="16.5" customHeight="1">
      <c r="A91" s="337">
        <v>82</v>
      </c>
      <c r="B91" s="257" t="s">
        <v>1534</v>
      </c>
      <c r="C91" s="258" t="s">
        <v>294</v>
      </c>
      <c r="D91" s="258" t="s">
        <v>2854</v>
      </c>
      <c r="E91" s="665" t="s">
        <v>2855</v>
      </c>
      <c r="F91" s="259" t="s">
        <v>11</v>
      </c>
      <c r="G91" s="283"/>
      <c r="H91" s="283"/>
      <c r="I91" s="284"/>
      <c r="J91" s="851"/>
      <c r="K91" s="341"/>
      <c r="L91" s="157"/>
    </row>
    <row r="92" spans="1:12" s="155" customFormat="1" ht="16.5" customHeight="1">
      <c r="A92" s="337">
        <v>83</v>
      </c>
      <c r="B92" s="257" t="s">
        <v>1534</v>
      </c>
      <c r="C92" s="258" t="s">
        <v>294</v>
      </c>
      <c r="D92" s="258" t="s">
        <v>2856</v>
      </c>
      <c r="E92" s="665" t="s">
        <v>2857</v>
      </c>
      <c r="F92" s="259" t="s">
        <v>11</v>
      </c>
      <c r="G92" s="283"/>
      <c r="H92" s="283"/>
      <c r="I92" s="284"/>
      <c r="J92" s="851"/>
      <c r="K92" s="341"/>
      <c r="L92" s="157"/>
    </row>
    <row r="93" spans="1:12" s="155" customFormat="1" ht="16.5" customHeight="1">
      <c r="A93" s="337">
        <v>84</v>
      </c>
      <c r="B93" s="257" t="s">
        <v>1534</v>
      </c>
      <c r="C93" s="258" t="s">
        <v>294</v>
      </c>
      <c r="D93" s="258" t="s">
        <v>2858</v>
      </c>
      <c r="E93" s="665" t="s">
        <v>2839</v>
      </c>
      <c r="F93" s="259" t="s">
        <v>11</v>
      </c>
      <c r="G93" s="283"/>
      <c r="H93" s="283"/>
      <c r="I93" s="284"/>
      <c r="J93" s="851"/>
      <c r="K93" s="341"/>
      <c r="L93" s="157"/>
    </row>
    <row r="94" spans="1:12" s="155" customFormat="1" ht="16.5" customHeight="1">
      <c r="A94" s="337">
        <v>85</v>
      </c>
      <c r="B94" s="257" t="s">
        <v>1534</v>
      </c>
      <c r="C94" s="258" t="s">
        <v>294</v>
      </c>
      <c r="D94" s="258" t="s">
        <v>2859</v>
      </c>
      <c r="E94" s="665" t="s">
        <v>1978</v>
      </c>
      <c r="F94" s="259" t="s">
        <v>11</v>
      </c>
      <c r="G94" s="283"/>
      <c r="H94" s="283"/>
      <c r="I94" s="284"/>
      <c r="J94" s="851"/>
      <c r="K94" s="341"/>
      <c r="L94" s="157"/>
    </row>
    <row r="95" spans="1:12" s="155" customFormat="1" ht="16.5" customHeight="1">
      <c r="A95" s="337">
        <v>86</v>
      </c>
      <c r="B95" s="257" t="s">
        <v>1534</v>
      </c>
      <c r="C95" s="258" t="s">
        <v>294</v>
      </c>
      <c r="D95" s="258" t="s">
        <v>2860</v>
      </c>
      <c r="E95" s="665" t="s">
        <v>2861</v>
      </c>
      <c r="F95" s="259" t="s">
        <v>11</v>
      </c>
      <c r="G95" s="283"/>
      <c r="H95" s="283"/>
      <c r="I95" s="284"/>
      <c r="J95" s="851"/>
      <c r="K95" s="341"/>
      <c r="L95" s="157"/>
    </row>
    <row r="96" spans="1:12" s="155" customFormat="1" ht="16.5" customHeight="1">
      <c r="A96" s="337">
        <v>87</v>
      </c>
      <c r="B96" s="257" t="s">
        <v>1534</v>
      </c>
      <c r="C96" s="258" t="s">
        <v>294</v>
      </c>
      <c r="D96" s="258" t="s">
        <v>2862</v>
      </c>
      <c r="E96" s="665" t="s">
        <v>1692</v>
      </c>
      <c r="F96" s="259" t="s">
        <v>11</v>
      </c>
      <c r="G96" s="283"/>
      <c r="H96" s="283"/>
      <c r="I96" s="284"/>
      <c r="J96" s="851"/>
      <c r="K96" s="341"/>
      <c r="L96" s="157"/>
    </row>
    <row r="97" spans="1:12" s="155" customFormat="1" ht="16.5" customHeight="1">
      <c r="A97" s="337">
        <v>88</v>
      </c>
      <c r="B97" s="257" t="s">
        <v>1534</v>
      </c>
      <c r="C97" s="258" t="s">
        <v>294</v>
      </c>
      <c r="D97" s="258" t="s">
        <v>2863</v>
      </c>
      <c r="E97" s="665" t="s">
        <v>2864</v>
      </c>
      <c r="F97" s="259" t="s">
        <v>11</v>
      </c>
      <c r="G97" s="283"/>
      <c r="H97" s="283"/>
      <c r="I97" s="284"/>
      <c r="J97" s="851"/>
      <c r="K97" s="341"/>
      <c r="L97" s="157"/>
    </row>
    <row r="98" spans="1:12" s="155" customFormat="1" ht="16.5" customHeight="1">
      <c r="A98" s="337">
        <v>89</v>
      </c>
      <c r="B98" s="257" t="s">
        <v>1534</v>
      </c>
      <c r="C98" s="258" t="s">
        <v>294</v>
      </c>
      <c r="D98" s="258" t="s">
        <v>2865</v>
      </c>
      <c r="E98" s="665" t="s">
        <v>2839</v>
      </c>
      <c r="F98" s="259" t="s">
        <v>11</v>
      </c>
      <c r="G98" s="283"/>
      <c r="H98" s="283"/>
      <c r="I98" s="284"/>
      <c r="J98" s="851"/>
      <c r="K98" s="341"/>
      <c r="L98" s="157"/>
    </row>
    <row r="99" spans="1:12" s="155" customFormat="1" ht="16.5" customHeight="1">
      <c r="A99" s="337">
        <v>90</v>
      </c>
      <c r="B99" s="257" t="s">
        <v>1534</v>
      </c>
      <c r="C99" s="258" t="s">
        <v>294</v>
      </c>
      <c r="D99" s="258" t="s">
        <v>2866</v>
      </c>
      <c r="E99" s="665" t="s">
        <v>2867</v>
      </c>
      <c r="F99" s="259" t="s">
        <v>11</v>
      </c>
      <c r="G99" s="283"/>
      <c r="H99" s="283"/>
      <c r="I99" s="284"/>
      <c r="J99" s="851"/>
      <c r="K99" s="341"/>
      <c r="L99" s="157"/>
    </row>
    <row r="100" spans="1:12" s="155" customFormat="1" ht="16.5" customHeight="1">
      <c r="A100" s="337">
        <v>91</v>
      </c>
      <c r="B100" s="257" t="s">
        <v>1534</v>
      </c>
      <c r="C100" s="258" t="s">
        <v>294</v>
      </c>
      <c r="D100" s="258" t="s">
        <v>2868</v>
      </c>
      <c r="E100" s="665" t="s">
        <v>2042</v>
      </c>
      <c r="F100" s="259" t="s">
        <v>11</v>
      </c>
      <c r="G100" s="283"/>
      <c r="H100" s="283"/>
      <c r="I100" s="284"/>
      <c r="J100" s="851"/>
      <c r="K100" s="341"/>
      <c r="L100" s="157"/>
    </row>
    <row r="101" spans="1:12" s="155" customFormat="1" ht="16.5" customHeight="1">
      <c r="A101" s="337">
        <v>92</v>
      </c>
      <c r="B101" s="257" t="s">
        <v>1534</v>
      </c>
      <c r="C101" s="258" t="s">
        <v>294</v>
      </c>
      <c r="D101" s="258" t="s">
        <v>2869</v>
      </c>
      <c r="E101" s="665" t="s">
        <v>2042</v>
      </c>
      <c r="F101" s="259" t="s">
        <v>11</v>
      </c>
      <c r="G101" s="283"/>
      <c r="H101" s="283"/>
      <c r="I101" s="284"/>
      <c r="J101" s="851"/>
      <c r="K101" s="341"/>
      <c r="L101" s="158"/>
    </row>
    <row r="102" spans="1:12" s="155" customFormat="1" ht="16.5" customHeight="1">
      <c r="A102" s="337">
        <v>93</v>
      </c>
      <c r="B102" s="257" t="s">
        <v>1534</v>
      </c>
      <c r="C102" s="258" t="s">
        <v>294</v>
      </c>
      <c r="D102" s="258" t="s">
        <v>2870</v>
      </c>
      <c r="E102" s="665" t="s">
        <v>2042</v>
      </c>
      <c r="F102" s="259" t="s">
        <v>11</v>
      </c>
      <c r="G102" s="283"/>
      <c r="H102" s="283"/>
      <c r="I102" s="284"/>
      <c r="J102" s="851"/>
      <c r="K102" s="341"/>
      <c r="L102" s="158"/>
    </row>
    <row r="103" spans="1:12" s="155" customFormat="1" ht="16.5" customHeight="1">
      <c r="A103" s="337">
        <v>94</v>
      </c>
      <c r="B103" s="257" t="s">
        <v>1534</v>
      </c>
      <c r="C103" s="258" t="s">
        <v>294</v>
      </c>
      <c r="D103" s="258" t="s">
        <v>2871</v>
      </c>
      <c r="E103" s="665"/>
      <c r="F103" s="259" t="s">
        <v>11</v>
      </c>
      <c r="G103" s="283"/>
      <c r="H103" s="283"/>
      <c r="I103" s="284"/>
      <c r="J103" s="851"/>
      <c r="K103" s="341" t="s">
        <v>2983</v>
      </c>
      <c r="L103" s="158"/>
    </row>
    <row r="104" spans="1:12" s="155" customFormat="1" ht="16.5" customHeight="1">
      <c r="A104" s="337">
        <v>95</v>
      </c>
      <c r="B104" s="257" t="s">
        <v>1534</v>
      </c>
      <c r="C104" s="258" t="s">
        <v>294</v>
      </c>
      <c r="D104" s="258" t="s">
        <v>2872</v>
      </c>
      <c r="E104" s="665"/>
      <c r="F104" s="259" t="s">
        <v>11</v>
      </c>
      <c r="G104" s="283"/>
      <c r="H104" s="283"/>
      <c r="I104" s="284"/>
      <c r="J104" s="851"/>
      <c r="K104" s="341"/>
      <c r="L104" s="158"/>
    </row>
    <row r="105" spans="1:12" s="155" customFormat="1" ht="16.5" customHeight="1">
      <c r="A105" s="337">
        <v>96</v>
      </c>
      <c r="B105" s="257" t="s">
        <v>1534</v>
      </c>
      <c r="C105" s="258" t="s">
        <v>294</v>
      </c>
      <c r="D105" s="258" t="s">
        <v>2873</v>
      </c>
      <c r="E105" s="665"/>
      <c r="F105" s="259" t="s">
        <v>11</v>
      </c>
      <c r="G105" s="283"/>
      <c r="H105" s="283"/>
      <c r="I105" s="284"/>
      <c r="J105" s="851"/>
      <c r="K105" s="341"/>
      <c r="L105" s="158"/>
    </row>
    <row r="106" spans="1:12" s="155" customFormat="1" ht="16.5" customHeight="1">
      <c r="A106" s="337">
        <v>97</v>
      </c>
      <c r="B106" s="257" t="s">
        <v>1534</v>
      </c>
      <c r="C106" s="258" t="s">
        <v>294</v>
      </c>
      <c r="D106" s="258" t="s">
        <v>2874</v>
      </c>
      <c r="E106" s="665"/>
      <c r="F106" s="259" t="s">
        <v>11</v>
      </c>
      <c r="G106" s="283"/>
      <c r="H106" s="283"/>
      <c r="I106" s="284"/>
      <c r="J106" s="851"/>
      <c r="K106" s="341"/>
      <c r="L106" s="158"/>
    </row>
    <row r="107" spans="1:12" s="155" customFormat="1" ht="16.5" customHeight="1">
      <c r="A107" s="337">
        <v>98</v>
      </c>
      <c r="B107" s="257" t="s">
        <v>1534</v>
      </c>
      <c r="C107" s="258" t="s">
        <v>294</v>
      </c>
      <c r="D107" s="258" t="s">
        <v>2875</v>
      </c>
      <c r="E107" s="665"/>
      <c r="F107" s="259" t="s">
        <v>11</v>
      </c>
      <c r="G107" s="283"/>
      <c r="H107" s="283"/>
      <c r="I107" s="284"/>
      <c r="J107" s="851"/>
      <c r="K107" s="341" t="s">
        <v>2984</v>
      </c>
      <c r="L107" s="158"/>
    </row>
    <row r="108" spans="1:12" s="155" customFormat="1" ht="16.5" customHeight="1">
      <c r="A108" s="337">
        <v>99</v>
      </c>
      <c r="B108" s="257" t="s">
        <v>1534</v>
      </c>
      <c r="C108" s="258" t="s">
        <v>294</v>
      </c>
      <c r="D108" s="258" t="s">
        <v>977</v>
      </c>
      <c r="E108" s="319"/>
      <c r="F108" s="259" t="s">
        <v>11</v>
      </c>
      <c r="G108" s="283"/>
      <c r="H108" s="283"/>
      <c r="I108" s="284"/>
      <c r="J108" s="694" t="s">
        <v>2966</v>
      </c>
      <c r="K108" s="341"/>
      <c r="L108" s="159"/>
    </row>
    <row r="109" spans="1:12" s="155" customFormat="1" ht="18" customHeight="1">
      <c r="A109" s="337">
        <v>101</v>
      </c>
      <c r="B109" s="257" t="s">
        <v>1534</v>
      </c>
      <c r="C109" s="258" t="s">
        <v>1043</v>
      </c>
      <c r="D109" s="258" t="s">
        <v>1044</v>
      </c>
      <c r="E109" s="264" t="s">
        <v>1045</v>
      </c>
      <c r="F109" s="259" t="s">
        <v>11</v>
      </c>
      <c r="G109" s="265"/>
      <c r="H109" s="276"/>
      <c r="I109" s="276"/>
      <c r="J109" s="277" t="s">
        <v>1545</v>
      </c>
      <c r="K109" s="342"/>
    </row>
    <row r="110" spans="1:12" s="155" customFormat="1" ht="18" customHeight="1">
      <c r="A110" s="337">
        <v>102</v>
      </c>
      <c r="B110" s="257" t="s">
        <v>1534</v>
      </c>
      <c r="C110" s="258" t="s">
        <v>1043</v>
      </c>
      <c r="D110" s="258" t="s">
        <v>1046</v>
      </c>
      <c r="E110" s="264" t="s">
        <v>1047</v>
      </c>
      <c r="F110" s="259" t="s">
        <v>11</v>
      </c>
      <c r="G110" s="265"/>
      <c r="H110" s="276"/>
      <c r="I110" s="276"/>
      <c r="J110" s="277" t="s">
        <v>1546</v>
      </c>
      <c r="K110" s="342"/>
    </row>
    <row r="111" spans="1:12" s="155" customFormat="1" ht="18" customHeight="1">
      <c r="A111" s="337">
        <v>103</v>
      </c>
      <c r="B111" s="257" t="s">
        <v>1534</v>
      </c>
      <c r="C111" s="258" t="s">
        <v>1043</v>
      </c>
      <c r="D111" s="258" t="s">
        <v>1048</v>
      </c>
      <c r="E111" s="264"/>
      <c r="F111" s="259" t="s">
        <v>11</v>
      </c>
      <c r="G111" s="265"/>
      <c r="H111" s="276"/>
      <c r="I111" s="276"/>
      <c r="J111" s="277" t="s">
        <v>1547</v>
      </c>
      <c r="K111" s="342"/>
    </row>
    <row r="112" spans="1:12" s="155" customFormat="1" ht="18" customHeight="1">
      <c r="A112" s="337">
        <v>104</v>
      </c>
      <c r="B112" s="257" t="s">
        <v>1534</v>
      </c>
      <c r="C112" s="258" t="s">
        <v>1043</v>
      </c>
      <c r="D112" s="258" t="s">
        <v>1049</v>
      </c>
      <c r="E112" s="264" t="s">
        <v>990</v>
      </c>
      <c r="F112" s="259" t="s">
        <v>11</v>
      </c>
      <c r="G112" s="265"/>
      <c r="H112" s="276"/>
      <c r="I112" s="276"/>
      <c r="J112" s="277" t="s">
        <v>1548</v>
      </c>
      <c r="K112" s="342"/>
    </row>
    <row r="113" spans="1:11" s="155" customFormat="1" ht="18" customHeight="1">
      <c r="A113" s="337">
        <v>105</v>
      </c>
      <c r="B113" s="257" t="s">
        <v>1534</v>
      </c>
      <c r="C113" s="258" t="s">
        <v>1043</v>
      </c>
      <c r="D113" s="258" t="s">
        <v>1050</v>
      </c>
      <c r="E113" s="264"/>
      <c r="F113" s="259" t="s">
        <v>11</v>
      </c>
      <c r="G113" s="265"/>
      <c r="H113" s="276"/>
      <c r="I113" s="276"/>
      <c r="J113" s="277" t="s">
        <v>1549</v>
      </c>
      <c r="K113" s="342"/>
    </row>
    <row r="114" spans="1:11" s="155" customFormat="1" ht="18" customHeight="1">
      <c r="A114" s="337">
        <v>106</v>
      </c>
      <c r="B114" s="257" t="s">
        <v>1534</v>
      </c>
      <c r="C114" s="258" t="s">
        <v>1043</v>
      </c>
      <c r="D114" s="258" t="s">
        <v>1051</v>
      </c>
      <c r="E114" s="264"/>
      <c r="F114" s="259" t="s">
        <v>11</v>
      </c>
      <c r="G114" s="265"/>
      <c r="H114" s="276"/>
      <c r="I114" s="276"/>
      <c r="J114" s="277" t="s">
        <v>1550</v>
      </c>
      <c r="K114" s="342"/>
    </row>
    <row r="115" spans="1:11" s="155" customFormat="1" ht="18" customHeight="1">
      <c r="A115" s="337">
        <v>107</v>
      </c>
      <c r="B115" s="257" t="s">
        <v>1534</v>
      </c>
      <c r="C115" s="258" t="s">
        <v>1043</v>
      </c>
      <c r="D115" s="258" t="s">
        <v>1052</v>
      </c>
      <c r="E115" s="264"/>
      <c r="F115" s="259" t="s">
        <v>11</v>
      </c>
      <c r="G115" s="265"/>
      <c r="H115" s="276"/>
      <c r="I115" s="276"/>
      <c r="J115" s="277" t="s">
        <v>1551</v>
      </c>
      <c r="K115" s="342"/>
    </row>
    <row r="116" spans="1:11" s="155" customFormat="1" ht="18" customHeight="1">
      <c r="A116" s="337">
        <v>108</v>
      </c>
      <c r="B116" s="257" t="s">
        <v>1534</v>
      </c>
      <c r="C116" s="258" t="s">
        <v>1043</v>
      </c>
      <c r="D116" s="258" t="s">
        <v>1053</v>
      </c>
      <c r="E116" s="285" t="s">
        <v>1552</v>
      </c>
      <c r="F116" s="259" t="s">
        <v>11</v>
      </c>
      <c r="G116" s="265"/>
      <c r="H116" s="276"/>
      <c r="I116" s="276"/>
      <c r="J116" s="852" t="s">
        <v>1553</v>
      </c>
      <c r="K116" s="342"/>
    </row>
    <row r="117" spans="1:11" s="155" customFormat="1" ht="18" customHeight="1">
      <c r="A117" s="337">
        <v>109</v>
      </c>
      <c r="B117" s="257" t="s">
        <v>1534</v>
      </c>
      <c r="C117" s="258" t="s">
        <v>1043</v>
      </c>
      <c r="D117" s="258" t="s">
        <v>1490</v>
      </c>
      <c r="E117" s="264" t="s">
        <v>1554</v>
      </c>
      <c r="F117" s="259" t="s">
        <v>11</v>
      </c>
      <c r="G117" s="265"/>
      <c r="H117" s="276"/>
      <c r="I117" s="276"/>
      <c r="J117" s="852"/>
      <c r="K117" s="342"/>
    </row>
    <row r="118" spans="1:11" s="155" customFormat="1" ht="18" customHeight="1">
      <c r="A118" s="337">
        <v>110</v>
      </c>
      <c r="B118" s="257" t="s">
        <v>1534</v>
      </c>
      <c r="C118" s="258" t="s">
        <v>1043</v>
      </c>
      <c r="D118" s="258" t="s">
        <v>1555</v>
      </c>
      <c r="E118" s="264" t="s">
        <v>1056</v>
      </c>
      <c r="F118" s="259" t="s">
        <v>11</v>
      </c>
      <c r="G118" s="265"/>
      <c r="H118" s="276"/>
      <c r="I118" s="276"/>
      <c r="J118" s="852"/>
      <c r="K118" s="342"/>
    </row>
    <row r="119" spans="1:11" s="155" customFormat="1" ht="18" customHeight="1">
      <c r="A119" s="337">
        <v>111</v>
      </c>
      <c r="B119" s="257" t="s">
        <v>1534</v>
      </c>
      <c r="C119" s="258" t="s">
        <v>1043</v>
      </c>
      <c r="D119" s="258" t="s">
        <v>1491</v>
      </c>
      <c r="E119" s="264" t="s">
        <v>1057</v>
      </c>
      <c r="F119" s="259" t="s">
        <v>11</v>
      </c>
      <c r="G119" s="265"/>
      <c r="H119" s="276"/>
      <c r="I119" s="276"/>
      <c r="J119" s="852"/>
      <c r="K119" s="342"/>
    </row>
    <row r="120" spans="1:11" s="155" customFormat="1" ht="18" customHeight="1">
      <c r="A120" s="337">
        <v>112</v>
      </c>
      <c r="B120" s="257" t="s">
        <v>1534</v>
      </c>
      <c r="C120" s="258" t="s">
        <v>1043</v>
      </c>
      <c r="D120" s="258" t="s">
        <v>1492</v>
      </c>
      <c r="E120" s="264" t="s">
        <v>1058</v>
      </c>
      <c r="F120" s="259" t="s">
        <v>11</v>
      </c>
      <c r="G120" s="265"/>
      <c r="H120" s="276"/>
      <c r="I120" s="276"/>
      <c r="J120" s="852"/>
      <c r="K120" s="342"/>
    </row>
    <row r="121" spans="1:11" s="155" customFormat="1" ht="18" customHeight="1">
      <c r="A121" s="337">
        <v>113</v>
      </c>
      <c r="B121" s="257"/>
      <c r="C121" s="258" t="s">
        <v>751</v>
      </c>
      <c r="D121" s="263" t="s">
        <v>752</v>
      </c>
      <c r="E121" s="264"/>
      <c r="F121" s="259" t="s">
        <v>11</v>
      </c>
      <c r="G121" s="265"/>
      <c r="H121" s="276"/>
      <c r="I121" s="276"/>
      <c r="J121" s="267" t="s">
        <v>1271</v>
      </c>
      <c r="K121" s="342"/>
    </row>
    <row r="122" spans="1:11" s="110" customFormat="1" ht="16.5" customHeight="1">
      <c r="A122" s="337">
        <v>114</v>
      </c>
      <c r="B122" s="257" t="s">
        <v>1534</v>
      </c>
      <c r="C122" s="258" t="s">
        <v>754</v>
      </c>
      <c r="D122" s="263" t="s">
        <v>752</v>
      </c>
      <c r="E122" s="286"/>
      <c r="F122" s="259" t="s">
        <v>11</v>
      </c>
      <c r="G122" s="287"/>
      <c r="H122" s="286"/>
      <c r="I122" s="288"/>
      <c r="J122" s="289" t="s">
        <v>1556</v>
      </c>
      <c r="K122" s="343"/>
    </row>
    <row r="123" spans="1:11" s="110" customFormat="1" ht="16.5" customHeight="1">
      <c r="A123" s="337">
        <v>115</v>
      </c>
      <c r="B123" s="257" t="s">
        <v>1534</v>
      </c>
      <c r="C123" s="258" t="s">
        <v>751</v>
      </c>
      <c r="D123" s="263" t="s">
        <v>756</v>
      </c>
      <c r="E123" s="286" t="s">
        <v>757</v>
      </c>
      <c r="F123" s="259" t="s">
        <v>11</v>
      </c>
      <c r="G123" s="288"/>
      <c r="H123" s="286"/>
      <c r="I123" s="288"/>
      <c r="J123" s="290" t="s">
        <v>1557</v>
      </c>
      <c r="K123" s="343"/>
    </row>
    <row r="124" spans="1:11" s="110" customFormat="1" ht="16.5" customHeight="1">
      <c r="A124" s="337">
        <v>116</v>
      </c>
      <c r="B124" s="257" t="s">
        <v>1534</v>
      </c>
      <c r="C124" s="258" t="s">
        <v>751</v>
      </c>
      <c r="D124" s="263" t="s">
        <v>759</v>
      </c>
      <c r="E124" s="286" t="s">
        <v>757</v>
      </c>
      <c r="F124" s="259" t="s">
        <v>11</v>
      </c>
      <c r="G124" s="288"/>
      <c r="H124" s="286"/>
      <c r="I124" s="288"/>
      <c r="J124" s="290"/>
      <c r="K124" s="343"/>
    </row>
    <row r="125" spans="1:11" s="110" customFormat="1" ht="16.5" customHeight="1">
      <c r="A125" s="337">
        <v>117</v>
      </c>
      <c r="B125" s="257" t="s">
        <v>1534</v>
      </c>
      <c r="C125" s="258" t="s">
        <v>751</v>
      </c>
      <c r="D125" s="263" t="s">
        <v>761</v>
      </c>
      <c r="E125" s="286" t="s">
        <v>423</v>
      </c>
      <c r="F125" s="259" t="s">
        <v>11</v>
      </c>
      <c r="G125" s="288"/>
      <c r="H125" s="286"/>
      <c r="I125" s="288"/>
      <c r="J125" s="290"/>
      <c r="K125" s="343"/>
    </row>
    <row r="126" spans="1:11" s="110" customFormat="1" ht="16.5" customHeight="1">
      <c r="A126" s="337">
        <v>118</v>
      </c>
      <c r="B126" s="257" t="s">
        <v>1534</v>
      </c>
      <c r="C126" s="258" t="s">
        <v>751</v>
      </c>
      <c r="D126" s="263" t="s">
        <v>763</v>
      </c>
      <c r="E126" s="286" t="s">
        <v>764</v>
      </c>
      <c r="F126" s="259" t="s">
        <v>11</v>
      </c>
      <c r="G126" s="288"/>
      <c r="H126" s="286"/>
      <c r="I126" s="288"/>
      <c r="J126" s="290"/>
      <c r="K126" s="343"/>
    </row>
    <row r="127" spans="1:11" s="110" customFormat="1" ht="16.5" customHeight="1">
      <c r="A127" s="337">
        <v>119</v>
      </c>
      <c r="B127" s="257" t="s">
        <v>1534</v>
      </c>
      <c r="C127" s="258" t="s">
        <v>751</v>
      </c>
      <c r="D127" s="263" t="s">
        <v>766</v>
      </c>
      <c r="E127" s="286" t="s">
        <v>764</v>
      </c>
      <c r="F127" s="259" t="s">
        <v>11</v>
      </c>
      <c r="G127" s="288"/>
      <c r="H127" s="286"/>
      <c r="I127" s="288"/>
      <c r="J127" s="290"/>
      <c r="K127" s="343"/>
    </row>
    <row r="128" spans="1:11" s="110" customFormat="1" ht="16.5" customHeight="1">
      <c r="A128" s="337">
        <v>120</v>
      </c>
      <c r="B128" s="257" t="s">
        <v>1534</v>
      </c>
      <c r="C128" s="258" t="s">
        <v>751</v>
      </c>
      <c r="D128" s="263" t="s">
        <v>768</v>
      </c>
      <c r="E128" s="286" t="s">
        <v>764</v>
      </c>
      <c r="F128" s="259" t="s">
        <v>11</v>
      </c>
      <c r="G128" s="288"/>
      <c r="H128" s="286"/>
      <c r="I128" s="288"/>
      <c r="J128" s="290"/>
      <c r="K128" s="343"/>
    </row>
    <row r="129" spans="1:11" s="110" customFormat="1" ht="16.5" customHeight="1">
      <c r="A129" s="337">
        <v>121</v>
      </c>
      <c r="B129" s="257" t="s">
        <v>1534</v>
      </c>
      <c r="C129" s="258" t="s">
        <v>754</v>
      </c>
      <c r="D129" s="263" t="s">
        <v>770</v>
      </c>
      <c r="E129" s="286" t="s">
        <v>771</v>
      </c>
      <c r="F129" s="259" t="s">
        <v>11</v>
      </c>
      <c r="G129" s="288"/>
      <c r="H129" s="286"/>
      <c r="I129" s="288"/>
      <c r="J129" s="290"/>
      <c r="K129" s="343"/>
    </row>
    <row r="130" spans="1:11" s="110" customFormat="1" ht="16.5" customHeight="1">
      <c r="A130" s="337">
        <v>122</v>
      </c>
      <c r="B130" s="257" t="s">
        <v>1534</v>
      </c>
      <c r="C130" s="258" t="s">
        <v>754</v>
      </c>
      <c r="D130" s="263" t="s">
        <v>773</v>
      </c>
      <c r="E130" s="286" t="s">
        <v>774</v>
      </c>
      <c r="F130" s="259" t="s">
        <v>11</v>
      </c>
      <c r="G130" s="288"/>
      <c r="H130" s="286"/>
      <c r="I130" s="288"/>
      <c r="J130" s="290"/>
      <c r="K130" s="343"/>
    </row>
    <row r="131" spans="1:11" s="110" customFormat="1" ht="16.5" customHeight="1">
      <c r="A131" s="337">
        <v>123</v>
      </c>
      <c r="B131" s="257" t="s">
        <v>1534</v>
      </c>
      <c r="C131" s="258" t="s">
        <v>754</v>
      </c>
      <c r="D131" s="263" t="s">
        <v>776</v>
      </c>
      <c r="E131" s="286" t="s">
        <v>774</v>
      </c>
      <c r="F131" s="259" t="s">
        <v>11</v>
      </c>
      <c r="G131" s="288"/>
      <c r="H131" s="286"/>
      <c r="I131" s="288"/>
      <c r="J131" s="290"/>
      <c r="K131" s="343"/>
    </row>
    <row r="132" spans="1:11" s="110" customFormat="1" ht="16.5" customHeight="1">
      <c r="A132" s="337">
        <v>124</v>
      </c>
      <c r="B132" s="257" t="s">
        <v>1534</v>
      </c>
      <c r="C132" s="258" t="s">
        <v>754</v>
      </c>
      <c r="D132" s="263" t="s">
        <v>778</v>
      </c>
      <c r="E132" s="286" t="s">
        <v>774</v>
      </c>
      <c r="F132" s="259" t="s">
        <v>11</v>
      </c>
      <c r="G132" s="288"/>
      <c r="H132" s="286"/>
      <c r="I132" s="288"/>
      <c r="J132" s="290"/>
      <c r="K132" s="343"/>
    </row>
    <row r="133" spans="1:11" s="110" customFormat="1" ht="16.5" customHeight="1">
      <c r="A133" s="337">
        <v>125</v>
      </c>
      <c r="B133" s="257" t="s">
        <v>1534</v>
      </c>
      <c r="C133" s="258" t="s">
        <v>754</v>
      </c>
      <c r="D133" s="263" t="s">
        <v>763</v>
      </c>
      <c r="E133" s="286" t="s">
        <v>780</v>
      </c>
      <c r="F133" s="259" t="s">
        <v>11</v>
      </c>
      <c r="G133" s="288"/>
      <c r="H133" s="286"/>
      <c r="I133" s="288"/>
      <c r="J133" s="290"/>
      <c r="K133" s="343"/>
    </row>
    <row r="134" spans="1:11" s="110" customFormat="1" ht="16.5" customHeight="1">
      <c r="A134" s="337">
        <v>126</v>
      </c>
      <c r="B134" s="257" t="s">
        <v>1534</v>
      </c>
      <c r="C134" s="258" t="s">
        <v>754</v>
      </c>
      <c r="D134" s="263" t="s">
        <v>766</v>
      </c>
      <c r="E134" s="286" t="s">
        <v>780</v>
      </c>
      <c r="F134" s="259" t="s">
        <v>11</v>
      </c>
      <c r="G134" s="288"/>
      <c r="H134" s="286"/>
      <c r="I134" s="288"/>
      <c r="J134" s="290"/>
      <c r="K134" s="343"/>
    </row>
    <row r="135" spans="1:11" s="110" customFormat="1" ht="16.5" customHeight="1">
      <c r="A135" s="337">
        <v>127</v>
      </c>
      <c r="B135" s="257" t="s">
        <v>1534</v>
      </c>
      <c r="C135" s="258" t="s">
        <v>754</v>
      </c>
      <c r="D135" s="263" t="s">
        <v>768</v>
      </c>
      <c r="E135" s="286" t="s">
        <v>780</v>
      </c>
      <c r="F135" s="259" t="s">
        <v>11</v>
      </c>
      <c r="G135" s="288"/>
      <c r="H135" s="286"/>
      <c r="I135" s="288"/>
      <c r="J135" s="290"/>
      <c r="K135" s="343"/>
    </row>
    <row r="136" spans="1:11" s="110" customFormat="1" ht="16.5" customHeight="1">
      <c r="A136" s="337">
        <v>128</v>
      </c>
      <c r="B136" s="257" t="s">
        <v>1534</v>
      </c>
      <c r="C136" s="258" t="s">
        <v>751</v>
      </c>
      <c r="D136" s="263" t="s">
        <v>784</v>
      </c>
      <c r="E136" s="286"/>
      <c r="F136" s="259" t="s">
        <v>11</v>
      </c>
      <c r="G136" s="287"/>
      <c r="H136" s="286"/>
      <c r="I136" s="288"/>
      <c r="J136" s="289" t="s">
        <v>1558</v>
      </c>
      <c r="K136" s="343"/>
    </row>
    <row r="137" spans="1:11" s="110" customFormat="1" ht="16.5" customHeight="1">
      <c r="A137" s="337">
        <v>129</v>
      </c>
      <c r="B137" s="257" t="s">
        <v>1534</v>
      </c>
      <c r="C137" s="258" t="s">
        <v>754</v>
      </c>
      <c r="D137" s="263" t="s">
        <v>784</v>
      </c>
      <c r="E137" s="286"/>
      <c r="F137" s="259" t="s">
        <v>11</v>
      </c>
      <c r="G137" s="287"/>
      <c r="H137" s="286"/>
      <c r="I137" s="288"/>
      <c r="J137" s="289" t="s">
        <v>1559</v>
      </c>
      <c r="K137" s="343"/>
    </row>
    <row r="138" spans="1:11" s="155" customFormat="1" ht="18" customHeight="1">
      <c r="A138" s="337">
        <v>130</v>
      </c>
      <c r="B138" s="257" t="s">
        <v>1534</v>
      </c>
      <c r="C138" s="258" t="s">
        <v>787</v>
      </c>
      <c r="D138" s="263" t="s">
        <v>788</v>
      </c>
      <c r="E138" s="264"/>
      <c r="F138" s="259" t="s">
        <v>11</v>
      </c>
      <c r="G138" s="276"/>
      <c r="H138" s="276"/>
      <c r="I138" s="266"/>
      <c r="J138" s="277" t="s">
        <v>1560</v>
      </c>
      <c r="K138" s="342"/>
    </row>
    <row r="139" spans="1:11" s="155" customFormat="1" ht="18" customHeight="1">
      <c r="A139" s="337">
        <v>131</v>
      </c>
      <c r="B139" s="257" t="s">
        <v>1534</v>
      </c>
      <c r="C139" s="258" t="s">
        <v>787</v>
      </c>
      <c r="D139" s="263" t="s">
        <v>790</v>
      </c>
      <c r="E139" s="264"/>
      <c r="F139" s="259" t="s">
        <v>11</v>
      </c>
      <c r="G139" s="276"/>
      <c r="H139" s="276"/>
      <c r="I139" s="266"/>
      <c r="J139" s="277" t="s">
        <v>1561</v>
      </c>
      <c r="K139" s="342"/>
    </row>
    <row r="140" spans="1:11" s="155" customFormat="1" ht="18" customHeight="1">
      <c r="A140" s="337">
        <v>132</v>
      </c>
      <c r="B140" s="257" t="s">
        <v>1534</v>
      </c>
      <c r="C140" s="258" t="s">
        <v>787</v>
      </c>
      <c r="D140" s="263" t="s">
        <v>784</v>
      </c>
      <c r="E140" s="264"/>
      <c r="F140" s="259" t="s">
        <v>11</v>
      </c>
      <c r="G140" s="276"/>
      <c r="H140" s="276"/>
      <c r="I140" s="266"/>
      <c r="J140" s="277" t="s">
        <v>1562</v>
      </c>
      <c r="K140" s="342"/>
    </row>
    <row r="141" spans="1:11" s="155" customFormat="1" ht="18" customHeight="1">
      <c r="A141" s="337">
        <v>133</v>
      </c>
      <c r="B141" s="257" t="s">
        <v>1534</v>
      </c>
      <c r="C141" s="258" t="s">
        <v>1563</v>
      </c>
      <c r="D141" s="271" t="s">
        <v>793</v>
      </c>
      <c r="E141" s="264" t="s">
        <v>1564</v>
      </c>
      <c r="F141" s="259" t="s">
        <v>11</v>
      </c>
      <c r="G141" s="276"/>
      <c r="H141" s="276"/>
      <c r="I141" s="266"/>
      <c r="J141" s="277" t="s">
        <v>1565</v>
      </c>
      <c r="K141" s="342"/>
    </row>
    <row r="142" spans="1:11" s="155" customFormat="1" ht="18" customHeight="1">
      <c r="A142" s="337">
        <v>134</v>
      </c>
      <c r="B142" s="257" t="s">
        <v>1566</v>
      </c>
      <c r="C142" s="258" t="s">
        <v>1668</v>
      </c>
      <c r="D142" s="271" t="s">
        <v>1669</v>
      </c>
      <c r="E142" s="291" t="s">
        <v>2097</v>
      </c>
      <c r="F142" s="259" t="s">
        <v>11</v>
      </c>
      <c r="G142" s="266"/>
      <c r="H142" s="276"/>
      <c r="I142" s="266"/>
      <c r="J142" s="292" t="s">
        <v>1567</v>
      </c>
      <c r="K142" s="342"/>
    </row>
    <row r="143" spans="1:11" s="155" customFormat="1" ht="18" customHeight="1">
      <c r="A143" s="337">
        <v>135</v>
      </c>
      <c r="B143" s="257" t="s">
        <v>1566</v>
      </c>
      <c r="C143" s="258" t="s">
        <v>787</v>
      </c>
      <c r="D143" s="271" t="s">
        <v>799</v>
      </c>
      <c r="E143" s="274" t="s">
        <v>91</v>
      </c>
      <c r="F143" s="293" t="s">
        <v>11</v>
      </c>
      <c r="G143" s="276"/>
      <c r="H143" s="276"/>
      <c r="I143" s="266"/>
      <c r="J143" s="294" t="s">
        <v>1568</v>
      </c>
      <c r="K143" s="342"/>
    </row>
    <row r="144" spans="1:11" s="155" customFormat="1" ht="18" customHeight="1">
      <c r="A144" s="337">
        <v>136</v>
      </c>
      <c r="B144" s="257" t="s">
        <v>1566</v>
      </c>
      <c r="C144" s="258" t="s">
        <v>787</v>
      </c>
      <c r="D144" s="263" t="s">
        <v>801</v>
      </c>
      <c r="E144" s="274" t="s">
        <v>802</v>
      </c>
      <c r="F144" s="293" t="s">
        <v>11</v>
      </c>
      <c r="G144" s="276"/>
      <c r="H144" s="276"/>
      <c r="I144" s="266"/>
      <c r="J144" s="277" t="s">
        <v>1569</v>
      </c>
      <c r="K144" s="342"/>
    </row>
    <row r="145" spans="1:12" s="110" customFormat="1" ht="16.5" customHeight="1">
      <c r="A145" s="337">
        <v>137</v>
      </c>
      <c r="B145" s="257" t="s">
        <v>1566</v>
      </c>
      <c r="C145" s="258" t="s">
        <v>787</v>
      </c>
      <c r="D145" s="263" t="s">
        <v>804</v>
      </c>
      <c r="E145" s="274" t="s">
        <v>805</v>
      </c>
      <c r="F145" s="293" t="s">
        <v>11</v>
      </c>
      <c r="G145" s="288"/>
      <c r="H145" s="286"/>
      <c r="I145" s="288"/>
      <c r="J145" s="853"/>
      <c r="K145" s="343"/>
    </row>
    <row r="146" spans="1:12" s="110" customFormat="1" ht="16.5" customHeight="1">
      <c r="A146" s="337">
        <v>138</v>
      </c>
      <c r="B146" s="257" t="s">
        <v>1566</v>
      </c>
      <c r="C146" s="258" t="s">
        <v>787</v>
      </c>
      <c r="D146" s="263" t="s">
        <v>807</v>
      </c>
      <c r="E146" s="274" t="s">
        <v>805</v>
      </c>
      <c r="F146" s="293" t="s">
        <v>11</v>
      </c>
      <c r="G146" s="288"/>
      <c r="H146" s="286"/>
      <c r="I146" s="288"/>
      <c r="J146" s="853"/>
      <c r="K146" s="343"/>
    </row>
    <row r="147" spans="1:12" s="110" customFormat="1" ht="16.5" customHeight="1">
      <c r="A147" s="337">
        <v>139</v>
      </c>
      <c r="B147" s="257" t="s">
        <v>1566</v>
      </c>
      <c r="C147" s="258" t="s">
        <v>787</v>
      </c>
      <c r="D147" s="263" t="s">
        <v>809</v>
      </c>
      <c r="E147" s="274" t="s">
        <v>805</v>
      </c>
      <c r="F147" s="293" t="s">
        <v>11</v>
      </c>
      <c r="G147" s="288"/>
      <c r="H147" s="286"/>
      <c r="I147" s="288"/>
      <c r="J147" s="853"/>
      <c r="K147" s="343"/>
    </row>
    <row r="148" spans="1:12" s="110" customFormat="1" ht="16.5" customHeight="1">
      <c r="A148" s="337">
        <v>140</v>
      </c>
      <c r="B148" s="257" t="s">
        <v>1566</v>
      </c>
      <c r="C148" s="258" t="s">
        <v>787</v>
      </c>
      <c r="D148" s="263" t="s">
        <v>811</v>
      </c>
      <c r="E148" s="291" t="s">
        <v>1672</v>
      </c>
      <c r="F148" s="293" t="s">
        <v>11</v>
      </c>
      <c r="G148" s="288"/>
      <c r="H148" s="286"/>
      <c r="I148" s="288"/>
      <c r="J148" s="853"/>
      <c r="K148" s="343"/>
    </row>
    <row r="149" spans="1:12" s="110" customFormat="1" ht="16.5" customHeight="1">
      <c r="A149" s="337">
        <v>141</v>
      </c>
      <c r="B149" s="257" t="s">
        <v>1566</v>
      </c>
      <c r="C149" s="258" t="s">
        <v>787</v>
      </c>
      <c r="D149" s="263" t="s">
        <v>813</v>
      </c>
      <c r="E149" s="291" t="s">
        <v>1666</v>
      </c>
      <c r="F149" s="293" t="s">
        <v>11</v>
      </c>
      <c r="G149" s="288"/>
      <c r="H149" s="286"/>
      <c r="I149" s="288"/>
      <c r="J149" s="853"/>
      <c r="K149" s="343"/>
    </row>
    <row r="150" spans="1:12" s="110" customFormat="1" ht="16.5" customHeight="1">
      <c r="A150" s="337">
        <v>142</v>
      </c>
      <c r="B150" s="257" t="s">
        <v>1566</v>
      </c>
      <c r="C150" s="258" t="s">
        <v>787</v>
      </c>
      <c r="D150" s="263" t="s">
        <v>815</v>
      </c>
      <c r="E150" s="291" t="s">
        <v>1666</v>
      </c>
      <c r="F150" s="293" t="s">
        <v>11</v>
      </c>
      <c r="G150" s="288"/>
      <c r="H150" s="286"/>
      <c r="I150" s="288"/>
      <c r="J150" s="853"/>
      <c r="K150" s="343"/>
    </row>
    <row r="151" spans="1:12" s="110" customFormat="1" ht="16.5" customHeight="1">
      <c r="A151" s="337">
        <v>143</v>
      </c>
      <c r="B151" s="257" t="s">
        <v>1566</v>
      </c>
      <c r="C151" s="258" t="s">
        <v>787</v>
      </c>
      <c r="D151" s="263" t="s">
        <v>817</v>
      </c>
      <c r="E151" s="286" t="s">
        <v>818</v>
      </c>
      <c r="F151" s="259" t="s">
        <v>11</v>
      </c>
      <c r="G151" s="288"/>
      <c r="H151" s="286"/>
      <c r="I151" s="288"/>
      <c r="J151" s="853"/>
      <c r="K151" s="343"/>
    </row>
    <row r="152" spans="1:12" ht="18" customHeight="1">
      <c r="A152" s="337">
        <v>144</v>
      </c>
      <c r="B152" s="257" t="s">
        <v>1566</v>
      </c>
      <c r="C152" s="258" t="s">
        <v>1570</v>
      </c>
      <c r="D152" s="258" t="s">
        <v>54</v>
      </c>
      <c r="E152" s="256"/>
      <c r="F152" s="243" t="s">
        <v>11</v>
      </c>
      <c r="G152" s="260"/>
      <c r="H152" s="260"/>
      <c r="I152" s="261"/>
      <c r="J152" s="281" t="s">
        <v>1571</v>
      </c>
      <c r="K152" s="338"/>
    </row>
    <row r="153" spans="1:12" ht="16.5" customHeight="1">
      <c r="A153" s="337">
        <v>145</v>
      </c>
      <c r="B153" s="257" t="s">
        <v>1566</v>
      </c>
      <c r="C153" s="258" t="s">
        <v>53</v>
      </c>
      <c r="D153" s="258" t="s">
        <v>55</v>
      </c>
      <c r="E153" s="256"/>
      <c r="F153" s="259" t="s">
        <v>11</v>
      </c>
      <c r="G153" s="260"/>
      <c r="H153" s="260"/>
      <c r="I153" s="261"/>
      <c r="J153" s="270" t="s">
        <v>1572</v>
      </c>
      <c r="K153" s="338"/>
      <c r="L153" s="160"/>
    </row>
    <row r="154" spans="1:12" ht="16.5" customHeight="1">
      <c r="A154" s="337">
        <v>146</v>
      </c>
      <c r="B154" s="257" t="s">
        <v>1566</v>
      </c>
      <c r="C154" s="258" t="s">
        <v>53</v>
      </c>
      <c r="D154" s="296" t="s">
        <v>62</v>
      </c>
      <c r="E154" s="256"/>
      <c r="F154" s="295" t="s">
        <v>1531</v>
      </c>
      <c r="G154" s="260"/>
      <c r="H154" s="260"/>
      <c r="I154" s="261"/>
      <c r="J154" s="297" t="s">
        <v>1573</v>
      </c>
      <c r="K154" s="344"/>
      <c r="L154" s="160"/>
    </row>
    <row r="155" spans="1:12" ht="16.5" customHeight="1">
      <c r="A155" s="337">
        <v>147</v>
      </c>
      <c r="B155" s="257" t="s">
        <v>1566</v>
      </c>
      <c r="C155" s="258" t="s">
        <v>53</v>
      </c>
      <c r="D155" s="258" t="s">
        <v>1041</v>
      </c>
      <c r="E155" s="256"/>
      <c r="F155" s="259" t="s">
        <v>11</v>
      </c>
      <c r="G155" s="260"/>
      <c r="H155" s="260"/>
      <c r="I155" s="261"/>
      <c r="J155" s="270" t="s">
        <v>57</v>
      </c>
      <c r="K155" s="338"/>
      <c r="L155" s="156"/>
    </row>
    <row r="156" spans="1:12" ht="16.5" customHeight="1">
      <c r="A156" s="337">
        <v>148</v>
      </c>
      <c r="B156" s="257" t="s">
        <v>1566</v>
      </c>
      <c r="C156" s="258" t="s">
        <v>53</v>
      </c>
      <c r="D156" s="258" t="s">
        <v>58</v>
      </c>
      <c r="E156" s="256"/>
      <c r="F156" s="259" t="s">
        <v>11</v>
      </c>
      <c r="G156" s="260"/>
      <c r="H156" s="260"/>
      <c r="I156" s="261"/>
      <c r="J156" s="270" t="s">
        <v>59</v>
      </c>
      <c r="K156" s="338"/>
      <c r="L156" s="160"/>
    </row>
    <row r="157" spans="1:12" ht="16.5" customHeight="1">
      <c r="A157" s="337">
        <v>149</v>
      </c>
      <c r="B157" s="257" t="s">
        <v>1566</v>
      </c>
      <c r="C157" s="258" t="s">
        <v>53</v>
      </c>
      <c r="D157" s="258" t="s">
        <v>2310</v>
      </c>
      <c r="E157" s="256"/>
      <c r="F157" s="259" t="s">
        <v>11</v>
      </c>
      <c r="G157" s="260"/>
      <c r="H157" s="260"/>
      <c r="I157" s="261"/>
      <c r="J157" s="270" t="s">
        <v>2309</v>
      </c>
      <c r="K157" s="338"/>
      <c r="L157" s="156"/>
    </row>
    <row r="158" spans="1:12" s="110" customFormat="1" ht="17.25" customHeight="1">
      <c r="A158" s="337">
        <v>150</v>
      </c>
      <c r="B158" s="257" t="s">
        <v>1534</v>
      </c>
      <c r="C158" s="298" t="s">
        <v>178</v>
      </c>
      <c r="D158" s="258" t="s">
        <v>1302</v>
      </c>
      <c r="E158" s="715" t="s">
        <v>3025</v>
      </c>
      <c r="F158" s="152" t="s">
        <v>10</v>
      </c>
      <c r="G158" s="286"/>
      <c r="H158" s="286"/>
      <c r="I158" s="299"/>
      <c r="J158" s="300" t="s">
        <v>3103</v>
      </c>
      <c r="K158" s="345"/>
      <c r="L158" s="109"/>
    </row>
    <row r="159" spans="1:12" s="110" customFormat="1" ht="16.5" customHeight="1">
      <c r="A159" s="337">
        <v>151</v>
      </c>
      <c r="B159" s="257" t="s">
        <v>1534</v>
      </c>
      <c r="C159" s="298" t="s">
        <v>178</v>
      </c>
      <c r="D159" s="298" t="s">
        <v>1303</v>
      </c>
      <c r="E159" s="715" t="s">
        <v>2789</v>
      </c>
      <c r="F159" s="259" t="s">
        <v>11</v>
      </c>
      <c r="G159" s="286"/>
      <c r="H159" s="286"/>
      <c r="I159" s="299"/>
      <c r="J159" s="253" t="s">
        <v>3029</v>
      </c>
      <c r="K159" s="345"/>
      <c r="L159" s="109"/>
    </row>
    <row r="160" spans="1:12" s="110" customFormat="1" ht="16.5" customHeight="1">
      <c r="A160" s="337">
        <v>152</v>
      </c>
      <c r="B160" s="257" t="s">
        <v>1534</v>
      </c>
      <c r="C160" s="298" t="s">
        <v>178</v>
      </c>
      <c r="D160" s="298" t="s">
        <v>1304</v>
      </c>
      <c r="E160" s="286" t="s">
        <v>1758</v>
      </c>
      <c r="F160" s="259" t="s">
        <v>11</v>
      </c>
      <c r="G160" s="286"/>
      <c r="H160" s="286"/>
      <c r="I160" s="299"/>
      <c r="J160" s="300" t="s">
        <v>1774</v>
      </c>
      <c r="K160" s="345"/>
      <c r="L160" s="109"/>
    </row>
    <row r="161" spans="1:12" s="110" customFormat="1" ht="16.5" customHeight="1">
      <c r="A161" s="337">
        <v>153</v>
      </c>
      <c r="B161" s="257" t="s">
        <v>1534</v>
      </c>
      <c r="C161" s="298" t="s">
        <v>178</v>
      </c>
      <c r="D161" s="298" t="s">
        <v>1756</v>
      </c>
      <c r="E161" s="286" t="s">
        <v>1758</v>
      </c>
      <c r="F161" s="259" t="s">
        <v>11</v>
      </c>
      <c r="G161" s="286"/>
      <c r="H161" s="286"/>
      <c r="I161" s="299"/>
      <c r="J161" s="300" t="s">
        <v>1962</v>
      </c>
      <c r="K161" s="345"/>
      <c r="L161" s="109"/>
    </row>
    <row r="162" spans="1:12" s="110" customFormat="1" ht="16.5" customHeight="1">
      <c r="A162" s="337">
        <v>154</v>
      </c>
      <c r="B162" s="257" t="s">
        <v>1534</v>
      </c>
      <c r="C162" s="298" t="s">
        <v>178</v>
      </c>
      <c r="D162" s="298" t="s">
        <v>1757</v>
      </c>
      <c r="E162" s="286" t="s">
        <v>1758</v>
      </c>
      <c r="F162" s="259" t="s">
        <v>11</v>
      </c>
      <c r="G162" s="286"/>
      <c r="H162" s="286"/>
      <c r="I162" s="299"/>
      <c r="J162" s="300" t="s">
        <v>1963</v>
      </c>
      <c r="K162" s="345"/>
      <c r="L162" s="109"/>
    </row>
    <row r="163" spans="1:12" ht="16.5" customHeight="1">
      <c r="A163" s="337">
        <v>155</v>
      </c>
      <c r="B163" s="257" t="s">
        <v>1534</v>
      </c>
      <c r="C163" s="258" t="s">
        <v>178</v>
      </c>
      <c r="D163" s="258" t="s">
        <v>1230</v>
      </c>
      <c r="E163" s="286" t="s">
        <v>1758</v>
      </c>
      <c r="F163" s="259" t="s">
        <v>11</v>
      </c>
      <c r="G163" s="260"/>
      <c r="H163" s="260"/>
      <c r="I163" s="261"/>
      <c r="J163" s="301" t="s">
        <v>2317</v>
      </c>
      <c r="K163" s="338"/>
    </row>
    <row r="164" spans="1:12" s="110" customFormat="1" ht="16.5" customHeight="1">
      <c r="A164" s="337">
        <v>156</v>
      </c>
      <c r="B164" s="257" t="s">
        <v>1534</v>
      </c>
      <c r="C164" s="298" t="s">
        <v>178</v>
      </c>
      <c r="D164" s="298" t="s">
        <v>1787</v>
      </c>
      <c r="E164" s="286" t="s">
        <v>179</v>
      </c>
      <c r="F164" s="259" t="s">
        <v>11</v>
      </c>
      <c r="G164" s="286"/>
      <c r="H164" s="286"/>
      <c r="I164" s="302" t="s">
        <v>1779</v>
      </c>
      <c r="J164" s="856" t="s">
        <v>3088</v>
      </c>
      <c r="K164" s="345"/>
      <c r="L164" s="109"/>
    </row>
    <row r="165" spans="1:12" s="110" customFormat="1" ht="16.5" customHeight="1">
      <c r="A165" s="337">
        <v>157</v>
      </c>
      <c r="B165" s="257" t="s">
        <v>1534</v>
      </c>
      <c r="C165" s="298" t="s">
        <v>178</v>
      </c>
      <c r="D165" s="298" t="s">
        <v>1788</v>
      </c>
      <c r="E165" s="286" t="s">
        <v>179</v>
      </c>
      <c r="F165" s="259" t="s">
        <v>11</v>
      </c>
      <c r="G165" s="286"/>
      <c r="H165" s="286"/>
      <c r="I165" s="303"/>
      <c r="J165" s="856"/>
      <c r="K165" s="345"/>
      <c r="L165" s="109"/>
    </row>
    <row r="166" spans="1:12" s="110" customFormat="1" ht="16.5" customHeight="1">
      <c r="A166" s="337">
        <v>158</v>
      </c>
      <c r="B166" s="257" t="s">
        <v>1534</v>
      </c>
      <c r="C166" s="298" t="s">
        <v>178</v>
      </c>
      <c r="D166" s="298" t="s">
        <v>1789</v>
      </c>
      <c r="E166" s="286" t="s">
        <v>179</v>
      </c>
      <c r="F166" s="259" t="s">
        <v>11</v>
      </c>
      <c r="G166" s="286"/>
      <c r="H166" s="286"/>
      <c r="I166" s="303"/>
      <c r="J166" s="856"/>
      <c r="K166" s="345"/>
      <c r="L166" s="109"/>
    </row>
    <row r="167" spans="1:12" s="110" customFormat="1" ht="16.5" customHeight="1">
      <c r="A167" s="337">
        <v>159</v>
      </c>
      <c r="B167" s="257" t="s">
        <v>1534</v>
      </c>
      <c r="C167" s="298" t="s">
        <v>178</v>
      </c>
      <c r="D167" s="298" t="s">
        <v>1786</v>
      </c>
      <c r="E167" s="286" t="s">
        <v>179</v>
      </c>
      <c r="F167" s="259" t="s">
        <v>11</v>
      </c>
      <c r="G167" s="286"/>
      <c r="H167" s="286"/>
      <c r="I167" s="303"/>
      <c r="J167" s="856"/>
      <c r="K167" s="345"/>
      <c r="L167" s="109"/>
    </row>
    <row r="168" spans="1:12" s="110" customFormat="1" ht="16.5" customHeight="1">
      <c r="A168" s="337">
        <v>160</v>
      </c>
      <c r="B168" s="257" t="s">
        <v>1534</v>
      </c>
      <c r="C168" s="298" t="s">
        <v>178</v>
      </c>
      <c r="D168" s="298" t="s">
        <v>1790</v>
      </c>
      <c r="E168" s="286" t="s">
        <v>179</v>
      </c>
      <c r="F168" s="259" t="s">
        <v>11</v>
      </c>
      <c r="G168" s="286"/>
      <c r="H168" s="286"/>
      <c r="I168" s="303"/>
      <c r="J168" s="856"/>
      <c r="K168" s="345"/>
      <c r="L168" s="109"/>
    </row>
    <row r="169" spans="1:12" s="110" customFormat="1" ht="16.5" customHeight="1">
      <c r="A169" s="337">
        <v>161</v>
      </c>
      <c r="B169" s="257" t="s">
        <v>1534</v>
      </c>
      <c r="C169" s="298" t="s">
        <v>178</v>
      </c>
      <c r="D169" s="298" t="s">
        <v>1791</v>
      </c>
      <c r="E169" s="286" t="s">
        <v>1758</v>
      </c>
      <c r="F169" s="259" t="s">
        <v>11</v>
      </c>
      <c r="G169" s="286"/>
      <c r="H169" s="286"/>
      <c r="I169" s="303"/>
      <c r="J169" s="856"/>
      <c r="K169" s="345"/>
      <c r="L169" s="109"/>
    </row>
    <row r="170" spans="1:12" s="110" customFormat="1" ht="16.5" customHeight="1">
      <c r="A170" s="337">
        <v>162</v>
      </c>
      <c r="B170" s="257" t="s">
        <v>1534</v>
      </c>
      <c r="C170" s="298" t="s">
        <v>178</v>
      </c>
      <c r="D170" s="298" t="s">
        <v>1306</v>
      </c>
      <c r="E170" s="715" t="s">
        <v>3025</v>
      </c>
      <c r="F170" s="259" t="s">
        <v>11</v>
      </c>
      <c r="G170" s="286"/>
      <c r="H170" s="286"/>
      <c r="I170" s="303"/>
      <c r="J170" s="723" t="s">
        <v>3095</v>
      </c>
      <c r="K170" s="345"/>
      <c r="L170" s="109"/>
    </row>
    <row r="171" spans="1:12" s="110" customFormat="1" ht="16.5" customHeight="1">
      <c r="A171" s="337">
        <v>163</v>
      </c>
      <c r="B171" s="257" t="s">
        <v>1534</v>
      </c>
      <c r="C171" s="298" t="s">
        <v>178</v>
      </c>
      <c r="D171" s="298" t="s">
        <v>1308</v>
      </c>
      <c r="E171" s="715" t="s">
        <v>2789</v>
      </c>
      <c r="F171" s="259" t="s">
        <v>11</v>
      </c>
      <c r="G171" s="286"/>
      <c r="H171" s="286"/>
      <c r="I171" s="303"/>
      <c r="J171" s="253" t="s">
        <v>3028</v>
      </c>
      <c r="K171" s="345"/>
      <c r="L171" s="109"/>
    </row>
    <row r="172" spans="1:12" s="110" customFormat="1" ht="16.5" customHeight="1">
      <c r="A172" s="337">
        <v>164</v>
      </c>
      <c r="B172" s="257" t="s">
        <v>1534</v>
      </c>
      <c r="C172" s="298" t="s">
        <v>178</v>
      </c>
      <c r="D172" s="298" t="s">
        <v>1309</v>
      </c>
      <c r="E172" s="286" t="s">
        <v>1758</v>
      </c>
      <c r="F172" s="259" t="s">
        <v>11</v>
      </c>
      <c r="G172" s="286"/>
      <c r="H172" s="286"/>
      <c r="I172" s="303"/>
      <c r="J172" s="300" t="s">
        <v>1965</v>
      </c>
      <c r="K172" s="345"/>
      <c r="L172" s="109"/>
    </row>
    <row r="173" spans="1:12" s="110" customFormat="1" ht="16.5" customHeight="1">
      <c r="A173" s="337">
        <v>165</v>
      </c>
      <c r="B173" s="257" t="s">
        <v>1534</v>
      </c>
      <c r="C173" s="298" t="s">
        <v>178</v>
      </c>
      <c r="D173" s="298" t="s">
        <v>1759</v>
      </c>
      <c r="E173" s="286" t="s">
        <v>1758</v>
      </c>
      <c r="F173" s="259" t="s">
        <v>11</v>
      </c>
      <c r="G173" s="286"/>
      <c r="H173" s="286"/>
      <c r="I173" s="303"/>
      <c r="J173" s="300" t="s">
        <v>1966</v>
      </c>
      <c r="K173" s="345"/>
      <c r="L173" s="109"/>
    </row>
    <row r="174" spans="1:12" s="110" customFormat="1" ht="16.5" customHeight="1">
      <c r="A174" s="337">
        <v>166</v>
      </c>
      <c r="B174" s="257" t="s">
        <v>1534</v>
      </c>
      <c r="C174" s="298" t="s">
        <v>178</v>
      </c>
      <c r="D174" s="298" t="s">
        <v>1760</v>
      </c>
      <c r="E174" s="286" t="s">
        <v>1758</v>
      </c>
      <c r="F174" s="259" t="s">
        <v>11</v>
      </c>
      <c r="G174" s="286"/>
      <c r="H174" s="286"/>
      <c r="I174" s="303"/>
      <c r="J174" s="300" t="s">
        <v>1967</v>
      </c>
      <c r="K174" s="345"/>
      <c r="L174" s="109"/>
    </row>
    <row r="175" spans="1:12" ht="16.5" customHeight="1">
      <c r="A175" s="337">
        <v>167</v>
      </c>
      <c r="B175" s="257" t="s">
        <v>1534</v>
      </c>
      <c r="C175" s="298" t="s">
        <v>178</v>
      </c>
      <c r="D175" s="258" t="s">
        <v>1231</v>
      </c>
      <c r="E175" s="286" t="s">
        <v>1758</v>
      </c>
      <c r="F175" s="259" t="s">
        <v>11</v>
      </c>
      <c r="G175" s="260"/>
      <c r="H175" s="260"/>
      <c r="I175" s="261"/>
      <c r="J175" s="301" t="s">
        <v>1920</v>
      </c>
      <c r="K175" s="338"/>
    </row>
    <row r="176" spans="1:12" s="110" customFormat="1" ht="16.5" customHeight="1">
      <c r="A176" s="337">
        <v>168</v>
      </c>
      <c r="B176" s="257" t="s">
        <v>1534</v>
      </c>
      <c r="C176" s="298" t="s">
        <v>178</v>
      </c>
      <c r="D176" s="298" t="s">
        <v>1792</v>
      </c>
      <c r="E176" s="286" t="s">
        <v>179</v>
      </c>
      <c r="F176" s="259" t="s">
        <v>11</v>
      </c>
      <c r="G176" s="286"/>
      <c r="H176" s="286"/>
      <c r="I176" s="302" t="s">
        <v>1801</v>
      </c>
      <c r="J176" s="856" t="s">
        <v>1778</v>
      </c>
      <c r="K176" s="345"/>
      <c r="L176" s="109"/>
    </row>
    <row r="177" spans="1:12" s="110" customFormat="1" ht="16.5" customHeight="1">
      <c r="A177" s="337">
        <v>169</v>
      </c>
      <c r="B177" s="257" t="s">
        <v>1534</v>
      </c>
      <c r="C177" s="298" t="s">
        <v>178</v>
      </c>
      <c r="D177" s="298" t="s">
        <v>1793</v>
      </c>
      <c r="E177" s="286" t="s">
        <v>179</v>
      </c>
      <c r="F177" s="259" t="s">
        <v>11</v>
      </c>
      <c r="G177" s="286"/>
      <c r="H177" s="286"/>
      <c r="I177" s="303"/>
      <c r="J177" s="856"/>
      <c r="K177" s="345"/>
      <c r="L177" s="109"/>
    </row>
    <row r="178" spans="1:12" s="110" customFormat="1" ht="16.5" customHeight="1">
      <c r="A178" s="337">
        <v>170</v>
      </c>
      <c r="B178" s="257" t="s">
        <v>1534</v>
      </c>
      <c r="C178" s="298" t="s">
        <v>178</v>
      </c>
      <c r="D178" s="298" t="s">
        <v>1794</v>
      </c>
      <c r="E178" s="286" t="s">
        <v>179</v>
      </c>
      <c r="F178" s="259" t="s">
        <v>11</v>
      </c>
      <c r="G178" s="286"/>
      <c r="H178" s="286"/>
      <c r="I178" s="303"/>
      <c r="J178" s="856"/>
      <c r="K178" s="345"/>
      <c r="L178" s="109"/>
    </row>
    <row r="179" spans="1:12" s="110" customFormat="1" ht="16.5" customHeight="1">
      <c r="A179" s="337">
        <v>171</v>
      </c>
      <c r="B179" s="257" t="s">
        <v>1534</v>
      </c>
      <c r="C179" s="298" t="s">
        <v>178</v>
      </c>
      <c r="D179" s="298" t="s">
        <v>1795</v>
      </c>
      <c r="E179" s="286" t="s">
        <v>179</v>
      </c>
      <c r="F179" s="259" t="s">
        <v>11</v>
      </c>
      <c r="G179" s="286"/>
      <c r="H179" s="286"/>
      <c r="I179" s="302"/>
      <c r="J179" s="856"/>
      <c r="K179" s="345"/>
      <c r="L179" s="109"/>
    </row>
    <row r="180" spans="1:12" s="110" customFormat="1" ht="16.5" customHeight="1">
      <c r="A180" s="337">
        <v>172</v>
      </c>
      <c r="B180" s="257" t="s">
        <v>1534</v>
      </c>
      <c r="C180" s="298" t="s">
        <v>178</v>
      </c>
      <c r="D180" s="298" t="s">
        <v>1796</v>
      </c>
      <c r="E180" s="286" t="s">
        <v>179</v>
      </c>
      <c r="F180" s="259" t="s">
        <v>11</v>
      </c>
      <c r="G180" s="286"/>
      <c r="H180" s="286"/>
      <c r="I180" s="302"/>
      <c r="J180" s="856"/>
      <c r="K180" s="345"/>
      <c r="L180" s="109"/>
    </row>
    <row r="181" spans="1:12" s="110" customFormat="1" ht="16.5" customHeight="1">
      <c r="A181" s="337">
        <v>173</v>
      </c>
      <c r="B181" s="257" t="s">
        <v>1534</v>
      </c>
      <c r="C181" s="298" t="s">
        <v>178</v>
      </c>
      <c r="D181" s="298" t="s">
        <v>1797</v>
      </c>
      <c r="E181" s="286" t="s">
        <v>1758</v>
      </c>
      <c r="F181" s="259" t="s">
        <v>11</v>
      </c>
      <c r="G181" s="286"/>
      <c r="H181" s="286"/>
      <c r="I181" s="302"/>
      <c r="J181" s="856"/>
      <c r="K181" s="345"/>
      <c r="L181" s="109"/>
    </row>
    <row r="182" spans="1:12" s="110" customFormat="1" ht="16.5" customHeight="1">
      <c r="A182" s="337">
        <v>174</v>
      </c>
      <c r="B182" s="257" t="s">
        <v>1534</v>
      </c>
      <c r="C182" s="298" t="s">
        <v>178</v>
      </c>
      <c r="D182" s="298" t="s">
        <v>1807</v>
      </c>
      <c r="E182" s="286" t="s">
        <v>2058</v>
      </c>
      <c r="F182" s="259" t="s">
        <v>11</v>
      </c>
      <c r="G182" s="286"/>
      <c r="H182" s="286"/>
      <c r="I182" s="302" t="s">
        <v>1310</v>
      </c>
      <c r="J182" s="857" t="s">
        <v>2322</v>
      </c>
      <c r="K182" s="345"/>
      <c r="L182" s="109"/>
    </row>
    <row r="183" spans="1:12" s="110" customFormat="1" ht="16.5" customHeight="1">
      <c r="A183" s="337">
        <v>175</v>
      </c>
      <c r="B183" s="257" t="s">
        <v>1534</v>
      </c>
      <c r="C183" s="298" t="s">
        <v>178</v>
      </c>
      <c r="D183" s="298" t="s">
        <v>1808</v>
      </c>
      <c r="E183" s="286" t="s">
        <v>2058</v>
      </c>
      <c r="F183" s="259" t="s">
        <v>11</v>
      </c>
      <c r="G183" s="286"/>
      <c r="H183" s="286"/>
      <c r="I183" s="303"/>
      <c r="J183" s="857"/>
      <c r="K183" s="345"/>
      <c r="L183" s="109"/>
    </row>
    <row r="184" spans="1:12" s="110" customFormat="1" ht="16.5" customHeight="1">
      <c r="A184" s="337">
        <v>176</v>
      </c>
      <c r="B184" s="257" t="s">
        <v>1534</v>
      </c>
      <c r="C184" s="298" t="s">
        <v>178</v>
      </c>
      <c r="D184" s="298" t="s">
        <v>1809</v>
      </c>
      <c r="E184" s="286" t="s">
        <v>2058</v>
      </c>
      <c r="F184" s="259" t="s">
        <v>11</v>
      </c>
      <c r="G184" s="286"/>
      <c r="H184" s="286"/>
      <c r="I184" s="303"/>
      <c r="J184" s="857"/>
      <c r="K184" s="345"/>
      <c r="L184" s="109"/>
    </row>
    <row r="185" spans="1:12" s="110" customFormat="1" ht="16.5" customHeight="1">
      <c r="A185" s="337">
        <v>177</v>
      </c>
      <c r="B185" s="257" t="s">
        <v>1534</v>
      </c>
      <c r="C185" s="298" t="s">
        <v>178</v>
      </c>
      <c r="D185" s="298" t="s">
        <v>1810</v>
      </c>
      <c r="E185" s="286" t="s">
        <v>2058</v>
      </c>
      <c r="F185" s="259" t="s">
        <v>11</v>
      </c>
      <c r="G185" s="286"/>
      <c r="H185" s="286"/>
      <c r="I185" s="302"/>
      <c r="J185" s="857"/>
      <c r="K185" s="345"/>
      <c r="L185" s="109"/>
    </row>
    <row r="186" spans="1:12" s="110" customFormat="1" ht="16.5" customHeight="1">
      <c r="A186" s="337">
        <v>178</v>
      </c>
      <c r="B186" s="257" t="s">
        <v>1534</v>
      </c>
      <c r="C186" s="298" t="s">
        <v>178</v>
      </c>
      <c r="D186" s="298" t="s">
        <v>1811</v>
      </c>
      <c r="E186" s="286" t="s">
        <v>2058</v>
      </c>
      <c r="F186" s="259" t="s">
        <v>11</v>
      </c>
      <c r="G186" s="286"/>
      <c r="H186" s="286"/>
      <c r="I186" s="302"/>
      <c r="J186" s="857"/>
      <c r="K186" s="345"/>
      <c r="L186" s="109"/>
    </row>
    <row r="187" spans="1:12" s="110" customFormat="1" ht="16.5" customHeight="1">
      <c r="A187" s="337">
        <v>179</v>
      </c>
      <c r="B187" s="257" t="s">
        <v>1534</v>
      </c>
      <c r="C187" s="298" t="s">
        <v>178</v>
      </c>
      <c r="D187" s="298" t="s">
        <v>1812</v>
      </c>
      <c r="E187" s="286" t="s">
        <v>2058</v>
      </c>
      <c r="F187" s="259" t="s">
        <v>11</v>
      </c>
      <c r="G187" s="286"/>
      <c r="H187" s="286"/>
      <c r="I187" s="302"/>
      <c r="J187" s="857" t="s">
        <v>2139</v>
      </c>
      <c r="K187" s="346"/>
      <c r="L187" s="109"/>
    </row>
    <row r="188" spans="1:12" s="110" customFormat="1" ht="16.5" customHeight="1">
      <c r="A188" s="337">
        <v>180</v>
      </c>
      <c r="B188" s="257" t="s">
        <v>1534</v>
      </c>
      <c r="C188" s="298" t="s">
        <v>178</v>
      </c>
      <c r="D188" s="298" t="s">
        <v>1813</v>
      </c>
      <c r="E188" s="286" t="s">
        <v>2058</v>
      </c>
      <c r="F188" s="259" t="s">
        <v>11</v>
      </c>
      <c r="G188" s="286"/>
      <c r="H188" s="286"/>
      <c r="I188" s="302"/>
      <c r="J188" s="857"/>
      <c r="K188" s="346"/>
      <c r="L188" s="109"/>
    </row>
    <row r="189" spans="1:12" s="110" customFormat="1" ht="16.5" customHeight="1">
      <c r="A189" s="337">
        <v>181</v>
      </c>
      <c r="B189" s="257" t="s">
        <v>1534</v>
      </c>
      <c r="C189" s="298" t="s">
        <v>178</v>
      </c>
      <c r="D189" s="298" t="s">
        <v>1814</v>
      </c>
      <c r="E189" s="286" t="s">
        <v>2058</v>
      </c>
      <c r="F189" s="259" t="s">
        <v>11</v>
      </c>
      <c r="G189" s="286"/>
      <c r="H189" s="286"/>
      <c r="I189" s="302"/>
      <c r="J189" s="857"/>
      <c r="K189" s="346"/>
      <c r="L189" s="109"/>
    </row>
    <row r="190" spans="1:12" s="110" customFormat="1" ht="16.5" customHeight="1">
      <c r="A190" s="337">
        <v>182</v>
      </c>
      <c r="B190" s="257" t="s">
        <v>1534</v>
      </c>
      <c r="C190" s="298" t="s">
        <v>178</v>
      </c>
      <c r="D190" s="298" t="s">
        <v>1815</v>
      </c>
      <c r="E190" s="286" t="s">
        <v>2058</v>
      </c>
      <c r="F190" s="259" t="s">
        <v>11</v>
      </c>
      <c r="G190" s="286"/>
      <c r="H190" s="286"/>
      <c r="I190" s="302"/>
      <c r="J190" s="857"/>
      <c r="K190" s="346"/>
      <c r="L190" s="109"/>
    </row>
    <row r="191" spans="1:12" s="110" customFormat="1" ht="16.5" customHeight="1">
      <c r="A191" s="337">
        <v>183</v>
      </c>
      <c r="B191" s="257" t="s">
        <v>1534</v>
      </c>
      <c r="C191" s="298" t="s">
        <v>178</v>
      </c>
      <c r="D191" s="298" t="s">
        <v>2141</v>
      </c>
      <c r="E191" s="286" t="s">
        <v>2058</v>
      </c>
      <c r="F191" s="259" t="s">
        <v>11</v>
      </c>
      <c r="G191" s="286"/>
      <c r="H191" s="286"/>
      <c r="I191" s="302"/>
      <c r="J191" s="857"/>
      <c r="K191" s="346"/>
      <c r="L191" s="109"/>
    </row>
    <row r="192" spans="1:12" s="110" customFormat="1" ht="16.5" customHeight="1">
      <c r="A192" s="337">
        <v>184</v>
      </c>
      <c r="B192" s="257" t="s">
        <v>1534</v>
      </c>
      <c r="C192" s="298" t="s">
        <v>178</v>
      </c>
      <c r="D192" s="298" t="s">
        <v>1817</v>
      </c>
      <c r="E192" s="286" t="s">
        <v>2058</v>
      </c>
      <c r="F192" s="259" t="s">
        <v>11</v>
      </c>
      <c r="G192" s="286"/>
      <c r="H192" s="286"/>
      <c r="I192" s="304"/>
      <c r="J192" s="857" t="s">
        <v>2140</v>
      </c>
      <c r="K192" s="346"/>
      <c r="L192" s="109"/>
    </row>
    <row r="193" spans="1:12" s="110" customFormat="1" ht="16.5" customHeight="1">
      <c r="A193" s="337">
        <v>185</v>
      </c>
      <c r="B193" s="257" t="s">
        <v>1534</v>
      </c>
      <c r="C193" s="298" t="s">
        <v>178</v>
      </c>
      <c r="D193" s="298" t="s">
        <v>1818</v>
      </c>
      <c r="E193" s="286" t="s">
        <v>2058</v>
      </c>
      <c r="F193" s="259" t="s">
        <v>11</v>
      </c>
      <c r="G193" s="286"/>
      <c r="H193" s="286"/>
      <c r="I193" s="304"/>
      <c r="J193" s="857"/>
      <c r="K193" s="346"/>
      <c r="L193" s="109"/>
    </row>
    <row r="194" spans="1:12" s="110" customFormat="1" ht="16.5" customHeight="1">
      <c r="A194" s="337">
        <v>186</v>
      </c>
      <c r="B194" s="257" t="s">
        <v>1534</v>
      </c>
      <c r="C194" s="298" t="s">
        <v>178</v>
      </c>
      <c r="D194" s="298" t="s">
        <v>1295</v>
      </c>
      <c r="E194" s="286" t="s">
        <v>2058</v>
      </c>
      <c r="F194" s="259" t="s">
        <v>11</v>
      </c>
      <c r="G194" s="286"/>
      <c r="H194" s="286"/>
      <c r="I194" s="304"/>
      <c r="J194" s="857"/>
      <c r="K194" s="346"/>
      <c r="L194" s="109"/>
    </row>
    <row r="195" spans="1:12" s="110" customFormat="1" ht="16.5" customHeight="1">
      <c r="A195" s="337">
        <v>187</v>
      </c>
      <c r="B195" s="257" t="s">
        <v>1534</v>
      </c>
      <c r="C195" s="298" t="s">
        <v>178</v>
      </c>
      <c r="D195" s="298" t="s">
        <v>1819</v>
      </c>
      <c r="E195" s="286" t="s">
        <v>2058</v>
      </c>
      <c r="F195" s="259" t="s">
        <v>11</v>
      </c>
      <c r="G195" s="286"/>
      <c r="H195" s="286"/>
      <c r="I195" s="304"/>
      <c r="J195" s="857"/>
      <c r="K195" s="346"/>
      <c r="L195" s="109"/>
    </row>
    <row r="196" spans="1:12" s="110" customFormat="1" ht="16.5" customHeight="1">
      <c r="A196" s="337">
        <v>188</v>
      </c>
      <c r="B196" s="257" t="s">
        <v>1534</v>
      </c>
      <c r="C196" s="298" t="s">
        <v>178</v>
      </c>
      <c r="D196" s="298" t="s">
        <v>1820</v>
      </c>
      <c r="E196" s="286" t="s">
        <v>2058</v>
      </c>
      <c r="F196" s="259" t="s">
        <v>11</v>
      </c>
      <c r="G196" s="286"/>
      <c r="H196" s="286"/>
      <c r="I196" s="304"/>
      <c r="J196" s="857"/>
      <c r="K196" s="346"/>
      <c r="L196" s="109"/>
    </row>
    <row r="197" spans="1:12" s="110" customFormat="1" ht="16.5" customHeight="1">
      <c r="A197" s="337">
        <v>189</v>
      </c>
      <c r="B197" s="257" t="s">
        <v>1534</v>
      </c>
      <c r="C197" s="298" t="s">
        <v>178</v>
      </c>
      <c r="D197" s="298" t="s">
        <v>1821</v>
      </c>
      <c r="E197" s="286" t="s">
        <v>2058</v>
      </c>
      <c r="F197" s="259" t="s">
        <v>11</v>
      </c>
      <c r="G197" s="286"/>
      <c r="H197" s="286"/>
      <c r="I197" s="304"/>
      <c r="J197" s="857" t="s">
        <v>2335</v>
      </c>
      <c r="K197" s="346"/>
      <c r="L197" s="109"/>
    </row>
    <row r="198" spans="1:12" s="110" customFormat="1" ht="16.5" customHeight="1">
      <c r="A198" s="337">
        <v>190</v>
      </c>
      <c r="B198" s="257" t="s">
        <v>1534</v>
      </c>
      <c r="C198" s="298" t="s">
        <v>178</v>
      </c>
      <c r="D198" s="298" t="s">
        <v>1822</v>
      </c>
      <c r="E198" s="286" t="s">
        <v>2058</v>
      </c>
      <c r="F198" s="259" t="s">
        <v>11</v>
      </c>
      <c r="G198" s="286"/>
      <c r="H198" s="286"/>
      <c r="I198" s="304"/>
      <c r="J198" s="857"/>
      <c r="K198" s="346"/>
      <c r="L198" s="109"/>
    </row>
    <row r="199" spans="1:12" s="110" customFormat="1" ht="16.5" customHeight="1">
      <c r="A199" s="337">
        <v>191</v>
      </c>
      <c r="B199" s="257" t="s">
        <v>1534</v>
      </c>
      <c r="C199" s="298" t="s">
        <v>178</v>
      </c>
      <c r="D199" s="298" t="s">
        <v>1300</v>
      </c>
      <c r="E199" s="286" t="s">
        <v>2058</v>
      </c>
      <c r="F199" s="259" t="s">
        <v>11</v>
      </c>
      <c r="G199" s="286"/>
      <c r="H199" s="286"/>
      <c r="I199" s="304"/>
      <c r="J199" s="857"/>
      <c r="K199" s="346"/>
      <c r="L199" s="109"/>
    </row>
    <row r="200" spans="1:12" s="110" customFormat="1" ht="16.5" customHeight="1">
      <c r="A200" s="337">
        <v>192</v>
      </c>
      <c r="B200" s="257" t="s">
        <v>1534</v>
      </c>
      <c r="C200" s="298" t="s">
        <v>178</v>
      </c>
      <c r="D200" s="298" t="s">
        <v>1823</v>
      </c>
      <c r="E200" s="286" t="s">
        <v>2058</v>
      </c>
      <c r="F200" s="259" t="s">
        <v>11</v>
      </c>
      <c r="G200" s="286"/>
      <c r="H200" s="286"/>
      <c r="I200" s="304"/>
      <c r="J200" s="857"/>
      <c r="K200" s="346"/>
      <c r="L200" s="109"/>
    </row>
    <row r="201" spans="1:12" s="110" customFormat="1" ht="16.5" customHeight="1">
      <c r="A201" s="337">
        <v>193</v>
      </c>
      <c r="B201" s="257" t="s">
        <v>1534</v>
      </c>
      <c r="C201" s="298" t="s">
        <v>178</v>
      </c>
      <c r="D201" s="298" t="s">
        <v>1824</v>
      </c>
      <c r="E201" s="286" t="s">
        <v>2058</v>
      </c>
      <c r="F201" s="259" t="s">
        <v>11</v>
      </c>
      <c r="G201" s="286"/>
      <c r="H201" s="286"/>
      <c r="I201" s="304" t="s">
        <v>2059</v>
      </c>
      <c r="J201" s="857"/>
      <c r="K201" s="346"/>
      <c r="L201" s="109"/>
    </row>
    <row r="202" spans="1:12" ht="16.5" customHeight="1">
      <c r="A202" s="337">
        <v>194</v>
      </c>
      <c r="B202" s="257" t="s">
        <v>1534</v>
      </c>
      <c r="C202" s="258" t="s">
        <v>872</v>
      </c>
      <c r="D202" s="271" t="s">
        <v>1157</v>
      </c>
      <c r="E202" s="256"/>
      <c r="F202" s="293" t="s">
        <v>11</v>
      </c>
      <c r="G202" s="260"/>
      <c r="H202" s="260"/>
      <c r="I202" s="305" t="s">
        <v>1751</v>
      </c>
      <c r="J202" s="270" t="s">
        <v>1574</v>
      </c>
      <c r="K202" s="338"/>
      <c r="L202" s="161"/>
    </row>
    <row r="203" spans="1:12" ht="16.5" customHeight="1">
      <c r="A203" s="337">
        <v>195</v>
      </c>
      <c r="B203" s="257" t="s">
        <v>1534</v>
      </c>
      <c r="C203" s="258" t="s">
        <v>872</v>
      </c>
      <c r="D203" s="271" t="s">
        <v>1158</v>
      </c>
      <c r="E203" s="256"/>
      <c r="F203" s="293" t="s">
        <v>11</v>
      </c>
      <c r="G203" s="260"/>
      <c r="H203" s="260"/>
      <c r="I203" s="306" t="s">
        <v>1752</v>
      </c>
      <c r="J203" s="270" t="s">
        <v>1574</v>
      </c>
      <c r="K203" s="338"/>
      <c r="L203" s="161"/>
    </row>
    <row r="204" spans="1:12" ht="16.5" customHeight="1">
      <c r="A204" s="337">
        <v>196</v>
      </c>
      <c r="B204" s="257" t="s">
        <v>1534</v>
      </c>
      <c r="C204" s="258" t="s">
        <v>872</v>
      </c>
      <c r="D204" s="271" t="s">
        <v>1159</v>
      </c>
      <c r="E204" s="256"/>
      <c r="F204" s="293" t="s">
        <v>11</v>
      </c>
      <c r="G204" s="260"/>
      <c r="H204" s="260"/>
      <c r="I204" s="305" t="s">
        <v>1753</v>
      </c>
      <c r="J204" s="270" t="s">
        <v>1575</v>
      </c>
      <c r="K204" s="338"/>
      <c r="L204" s="161"/>
    </row>
    <row r="205" spans="1:12" ht="16.5" customHeight="1">
      <c r="A205" s="337">
        <v>197</v>
      </c>
      <c r="B205" s="257" t="s">
        <v>1534</v>
      </c>
      <c r="C205" s="258" t="s">
        <v>872</v>
      </c>
      <c r="D205" s="271" t="s">
        <v>1160</v>
      </c>
      <c r="E205" s="256"/>
      <c r="F205" s="293" t="s">
        <v>11</v>
      </c>
      <c r="G205" s="260"/>
      <c r="H205" s="260"/>
      <c r="I205" s="306" t="s">
        <v>1754</v>
      </c>
      <c r="J205" s="297" t="s">
        <v>1575</v>
      </c>
      <c r="K205" s="338"/>
      <c r="L205" s="161"/>
    </row>
    <row r="206" spans="1:12" ht="16.5" customHeight="1">
      <c r="A206" s="337">
        <v>198</v>
      </c>
      <c r="B206" s="257" t="s">
        <v>1534</v>
      </c>
      <c r="C206" s="258" t="s">
        <v>1412</v>
      </c>
      <c r="D206" s="307" t="s">
        <v>1059</v>
      </c>
      <c r="E206" s="308"/>
      <c r="F206" s="293" t="s">
        <v>11</v>
      </c>
      <c r="G206" s="260"/>
      <c r="H206" s="260"/>
      <c r="I206" s="269"/>
      <c r="J206" s="309" t="s">
        <v>1443</v>
      </c>
      <c r="K206" s="347" t="s">
        <v>1661</v>
      </c>
      <c r="L206" s="162"/>
    </row>
    <row r="207" spans="1:12" ht="16.5" customHeight="1">
      <c r="A207" s="337">
        <v>199</v>
      </c>
      <c r="B207" s="257" t="s">
        <v>1534</v>
      </c>
      <c r="C207" s="258" t="s">
        <v>1412</v>
      </c>
      <c r="D207" s="307" t="s">
        <v>1447</v>
      </c>
      <c r="E207" s="308"/>
      <c r="F207" s="293" t="s">
        <v>11</v>
      </c>
      <c r="G207" s="260"/>
      <c r="H207" s="260"/>
      <c r="I207" s="269"/>
      <c r="J207" s="310" t="s">
        <v>1401</v>
      </c>
      <c r="K207" s="348" t="s">
        <v>1662</v>
      </c>
      <c r="L207" s="162"/>
    </row>
    <row r="208" spans="1:12" ht="16.5" customHeight="1">
      <c r="A208" s="337">
        <v>200</v>
      </c>
      <c r="B208" s="257" t="s">
        <v>1534</v>
      </c>
      <c r="C208" s="258" t="s">
        <v>1412</v>
      </c>
      <c r="D208" s="307" t="s">
        <v>1060</v>
      </c>
      <c r="E208" s="308"/>
      <c r="F208" s="293" t="s">
        <v>11</v>
      </c>
      <c r="G208" s="260"/>
      <c r="H208" s="260"/>
      <c r="I208" s="269"/>
      <c r="J208" s="309" t="s">
        <v>1402</v>
      </c>
      <c r="K208" s="347" t="s">
        <v>1495</v>
      </c>
      <c r="L208" s="162"/>
    </row>
    <row r="209" spans="1:13" ht="16.5" customHeight="1">
      <c r="A209" s="337">
        <v>201</v>
      </c>
      <c r="B209" s="257" t="s">
        <v>1534</v>
      </c>
      <c r="C209" s="258" t="s">
        <v>1412</v>
      </c>
      <c r="D209" s="307" t="s">
        <v>1061</v>
      </c>
      <c r="E209" s="308"/>
      <c r="F209" s="293" t="s">
        <v>11</v>
      </c>
      <c r="G209" s="260"/>
      <c r="H209" s="260"/>
      <c r="I209" s="269"/>
      <c r="J209" s="310" t="s">
        <v>1445</v>
      </c>
      <c r="K209" s="348" t="s">
        <v>1663</v>
      </c>
      <c r="L209" s="163"/>
    </row>
    <row r="210" spans="1:13" ht="16.5" customHeight="1">
      <c r="A210" s="337">
        <v>202</v>
      </c>
      <c r="B210" s="257" t="s">
        <v>1534</v>
      </c>
      <c r="C210" s="258" t="s">
        <v>1412</v>
      </c>
      <c r="D210" s="307" t="s">
        <v>2021</v>
      </c>
      <c r="E210" s="308"/>
      <c r="F210" s="293" t="s">
        <v>11</v>
      </c>
      <c r="G210" s="260"/>
      <c r="H210" s="260"/>
      <c r="I210" s="269"/>
      <c r="J210" s="541" t="s">
        <v>2319</v>
      </c>
      <c r="K210" s="349" t="s">
        <v>2019</v>
      </c>
      <c r="L210" s="162"/>
    </row>
    <row r="211" spans="1:13" ht="16.5" customHeight="1">
      <c r="A211" s="337">
        <v>203</v>
      </c>
      <c r="B211" s="257" t="s">
        <v>1534</v>
      </c>
      <c r="C211" s="258" t="s">
        <v>1412</v>
      </c>
      <c r="D211" s="307" t="s">
        <v>1448</v>
      </c>
      <c r="E211" s="308"/>
      <c r="F211" s="293" t="s">
        <v>11</v>
      </c>
      <c r="G211" s="260"/>
      <c r="H211" s="260"/>
      <c r="I211" s="269"/>
      <c r="J211" s="310" t="s">
        <v>1449</v>
      </c>
      <c r="K211" s="348" t="s">
        <v>2996</v>
      </c>
      <c r="L211" s="162"/>
    </row>
    <row r="212" spans="1:13" ht="16.5" customHeight="1">
      <c r="A212" s="337">
        <v>204</v>
      </c>
      <c r="B212" s="257" t="s">
        <v>1534</v>
      </c>
      <c r="C212" s="258" t="s">
        <v>1412</v>
      </c>
      <c r="D212" s="307" t="s">
        <v>1062</v>
      </c>
      <c r="E212" s="308"/>
      <c r="F212" s="293" t="s">
        <v>11</v>
      </c>
      <c r="G212" s="260"/>
      <c r="H212" s="260"/>
      <c r="I212" s="269"/>
      <c r="J212" s="309" t="s">
        <v>1406</v>
      </c>
      <c r="K212" s="347" t="s">
        <v>1664</v>
      </c>
      <c r="L212" s="162"/>
    </row>
    <row r="213" spans="1:13" ht="16.5" customHeight="1">
      <c r="A213" s="337">
        <v>205</v>
      </c>
      <c r="B213" s="257" t="s">
        <v>1534</v>
      </c>
      <c r="C213" s="258" t="s">
        <v>1412</v>
      </c>
      <c r="D213" s="307" t="s">
        <v>1404</v>
      </c>
      <c r="E213" s="308"/>
      <c r="F213" s="293" t="s">
        <v>11</v>
      </c>
      <c r="G213" s="260"/>
      <c r="H213" s="260"/>
      <c r="I213" s="269"/>
      <c r="J213" s="309" t="s">
        <v>1403</v>
      </c>
      <c r="K213" s="347" t="s">
        <v>1496</v>
      </c>
      <c r="L213" s="162"/>
    </row>
    <row r="214" spans="1:13" ht="16.5" customHeight="1">
      <c r="A214" s="337">
        <v>206</v>
      </c>
      <c r="B214" s="257" t="s">
        <v>1534</v>
      </c>
      <c r="C214" s="258" t="s">
        <v>1412</v>
      </c>
      <c r="D214" s="307" t="s">
        <v>1063</v>
      </c>
      <c r="E214" s="308"/>
      <c r="F214" s="293" t="s">
        <v>11</v>
      </c>
      <c r="G214" s="260"/>
      <c r="H214" s="260"/>
      <c r="I214" s="269"/>
      <c r="J214" s="309" t="s">
        <v>1405</v>
      </c>
      <c r="K214" s="347" t="s">
        <v>1665</v>
      </c>
      <c r="L214" s="162"/>
    </row>
    <row r="215" spans="1:13" ht="16.5" customHeight="1">
      <c r="A215" s="337">
        <v>207</v>
      </c>
      <c r="B215" s="257" t="s">
        <v>1534</v>
      </c>
      <c r="C215" s="258" t="s">
        <v>1412</v>
      </c>
      <c r="D215" s="307" t="s">
        <v>1064</v>
      </c>
      <c r="E215" s="308"/>
      <c r="F215" s="293" t="s">
        <v>11</v>
      </c>
      <c r="G215" s="260"/>
      <c r="H215" s="260"/>
      <c r="I215" s="269"/>
      <c r="J215" s="309" t="s">
        <v>1444</v>
      </c>
      <c r="K215" s="347" t="s">
        <v>1497</v>
      </c>
      <c r="L215" s="162"/>
    </row>
    <row r="216" spans="1:13" ht="16.5" customHeight="1">
      <c r="A216" s="337">
        <v>208</v>
      </c>
      <c r="B216" s="257" t="s">
        <v>1534</v>
      </c>
      <c r="C216" s="312" t="s">
        <v>1576</v>
      </c>
      <c r="D216" s="312" t="s">
        <v>1577</v>
      </c>
      <c r="E216" s="256"/>
      <c r="F216" s="275" t="s">
        <v>1527</v>
      </c>
      <c r="G216" s="260"/>
      <c r="H216" s="260"/>
      <c r="I216" s="269"/>
      <c r="J216" s="297" t="s">
        <v>1578</v>
      </c>
      <c r="K216" s="338"/>
      <c r="L216" s="164"/>
    </row>
    <row r="217" spans="1:13" ht="16.5" customHeight="1">
      <c r="A217" s="337">
        <v>209</v>
      </c>
      <c r="B217" s="257" t="s">
        <v>1534</v>
      </c>
      <c r="C217" s="258" t="s">
        <v>180</v>
      </c>
      <c r="D217" s="263" t="s">
        <v>851</v>
      </c>
      <c r="E217" s="256"/>
      <c r="F217" s="259" t="s">
        <v>11</v>
      </c>
      <c r="G217" s="260"/>
      <c r="H217" s="260"/>
      <c r="I217" s="269"/>
      <c r="J217" s="270" t="s">
        <v>2311</v>
      </c>
      <c r="K217" s="338"/>
      <c r="L217" s="165"/>
      <c r="M217" s="164"/>
    </row>
    <row r="218" spans="1:13" s="155" customFormat="1" ht="16.5" customHeight="1">
      <c r="A218" s="337">
        <v>210</v>
      </c>
      <c r="B218" s="257" t="s">
        <v>1534</v>
      </c>
      <c r="C218" s="258" t="s">
        <v>349</v>
      </c>
      <c r="D218" s="263" t="s">
        <v>350</v>
      </c>
      <c r="E218" s="313" t="s">
        <v>351</v>
      </c>
      <c r="F218" s="314" t="s">
        <v>11</v>
      </c>
      <c r="G218" s="315"/>
      <c r="H218" s="316"/>
      <c r="I218" s="317" t="s">
        <v>352</v>
      </c>
      <c r="J218" s="318" t="s">
        <v>1579</v>
      </c>
      <c r="K218" s="854"/>
      <c r="L218" s="166"/>
    </row>
    <row r="219" spans="1:13" s="155" customFormat="1" ht="16.5" customHeight="1">
      <c r="A219" s="337">
        <v>211</v>
      </c>
      <c r="B219" s="257" t="s">
        <v>1534</v>
      </c>
      <c r="C219" s="258" t="s">
        <v>349</v>
      </c>
      <c r="D219" s="263" t="s">
        <v>353</v>
      </c>
      <c r="E219" s="313" t="s">
        <v>351</v>
      </c>
      <c r="F219" s="314" t="s">
        <v>11</v>
      </c>
      <c r="G219" s="315"/>
      <c r="H219" s="316"/>
      <c r="I219" s="317" t="s">
        <v>354</v>
      </c>
      <c r="J219" s="318" t="s">
        <v>1580</v>
      </c>
      <c r="K219" s="855"/>
      <c r="L219" s="166"/>
    </row>
    <row r="220" spans="1:13" s="155" customFormat="1" ht="16.5" customHeight="1">
      <c r="A220" s="337">
        <v>212</v>
      </c>
      <c r="B220" s="257" t="s">
        <v>1534</v>
      </c>
      <c r="C220" s="258" t="s">
        <v>349</v>
      </c>
      <c r="D220" s="263" t="s">
        <v>355</v>
      </c>
      <c r="E220" s="313" t="s">
        <v>351</v>
      </c>
      <c r="F220" s="314" t="s">
        <v>11</v>
      </c>
      <c r="G220" s="315"/>
      <c r="H220" s="316"/>
      <c r="I220" s="317" t="s">
        <v>356</v>
      </c>
      <c r="J220" s="318" t="s">
        <v>1581</v>
      </c>
      <c r="K220" s="855"/>
      <c r="L220" s="166"/>
    </row>
    <row r="221" spans="1:13" s="155" customFormat="1" ht="16.5" customHeight="1">
      <c r="A221" s="337">
        <v>213</v>
      </c>
      <c r="B221" s="257" t="s">
        <v>1534</v>
      </c>
      <c r="C221" s="258" t="s">
        <v>349</v>
      </c>
      <c r="D221" s="263" t="s">
        <v>357</v>
      </c>
      <c r="E221" s="319"/>
      <c r="F221" s="314" t="s">
        <v>11</v>
      </c>
      <c r="G221" s="315"/>
      <c r="H221" s="316"/>
      <c r="I221" s="317" t="s">
        <v>1582</v>
      </c>
      <c r="J221" s="320"/>
      <c r="K221" s="855"/>
      <c r="L221" s="166"/>
    </row>
    <row r="222" spans="1:13" s="155" customFormat="1" ht="16.5" customHeight="1">
      <c r="A222" s="337">
        <v>214</v>
      </c>
      <c r="B222" s="257" t="s">
        <v>1534</v>
      </c>
      <c r="C222" s="258" t="s">
        <v>349</v>
      </c>
      <c r="D222" s="263" t="s">
        <v>358</v>
      </c>
      <c r="E222" s="319"/>
      <c r="F222" s="314" t="s">
        <v>11</v>
      </c>
      <c r="G222" s="315"/>
      <c r="H222" s="316"/>
      <c r="I222" s="321"/>
      <c r="J222" s="318" t="s">
        <v>1583</v>
      </c>
      <c r="K222" s="855"/>
      <c r="L222" s="166"/>
    </row>
    <row r="223" spans="1:13" s="155" customFormat="1" ht="16.5" customHeight="1">
      <c r="A223" s="337">
        <v>215</v>
      </c>
      <c r="B223" s="257" t="s">
        <v>1534</v>
      </c>
      <c r="C223" s="258" t="s">
        <v>349</v>
      </c>
      <c r="D223" s="263" t="s">
        <v>359</v>
      </c>
      <c r="E223" s="319"/>
      <c r="F223" s="314" t="s">
        <v>11</v>
      </c>
      <c r="G223" s="315"/>
      <c r="H223" s="316"/>
      <c r="I223" s="317" t="s">
        <v>360</v>
      </c>
      <c r="J223" s="318" t="s">
        <v>1584</v>
      </c>
      <c r="K223" s="855"/>
      <c r="L223" s="166"/>
    </row>
    <row r="224" spans="1:13" s="155" customFormat="1" ht="16.5" customHeight="1">
      <c r="A224" s="337">
        <v>216</v>
      </c>
      <c r="B224" s="257" t="s">
        <v>1534</v>
      </c>
      <c r="C224" s="258" t="s">
        <v>349</v>
      </c>
      <c r="D224" s="263" t="s">
        <v>361</v>
      </c>
      <c r="E224" s="313" t="s">
        <v>362</v>
      </c>
      <c r="F224" s="314" t="s">
        <v>11</v>
      </c>
      <c r="G224" s="315"/>
      <c r="H224" s="316"/>
      <c r="I224" s="317" t="s">
        <v>363</v>
      </c>
      <c r="J224" s="318"/>
      <c r="K224" s="855"/>
      <c r="L224" s="166"/>
    </row>
    <row r="225" spans="1:12" s="155" customFormat="1" ht="16.5" customHeight="1">
      <c r="A225" s="337">
        <v>217</v>
      </c>
      <c r="B225" s="257" t="s">
        <v>1534</v>
      </c>
      <c r="C225" s="258" t="s">
        <v>349</v>
      </c>
      <c r="D225" s="263" t="s">
        <v>364</v>
      </c>
      <c r="E225" s="313" t="s">
        <v>365</v>
      </c>
      <c r="F225" s="314" t="s">
        <v>11</v>
      </c>
      <c r="G225" s="315"/>
      <c r="H225" s="316"/>
      <c r="I225" s="317" t="s">
        <v>366</v>
      </c>
      <c r="J225" s="318"/>
      <c r="K225" s="855"/>
      <c r="L225" s="166"/>
    </row>
    <row r="226" spans="1:12" s="155" customFormat="1" ht="16.5" customHeight="1">
      <c r="A226" s="337">
        <v>218</v>
      </c>
      <c r="B226" s="257" t="s">
        <v>1534</v>
      </c>
      <c r="C226" s="258" t="s">
        <v>349</v>
      </c>
      <c r="D226" s="263" t="s">
        <v>367</v>
      </c>
      <c r="E226" s="313" t="s">
        <v>368</v>
      </c>
      <c r="F226" s="314" t="s">
        <v>11</v>
      </c>
      <c r="G226" s="315"/>
      <c r="H226" s="316"/>
      <c r="I226" s="317" t="s">
        <v>363</v>
      </c>
      <c r="J226" s="318"/>
      <c r="K226" s="855"/>
      <c r="L226" s="166"/>
    </row>
    <row r="227" spans="1:12" s="155" customFormat="1" ht="16.5" customHeight="1">
      <c r="A227" s="337">
        <v>219</v>
      </c>
      <c r="B227" s="257" t="s">
        <v>1534</v>
      </c>
      <c r="C227" s="258" t="s">
        <v>349</v>
      </c>
      <c r="D227" s="263" t="s">
        <v>369</v>
      </c>
      <c r="E227" s="313" t="s">
        <v>362</v>
      </c>
      <c r="F227" s="314" t="s">
        <v>11</v>
      </c>
      <c r="G227" s="315"/>
      <c r="H227" s="316"/>
      <c r="I227" s="317" t="s">
        <v>370</v>
      </c>
      <c r="J227" s="318"/>
      <c r="K227" s="855"/>
      <c r="L227" s="166"/>
    </row>
    <row r="228" spans="1:12" s="155" customFormat="1" ht="16.5" customHeight="1">
      <c r="A228" s="337">
        <v>220</v>
      </c>
      <c r="B228" s="257" t="s">
        <v>1534</v>
      </c>
      <c r="C228" s="258" t="s">
        <v>349</v>
      </c>
      <c r="D228" s="263" t="s">
        <v>371</v>
      </c>
      <c r="E228" s="313" t="s">
        <v>372</v>
      </c>
      <c r="F228" s="314" t="s">
        <v>11</v>
      </c>
      <c r="G228" s="315"/>
      <c r="H228" s="316"/>
      <c r="I228" s="317" t="s">
        <v>373</v>
      </c>
      <c r="J228" s="318"/>
      <c r="K228" s="855"/>
      <c r="L228" s="166"/>
    </row>
    <row r="229" spans="1:12" s="155" customFormat="1" ht="16.5" customHeight="1">
      <c r="A229" s="337">
        <v>221</v>
      </c>
      <c r="B229" s="257" t="s">
        <v>1534</v>
      </c>
      <c r="C229" s="258" t="s">
        <v>349</v>
      </c>
      <c r="D229" s="263" t="s">
        <v>374</v>
      </c>
      <c r="E229" s="313" t="s">
        <v>375</v>
      </c>
      <c r="F229" s="314" t="s">
        <v>11</v>
      </c>
      <c r="G229" s="315"/>
      <c r="H229" s="316"/>
      <c r="I229" s="317" t="s">
        <v>363</v>
      </c>
      <c r="J229" s="318"/>
      <c r="K229" s="855"/>
      <c r="L229" s="166"/>
    </row>
    <row r="230" spans="1:12" s="155" customFormat="1" ht="16.5" customHeight="1">
      <c r="A230" s="337">
        <v>222</v>
      </c>
      <c r="B230" s="257" t="s">
        <v>1534</v>
      </c>
      <c r="C230" s="258" t="s">
        <v>349</v>
      </c>
      <c r="D230" s="263" t="s">
        <v>376</v>
      </c>
      <c r="E230" s="313" t="s">
        <v>377</v>
      </c>
      <c r="F230" s="314" t="s">
        <v>11</v>
      </c>
      <c r="G230" s="315"/>
      <c r="H230" s="316"/>
      <c r="I230" s="322" t="s">
        <v>1585</v>
      </c>
      <c r="J230" s="318"/>
      <c r="K230" s="855"/>
      <c r="L230" s="166"/>
    </row>
    <row r="231" spans="1:12" s="155" customFormat="1" ht="16.5" customHeight="1">
      <c r="A231" s="337">
        <v>223</v>
      </c>
      <c r="B231" s="257" t="s">
        <v>1534</v>
      </c>
      <c r="C231" s="258" t="s">
        <v>349</v>
      </c>
      <c r="D231" s="263" t="s">
        <v>378</v>
      </c>
      <c r="E231" s="313" t="s">
        <v>379</v>
      </c>
      <c r="F231" s="314" t="s">
        <v>11</v>
      </c>
      <c r="G231" s="315"/>
      <c r="H231" s="316"/>
      <c r="I231" s="317" t="s">
        <v>380</v>
      </c>
      <c r="J231" s="318"/>
      <c r="K231" s="855"/>
      <c r="L231" s="166"/>
    </row>
    <row r="232" spans="1:12" s="155" customFormat="1" ht="16.5" customHeight="1">
      <c r="A232" s="337">
        <v>224</v>
      </c>
      <c r="B232" s="257" t="s">
        <v>1534</v>
      </c>
      <c r="C232" s="258" t="s">
        <v>349</v>
      </c>
      <c r="D232" s="263" t="s">
        <v>381</v>
      </c>
      <c r="E232" s="319"/>
      <c r="F232" s="314" t="s">
        <v>11</v>
      </c>
      <c r="G232" s="315"/>
      <c r="H232" s="316"/>
      <c r="I232" s="321"/>
      <c r="J232" s="318" t="s">
        <v>1586</v>
      </c>
      <c r="K232" s="855"/>
      <c r="L232" s="166"/>
    </row>
    <row r="233" spans="1:12" s="155" customFormat="1" ht="16.5" customHeight="1">
      <c r="A233" s="337">
        <v>225</v>
      </c>
      <c r="B233" s="257" t="s">
        <v>1534</v>
      </c>
      <c r="C233" s="258" t="s">
        <v>349</v>
      </c>
      <c r="D233" s="271" t="s">
        <v>382</v>
      </c>
      <c r="E233" s="319"/>
      <c r="F233" s="314" t="s">
        <v>11</v>
      </c>
      <c r="G233" s="315"/>
      <c r="H233" s="316"/>
      <c r="I233" s="323"/>
      <c r="J233" s="318" t="s">
        <v>1587</v>
      </c>
      <c r="K233" s="855"/>
      <c r="L233" s="166"/>
    </row>
    <row r="234" spans="1:12" s="155" customFormat="1" ht="16.5" customHeight="1">
      <c r="A234" s="337">
        <v>226</v>
      </c>
      <c r="B234" s="257" t="s">
        <v>1534</v>
      </c>
      <c r="C234" s="258" t="s">
        <v>349</v>
      </c>
      <c r="D234" s="271" t="s">
        <v>1588</v>
      </c>
      <c r="E234" s="319"/>
      <c r="F234" s="314" t="s">
        <v>11</v>
      </c>
      <c r="G234" s="315"/>
      <c r="H234" s="316"/>
      <c r="I234" s="317" t="s">
        <v>383</v>
      </c>
      <c r="J234" s="318" t="s">
        <v>1589</v>
      </c>
      <c r="K234" s="855"/>
      <c r="L234" s="166"/>
    </row>
    <row r="235" spans="1:12" s="155" customFormat="1" ht="16.5" customHeight="1">
      <c r="A235" s="337">
        <v>227</v>
      </c>
      <c r="B235" s="257" t="s">
        <v>1534</v>
      </c>
      <c r="C235" s="258" t="s">
        <v>349</v>
      </c>
      <c r="D235" s="271" t="s">
        <v>1590</v>
      </c>
      <c r="E235" s="319"/>
      <c r="F235" s="275" t="s">
        <v>1527</v>
      </c>
      <c r="G235" s="315"/>
      <c r="H235" s="316"/>
      <c r="I235" s="317" t="s">
        <v>384</v>
      </c>
      <c r="J235" s="318" t="s">
        <v>1591</v>
      </c>
      <c r="K235" s="855"/>
      <c r="L235" s="167"/>
    </row>
    <row r="236" spans="1:12" s="155" customFormat="1" ht="16.5" customHeight="1">
      <c r="A236" s="337">
        <v>228</v>
      </c>
      <c r="B236" s="257" t="s">
        <v>1534</v>
      </c>
      <c r="C236" s="258" t="s">
        <v>349</v>
      </c>
      <c r="D236" s="271" t="s">
        <v>1592</v>
      </c>
      <c r="E236" s="319"/>
      <c r="F236" s="314" t="s">
        <v>11</v>
      </c>
      <c r="G236" s="315"/>
      <c r="H236" s="316"/>
      <c r="I236" s="317" t="s">
        <v>385</v>
      </c>
      <c r="J236" s="318" t="s">
        <v>1593</v>
      </c>
      <c r="K236" s="855"/>
      <c r="L236" s="166"/>
    </row>
    <row r="237" spans="1:12" s="155" customFormat="1" ht="16.5" customHeight="1">
      <c r="A237" s="337">
        <v>229</v>
      </c>
      <c r="B237" s="257" t="s">
        <v>1534</v>
      </c>
      <c r="C237" s="258" t="s">
        <v>349</v>
      </c>
      <c r="D237" s="271" t="s">
        <v>387</v>
      </c>
      <c r="E237" s="319"/>
      <c r="F237" s="314" t="s">
        <v>11</v>
      </c>
      <c r="G237" s="315"/>
      <c r="H237" s="316"/>
      <c r="I237" s="317" t="s">
        <v>388</v>
      </c>
      <c r="J237" s="318"/>
      <c r="K237" s="855"/>
      <c r="L237" s="166"/>
    </row>
    <row r="238" spans="1:12" s="155" customFormat="1" ht="16.5" customHeight="1">
      <c r="A238" s="337">
        <v>230</v>
      </c>
      <c r="B238" s="257" t="s">
        <v>1534</v>
      </c>
      <c r="C238" s="258" t="s">
        <v>349</v>
      </c>
      <c r="D238" s="271" t="s">
        <v>389</v>
      </c>
      <c r="E238" s="319"/>
      <c r="F238" s="314" t="s">
        <v>11</v>
      </c>
      <c r="G238" s="315"/>
      <c r="H238" s="316"/>
      <c r="I238" s="323"/>
      <c r="J238" s="318" t="s">
        <v>1594</v>
      </c>
      <c r="K238" s="855"/>
      <c r="L238" s="167"/>
    </row>
    <row r="239" spans="1:12" s="155" customFormat="1" ht="16.5" customHeight="1">
      <c r="A239" s="337">
        <v>231</v>
      </c>
      <c r="B239" s="257" t="s">
        <v>1534</v>
      </c>
      <c r="C239" s="258" t="s">
        <v>349</v>
      </c>
      <c r="D239" s="271" t="s">
        <v>390</v>
      </c>
      <c r="E239" s="313" t="s">
        <v>391</v>
      </c>
      <c r="F239" s="314" t="s">
        <v>11</v>
      </c>
      <c r="G239" s="315"/>
      <c r="H239" s="316"/>
      <c r="I239" s="317" t="s">
        <v>392</v>
      </c>
      <c r="J239" s="318" t="s">
        <v>1595</v>
      </c>
      <c r="K239" s="855"/>
      <c r="L239" s="166"/>
    </row>
    <row r="240" spans="1:12" s="155" customFormat="1" ht="16.5" customHeight="1">
      <c r="A240" s="337">
        <v>232</v>
      </c>
      <c r="B240" s="257" t="s">
        <v>1534</v>
      </c>
      <c r="C240" s="258" t="s">
        <v>349</v>
      </c>
      <c r="D240" s="271" t="s">
        <v>393</v>
      </c>
      <c r="E240" s="319"/>
      <c r="F240" s="314" t="s">
        <v>11</v>
      </c>
      <c r="G240" s="315"/>
      <c r="H240" s="316"/>
      <c r="I240" s="321"/>
      <c r="J240" s="318" t="s">
        <v>386</v>
      </c>
      <c r="K240" s="855"/>
      <c r="L240" s="166"/>
    </row>
    <row r="241" spans="1:40" s="155" customFormat="1" ht="16.5" customHeight="1">
      <c r="A241" s="337">
        <v>233</v>
      </c>
      <c r="B241" s="257" t="s">
        <v>1534</v>
      </c>
      <c r="C241" s="258" t="s">
        <v>349</v>
      </c>
      <c r="D241" s="271" t="s">
        <v>394</v>
      </c>
      <c r="E241" s="313" t="s">
        <v>395</v>
      </c>
      <c r="F241" s="314" t="s">
        <v>11</v>
      </c>
      <c r="G241" s="315"/>
      <c r="H241" s="316"/>
      <c r="I241" s="317" t="s">
        <v>396</v>
      </c>
      <c r="J241" s="318" t="s">
        <v>1596</v>
      </c>
      <c r="K241" s="855"/>
      <c r="L241" s="166"/>
    </row>
    <row r="242" spans="1:40" s="155" customFormat="1" ht="16.5" customHeight="1">
      <c r="A242" s="337">
        <v>234</v>
      </c>
      <c r="B242" s="257" t="s">
        <v>1534</v>
      </c>
      <c r="C242" s="258" t="s">
        <v>349</v>
      </c>
      <c r="D242" s="271" t="s">
        <v>397</v>
      </c>
      <c r="E242" s="313" t="s">
        <v>398</v>
      </c>
      <c r="F242" s="314" t="s">
        <v>11</v>
      </c>
      <c r="G242" s="315"/>
      <c r="H242" s="316"/>
      <c r="I242" s="317" t="s">
        <v>399</v>
      </c>
      <c r="J242" s="318" t="s">
        <v>2154</v>
      </c>
      <c r="K242" s="855"/>
      <c r="L242" s="166"/>
    </row>
    <row r="243" spans="1:40" s="155" customFormat="1" ht="16.5" customHeight="1">
      <c r="A243" s="337">
        <v>235</v>
      </c>
      <c r="B243" s="257" t="s">
        <v>1534</v>
      </c>
      <c r="C243" s="258" t="s">
        <v>349</v>
      </c>
      <c r="D243" s="271" t="s">
        <v>400</v>
      </c>
      <c r="E243" s="313" t="s">
        <v>395</v>
      </c>
      <c r="F243" s="314" t="s">
        <v>11</v>
      </c>
      <c r="G243" s="315"/>
      <c r="H243" s="316"/>
      <c r="I243" s="317" t="s">
        <v>396</v>
      </c>
      <c r="J243" s="318" t="s">
        <v>2153</v>
      </c>
      <c r="K243" s="855"/>
      <c r="L243" s="166"/>
    </row>
    <row r="244" spans="1:40" s="155" customFormat="1" ht="16.5" customHeight="1">
      <c r="A244" s="337">
        <v>236</v>
      </c>
      <c r="B244" s="257" t="s">
        <v>1534</v>
      </c>
      <c r="C244" s="258" t="s">
        <v>349</v>
      </c>
      <c r="D244" s="271" t="s">
        <v>401</v>
      </c>
      <c r="E244" s="324"/>
      <c r="F244" s="314" t="s">
        <v>11</v>
      </c>
      <c r="G244" s="325"/>
      <c r="H244" s="316"/>
      <c r="I244" s="323"/>
      <c r="J244" s="326" t="s">
        <v>1597</v>
      </c>
      <c r="K244" s="855"/>
      <c r="L244" s="166"/>
    </row>
    <row r="245" spans="1:40" s="155" customFormat="1" ht="16.5" customHeight="1">
      <c r="A245" s="337">
        <v>237</v>
      </c>
      <c r="B245" s="257" t="s">
        <v>1534</v>
      </c>
      <c r="C245" s="258" t="s">
        <v>349</v>
      </c>
      <c r="D245" s="271" t="s">
        <v>402</v>
      </c>
      <c r="E245" s="319"/>
      <c r="F245" s="314" t="s">
        <v>11</v>
      </c>
      <c r="G245" s="315"/>
      <c r="H245" s="316"/>
      <c r="I245" s="323"/>
      <c r="J245" s="318" t="s">
        <v>1598</v>
      </c>
      <c r="K245" s="855"/>
      <c r="L245" s="166"/>
    </row>
    <row r="246" spans="1:40" s="155" customFormat="1" ht="16.5" customHeight="1">
      <c r="A246" s="337">
        <v>238</v>
      </c>
      <c r="B246" s="257" t="s">
        <v>1534</v>
      </c>
      <c r="C246" s="258" t="s">
        <v>349</v>
      </c>
      <c r="D246" s="271" t="s">
        <v>403</v>
      </c>
      <c r="E246" s="319"/>
      <c r="F246" s="314" t="s">
        <v>11</v>
      </c>
      <c r="G246" s="315"/>
      <c r="H246" s="316"/>
      <c r="I246" s="323"/>
      <c r="J246" s="318" t="s">
        <v>1599</v>
      </c>
      <c r="K246" s="855"/>
      <c r="L246" s="166"/>
    </row>
    <row r="247" spans="1:40" s="155" customFormat="1" ht="16.5" customHeight="1">
      <c r="A247" s="337">
        <v>239</v>
      </c>
      <c r="B247" s="257" t="s">
        <v>1534</v>
      </c>
      <c r="C247" s="258" t="s">
        <v>349</v>
      </c>
      <c r="D247" s="271" t="s">
        <v>404</v>
      </c>
      <c r="E247" s="319"/>
      <c r="F247" s="314" t="s">
        <v>11</v>
      </c>
      <c r="G247" s="315"/>
      <c r="H247" s="316"/>
      <c r="I247" s="317" t="s">
        <v>383</v>
      </c>
      <c r="J247" s="318" t="s">
        <v>1600</v>
      </c>
      <c r="K247" s="855"/>
      <c r="L247" s="166"/>
    </row>
    <row r="248" spans="1:40" s="155" customFormat="1" ht="16.5" customHeight="1">
      <c r="A248" s="337">
        <v>240</v>
      </c>
      <c r="B248" s="257" t="s">
        <v>1534</v>
      </c>
      <c r="C248" s="258" t="s">
        <v>349</v>
      </c>
      <c r="D248" s="271" t="s">
        <v>405</v>
      </c>
      <c r="E248" s="319"/>
      <c r="F248" s="275" t="s">
        <v>1527</v>
      </c>
      <c r="G248" s="315"/>
      <c r="H248" s="316"/>
      <c r="I248" s="317" t="s">
        <v>384</v>
      </c>
      <c r="J248" s="318" t="s">
        <v>1601</v>
      </c>
      <c r="K248" s="855"/>
      <c r="L248" s="166"/>
    </row>
    <row r="249" spans="1:40" s="155" customFormat="1" ht="16.5" customHeight="1">
      <c r="A249" s="337">
        <v>241</v>
      </c>
      <c r="B249" s="257" t="s">
        <v>1534</v>
      </c>
      <c r="C249" s="258" t="s">
        <v>349</v>
      </c>
      <c r="D249" s="263" t="s">
        <v>406</v>
      </c>
      <c r="E249" s="319"/>
      <c r="F249" s="314" t="s">
        <v>11</v>
      </c>
      <c r="G249" s="315"/>
      <c r="H249" s="316"/>
      <c r="I249" s="317" t="s">
        <v>407</v>
      </c>
      <c r="J249" s="318" t="s">
        <v>1602</v>
      </c>
      <c r="K249" s="855"/>
      <c r="L249" s="166"/>
    </row>
    <row r="250" spans="1:40" s="155" customFormat="1" ht="16.5" customHeight="1">
      <c r="A250" s="337">
        <v>242</v>
      </c>
      <c r="B250" s="257" t="s">
        <v>1534</v>
      </c>
      <c r="C250" s="258" t="s">
        <v>349</v>
      </c>
      <c r="D250" s="263" t="s">
        <v>408</v>
      </c>
      <c r="E250" s="319"/>
      <c r="F250" s="314" t="s">
        <v>11</v>
      </c>
      <c r="G250" s="315"/>
      <c r="H250" s="316"/>
      <c r="I250" s="317" t="s">
        <v>409</v>
      </c>
      <c r="J250" s="318"/>
      <c r="K250" s="855"/>
      <c r="L250" s="167"/>
    </row>
    <row r="251" spans="1:40" s="169" customFormat="1" ht="16.5" customHeight="1">
      <c r="A251" s="337">
        <v>243</v>
      </c>
      <c r="B251" s="257" t="s">
        <v>1534</v>
      </c>
      <c r="C251" s="258" t="s">
        <v>425</v>
      </c>
      <c r="D251" s="263" t="s">
        <v>879</v>
      </c>
      <c r="E251" s="327"/>
      <c r="F251" s="314" t="s">
        <v>11</v>
      </c>
      <c r="G251" s="305"/>
      <c r="H251" s="305"/>
      <c r="I251" s="305"/>
      <c r="J251" s="848" t="s">
        <v>2294</v>
      </c>
      <c r="K251" s="350"/>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7">
        <v>244</v>
      </c>
      <c r="B252" s="257" t="s">
        <v>1534</v>
      </c>
      <c r="C252" s="258" t="s">
        <v>425</v>
      </c>
      <c r="D252" s="263" t="s">
        <v>1161</v>
      </c>
      <c r="E252" s="327" t="s">
        <v>426</v>
      </c>
      <c r="F252" s="314" t="s">
        <v>11</v>
      </c>
      <c r="G252" s="305"/>
      <c r="H252" s="305"/>
      <c r="I252" s="305"/>
      <c r="J252" s="848"/>
      <c r="K252" s="350"/>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7">
        <v>245</v>
      </c>
      <c r="B253" s="257" t="s">
        <v>1534</v>
      </c>
      <c r="C253" s="258" t="s">
        <v>425</v>
      </c>
      <c r="D253" s="263" t="s">
        <v>1162</v>
      </c>
      <c r="E253" s="327" t="s">
        <v>426</v>
      </c>
      <c r="F253" s="314" t="s">
        <v>11</v>
      </c>
      <c r="G253" s="305"/>
      <c r="H253" s="305"/>
      <c r="I253" s="305"/>
      <c r="J253" s="848"/>
      <c r="K253" s="350"/>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7">
        <v>246</v>
      </c>
      <c r="B254" s="257" t="s">
        <v>1534</v>
      </c>
      <c r="C254" s="258" t="s">
        <v>425</v>
      </c>
      <c r="D254" s="263" t="s">
        <v>427</v>
      </c>
      <c r="E254" s="327" t="s">
        <v>426</v>
      </c>
      <c r="F254" s="314" t="s">
        <v>11</v>
      </c>
      <c r="G254" s="305"/>
      <c r="H254" s="305"/>
      <c r="I254" s="305"/>
      <c r="J254" s="848"/>
      <c r="K254" s="350"/>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7">
        <v>247</v>
      </c>
      <c r="B255" s="257" t="s">
        <v>1534</v>
      </c>
      <c r="C255" s="258" t="s">
        <v>425</v>
      </c>
      <c r="D255" s="263" t="s">
        <v>428</v>
      </c>
      <c r="E255" s="327" t="s">
        <v>1603</v>
      </c>
      <c r="F255" s="314" t="s">
        <v>11</v>
      </c>
      <c r="G255" s="305"/>
      <c r="H255" s="305"/>
      <c r="I255" s="305"/>
      <c r="J255" s="848"/>
      <c r="K255" s="350"/>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7">
        <v>248</v>
      </c>
      <c r="B256" s="257" t="s">
        <v>1534</v>
      </c>
      <c r="C256" s="258" t="s">
        <v>425</v>
      </c>
      <c r="D256" s="263" t="s">
        <v>1163</v>
      </c>
      <c r="E256" s="327" t="s">
        <v>1604</v>
      </c>
      <c r="F256" s="314" t="s">
        <v>11</v>
      </c>
      <c r="G256" s="305"/>
      <c r="H256" s="305"/>
      <c r="I256" s="305"/>
      <c r="J256" s="848"/>
      <c r="K256" s="350"/>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7">
        <v>249</v>
      </c>
      <c r="B257" s="257" t="s">
        <v>1534</v>
      </c>
      <c r="C257" s="258" t="s">
        <v>425</v>
      </c>
      <c r="D257" s="263" t="s">
        <v>1164</v>
      </c>
      <c r="E257" s="327" t="s">
        <v>1604</v>
      </c>
      <c r="F257" s="314" t="s">
        <v>11</v>
      </c>
      <c r="G257" s="305"/>
      <c r="H257" s="305"/>
      <c r="I257" s="305"/>
      <c r="J257" s="848"/>
      <c r="K257" s="350"/>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7">
        <v>250</v>
      </c>
      <c r="B258" s="257" t="s">
        <v>1534</v>
      </c>
      <c r="C258" s="258" t="s">
        <v>425</v>
      </c>
      <c r="D258" s="263" t="s">
        <v>429</v>
      </c>
      <c r="E258" s="327" t="s">
        <v>1604</v>
      </c>
      <c r="F258" s="314" t="s">
        <v>11</v>
      </c>
      <c r="G258" s="305"/>
      <c r="H258" s="305"/>
      <c r="I258" s="305"/>
      <c r="J258" s="848"/>
      <c r="K258" s="350"/>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7">
        <v>251</v>
      </c>
      <c r="B259" s="257" t="s">
        <v>1534</v>
      </c>
      <c r="C259" s="258" t="s">
        <v>425</v>
      </c>
      <c r="D259" s="263" t="s">
        <v>430</v>
      </c>
      <c r="E259" s="327" t="s">
        <v>1604</v>
      </c>
      <c r="F259" s="314" t="s">
        <v>11</v>
      </c>
      <c r="G259" s="305"/>
      <c r="H259" s="305"/>
      <c r="I259" s="305"/>
      <c r="J259" s="848"/>
      <c r="K259" s="350"/>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7">
        <v>252</v>
      </c>
      <c r="B260" s="257" t="s">
        <v>1534</v>
      </c>
      <c r="C260" s="258" t="s">
        <v>412</v>
      </c>
      <c r="D260" s="263" t="s">
        <v>891</v>
      </c>
      <c r="E260" s="264" t="s">
        <v>414</v>
      </c>
      <c r="F260" s="259" t="s">
        <v>11</v>
      </c>
      <c r="G260" s="268"/>
      <c r="H260" s="265"/>
      <c r="I260" s="328" t="s">
        <v>1605</v>
      </c>
      <c r="J260" s="539" t="s">
        <v>1697</v>
      </c>
      <c r="K260" s="351"/>
    </row>
    <row r="261" spans="1:40" s="155" customFormat="1" ht="16.5" customHeight="1">
      <c r="A261" s="337">
        <v>253</v>
      </c>
      <c r="B261" s="257" t="s">
        <v>1534</v>
      </c>
      <c r="C261" s="258" t="s">
        <v>412</v>
      </c>
      <c r="D261" s="263" t="s">
        <v>1173</v>
      </c>
      <c r="E261" s="264" t="s">
        <v>417</v>
      </c>
      <c r="F261" s="259" t="s">
        <v>11</v>
      </c>
      <c r="G261" s="268"/>
      <c r="H261" s="265"/>
      <c r="I261" s="328" t="s">
        <v>1606</v>
      </c>
      <c r="J261" s="329"/>
      <c r="K261" s="351"/>
    </row>
    <row r="262" spans="1:40" s="155" customFormat="1" ht="16.5" customHeight="1">
      <c r="A262" s="337">
        <v>254</v>
      </c>
      <c r="B262" s="257" t="s">
        <v>1534</v>
      </c>
      <c r="C262" s="258" t="s">
        <v>412</v>
      </c>
      <c r="D262" s="263" t="s">
        <v>1174</v>
      </c>
      <c r="E262" s="264" t="s">
        <v>417</v>
      </c>
      <c r="F262" s="259" t="s">
        <v>11</v>
      </c>
      <c r="G262" s="268"/>
      <c r="H262" s="265"/>
      <c r="I262" s="328" t="s">
        <v>1607</v>
      </c>
      <c r="J262" s="267"/>
      <c r="K262" s="351"/>
    </row>
    <row r="263" spans="1:40" s="155" customFormat="1" ht="16.5" customHeight="1">
      <c r="A263" s="337">
        <v>255</v>
      </c>
      <c r="B263" s="257" t="s">
        <v>1534</v>
      </c>
      <c r="C263" s="258" t="s">
        <v>412</v>
      </c>
      <c r="D263" s="263" t="s">
        <v>905</v>
      </c>
      <c r="E263" s="264"/>
      <c r="F263" s="259" t="s">
        <v>11</v>
      </c>
      <c r="G263" s="268"/>
      <c r="H263" s="265"/>
      <c r="I263" s="266"/>
      <c r="J263" s="267"/>
      <c r="K263" s="351"/>
    </row>
    <row r="264" spans="1:40" s="155" customFormat="1" ht="16.5" customHeight="1">
      <c r="A264" s="337">
        <v>256</v>
      </c>
      <c r="B264" s="257" t="s">
        <v>1534</v>
      </c>
      <c r="C264" s="258" t="s">
        <v>412</v>
      </c>
      <c r="D264" s="263" t="s">
        <v>907</v>
      </c>
      <c r="E264" s="264"/>
      <c r="F264" s="259" t="s">
        <v>11</v>
      </c>
      <c r="G264" s="268"/>
      <c r="H264" s="265"/>
      <c r="I264" s="266"/>
      <c r="J264" s="267"/>
      <c r="K264" s="351"/>
    </row>
    <row r="265" spans="1:40" s="155" customFormat="1" ht="16.5" customHeight="1">
      <c r="A265" s="337">
        <v>257</v>
      </c>
      <c r="B265" s="257" t="s">
        <v>1534</v>
      </c>
      <c r="C265" s="258" t="s">
        <v>412</v>
      </c>
      <c r="D265" s="263" t="s">
        <v>909</v>
      </c>
      <c r="E265" s="264"/>
      <c r="F265" s="259" t="s">
        <v>11</v>
      </c>
      <c r="G265" s="268"/>
      <c r="H265" s="265"/>
      <c r="I265" s="266"/>
      <c r="J265" s="267"/>
      <c r="K265" s="351"/>
    </row>
    <row r="266" spans="1:40" ht="16.5" customHeight="1">
      <c r="A266" s="337">
        <v>258</v>
      </c>
      <c r="B266" s="257" t="s">
        <v>1534</v>
      </c>
      <c r="C266" s="258" t="s">
        <v>217</v>
      </c>
      <c r="D266" s="258" t="s">
        <v>1067</v>
      </c>
      <c r="E266" s="286" t="s">
        <v>748</v>
      </c>
      <c r="F266" s="259" t="s">
        <v>11</v>
      </c>
      <c r="G266" s="260"/>
      <c r="H266" s="260"/>
      <c r="I266" s="269"/>
      <c r="J266" s="270" t="s">
        <v>1608</v>
      </c>
      <c r="K266" s="338"/>
      <c r="L266" s="161"/>
    </row>
    <row r="267" spans="1:40" ht="16.5" customHeight="1">
      <c r="A267" s="337">
        <v>259</v>
      </c>
      <c r="B267" s="257" t="s">
        <v>1534</v>
      </c>
      <c r="C267" s="258" t="s">
        <v>1609</v>
      </c>
      <c r="D267" s="258" t="s">
        <v>1610</v>
      </c>
      <c r="E267" s="313" t="s">
        <v>1097</v>
      </c>
      <c r="F267" s="259" t="s">
        <v>11</v>
      </c>
      <c r="G267" s="260"/>
      <c r="H267" s="260"/>
      <c r="I267" s="269"/>
      <c r="J267" s="849" t="s">
        <v>1611</v>
      </c>
      <c r="K267" s="338"/>
      <c r="L267" s="161"/>
    </row>
    <row r="268" spans="1:40" ht="16.5" customHeight="1">
      <c r="A268" s="337">
        <v>260</v>
      </c>
      <c r="B268" s="257" t="s">
        <v>1534</v>
      </c>
      <c r="C268" s="258" t="s">
        <v>1094</v>
      </c>
      <c r="D268" s="258" t="s">
        <v>1612</v>
      </c>
      <c r="E268" s="313" t="s">
        <v>1095</v>
      </c>
      <c r="F268" s="259" t="s">
        <v>11</v>
      </c>
      <c r="G268" s="260"/>
      <c r="H268" s="260"/>
      <c r="I268" s="269"/>
      <c r="J268" s="849"/>
      <c r="K268" s="338"/>
      <c r="L268" s="161"/>
    </row>
    <row r="269" spans="1:40" ht="16.5" customHeight="1">
      <c r="A269" s="337">
        <v>261</v>
      </c>
      <c r="B269" s="257" t="s">
        <v>1534</v>
      </c>
      <c r="C269" s="258" t="s">
        <v>1094</v>
      </c>
      <c r="D269" s="258" t="s">
        <v>1613</v>
      </c>
      <c r="E269" s="313" t="s">
        <v>1095</v>
      </c>
      <c r="F269" s="259" t="s">
        <v>11</v>
      </c>
      <c r="G269" s="260"/>
      <c r="H269" s="260"/>
      <c r="I269" s="269"/>
      <c r="J269" s="849"/>
      <c r="K269" s="338"/>
      <c r="L269" s="161"/>
    </row>
    <row r="270" spans="1:40" ht="16.5" customHeight="1">
      <c r="A270" s="337">
        <v>262</v>
      </c>
      <c r="B270" s="257" t="s">
        <v>1534</v>
      </c>
      <c r="C270" s="258" t="s">
        <v>1094</v>
      </c>
      <c r="D270" s="258" t="s">
        <v>1450</v>
      </c>
      <c r="E270" s="313" t="s">
        <v>1095</v>
      </c>
      <c r="F270" s="259" t="s">
        <v>11</v>
      </c>
      <c r="G270" s="260"/>
      <c r="H270" s="260"/>
      <c r="I270" s="269"/>
      <c r="J270" s="849"/>
      <c r="K270" s="338"/>
      <c r="L270" s="161"/>
    </row>
    <row r="271" spans="1:40" ht="16.5" customHeight="1">
      <c r="A271" s="337">
        <v>263</v>
      </c>
      <c r="B271" s="257" t="s">
        <v>1534</v>
      </c>
      <c r="C271" s="258" t="s">
        <v>1094</v>
      </c>
      <c r="D271" s="258" t="s">
        <v>1614</v>
      </c>
      <c r="E271" s="313" t="s">
        <v>1095</v>
      </c>
      <c r="F271" s="259" t="s">
        <v>11</v>
      </c>
      <c r="G271" s="260"/>
      <c r="H271" s="260"/>
      <c r="I271" s="269"/>
      <c r="J271" s="849"/>
      <c r="K271" s="338"/>
      <c r="L271" s="161"/>
    </row>
    <row r="272" spans="1:40" ht="16.5" customHeight="1">
      <c r="A272" s="337">
        <v>264</v>
      </c>
      <c r="B272" s="257" t="s">
        <v>1534</v>
      </c>
      <c r="C272" s="258" t="s">
        <v>1094</v>
      </c>
      <c r="D272" s="258" t="s">
        <v>1615</v>
      </c>
      <c r="E272" s="313" t="s">
        <v>1095</v>
      </c>
      <c r="F272" s="259" t="s">
        <v>11</v>
      </c>
      <c r="G272" s="260"/>
      <c r="H272" s="260"/>
      <c r="I272" s="269"/>
      <c r="J272" s="849"/>
      <c r="K272" s="338"/>
      <c r="L272" s="161"/>
    </row>
    <row r="273" spans="1:12" ht="16.5" customHeight="1">
      <c r="A273" s="337">
        <v>265</v>
      </c>
      <c r="B273" s="257" t="s">
        <v>1534</v>
      </c>
      <c r="C273" s="258" t="s">
        <v>1094</v>
      </c>
      <c r="D273" s="258" t="s">
        <v>1616</v>
      </c>
      <c r="E273" s="313" t="s">
        <v>1095</v>
      </c>
      <c r="F273" s="259" t="s">
        <v>11</v>
      </c>
      <c r="G273" s="260"/>
      <c r="H273" s="260"/>
      <c r="I273" s="269"/>
      <c r="J273" s="849"/>
      <c r="K273" s="338"/>
      <c r="L273" s="161"/>
    </row>
    <row r="274" spans="1:12" ht="16.5" customHeight="1">
      <c r="A274" s="337">
        <v>266</v>
      </c>
      <c r="B274" s="257" t="s">
        <v>1534</v>
      </c>
      <c r="C274" s="258" t="s">
        <v>1094</v>
      </c>
      <c r="D274" s="258" t="s">
        <v>1617</v>
      </c>
      <c r="E274" s="313" t="s">
        <v>1095</v>
      </c>
      <c r="F274" s="259" t="s">
        <v>11</v>
      </c>
      <c r="G274" s="260"/>
      <c r="H274" s="260"/>
      <c r="I274" s="269"/>
      <c r="J274" s="849"/>
      <c r="K274" s="338"/>
      <c r="L274" s="161"/>
    </row>
    <row r="275" spans="1:12" ht="16.5" customHeight="1">
      <c r="A275" s="337">
        <v>267</v>
      </c>
      <c r="B275" s="257" t="s">
        <v>1534</v>
      </c>
      <c r="C275" s="258" t="s">
        <v>1094</v>
      </c>
      <c r="D275" s="258" t="s">
        <v>1618</v>
      </c>
      <c r="E275" s="313" t="s">
        <v>1095</v>
      </c>
      <c r="F275" s="259" t="s">
        <v>11</v>
      </c>
      <c r="G275" s="260"/>
      <c r="H275" s="260"/>
      <c r="I275" s="269"/>
      <c r="J275" s="849"/>
      <c r="K275" s="338"/>
      <c r="L275" s="161"/>
    </row>
    <row r="276" spans="1:12" ht="16.5" customHeight="1">
      <c r="A276" s="337">
        <v>268</v>
      </c>
      <c r="B276" s="257" t="s">
        <v>1534</v>
      </c>
      <c r="C276" s="258" t="s">
        <v>1094</v>
      </c>
      <c r="D276" s="258" t="s">
        <v>1619</v>
      </c>
      <c r="E276" s="313" t="s">
        <v>1097</v>
      </c>
      <c r="F276" s="259" t="s">
        <v>11</v>
      </c>
      <c r="G276" s="260"/>
      <c r="H276" s="260"/>
      <c r="I276" s="269"/>
      <c r="J276" s="849"/>
      <c r="K276" s="338"/>
      <c r="L276" s="161"/>
    </row>
    <row r="277" spans="1:12" ht="16.5" customHeight="1">
      <c r="A277" s="337">
        <v>269</v>
      </c>
      <c r="B277" s="257" t="s">
        <v>1534</v>
      </c>
      <c r="C277" s="258" t="s">
        <v>1094</v>
      </c>
      <c r="D277" s="258" t="s">
        <v>1620</v>
      </c>
      <c r="E277" s="313" t="s">
        <v>1095</v>
      </c>
      <c r="F277" s="259" t="s">
        <v>11</v>
      </c>
      <c r="G277" s="260"/>
      <c r="H277" s="260"/>
      <c r="I277" s="269"/>
      <c r="J277" s="849"/>
      <c r="K277" s="338"/>
      <c r="L277" s="161"/>
    </row>
    <row r="278" spans="1:12" ht="16.5" customHeight="1">
      <c r="A278" s="337">
        <v>270</v>
      </c>
      <c r="B278" s="257" t="s">
        <v>1534</v>
      </c>
      <c r="C278" s="258" t="s">
        <v>1094</v>
      </c>
      <c r="D278" s="258" t="s">
        <v>1621</v>
      </c>
      <c r="E278" s="313" t="s">
        <v>1095</v>
      </c>
      <c r="F278" s="259" t="s">
        <v>11</v>
      </c>
      <c r="G278" s="260"/>
      <c r="H278" s="260"/>
      <c r="I278" s="269"/>
      <c r="J278" s="849"/>
      <c r="K278" s="338"/>
      <c r="L278" s="161"/>
    </row>
    <row r="279" spans="1:12" ht="16.5" customHeight="1">
      <c r="A279" s="337">
        <v>271</v>
      </c>
      <c r="B279" s="257" t="s">
        <v>1534</v>
      </c>
      <c r="C279" s="258" t="s">
        <v>1094</v>
      </c>
      <c r="D279" s="258" t="s">
        <v>1622</v>
      </c>
      <c r="E279" s="313" t="s">
        <v>1095</v>
      </c>
      <c r="F279" s="259" t="s">
        <v>11</v>
      </c>
      <c r="G279" s="260"/>
      <c r="H279" s="260"/>
      <c r="I279" s="269"/>
      <c r="J279" s="849"/>
      <c r="K279" s="352"/>
      <c r="L279" s="161"/>
    </row>
    <row r="280" spans="1:12" s="162" customFormat="1" ht="16.5" customHeight="1">
      <c r="A280" s="337">
        <v>272</v>
      </c>
      <c r="B280" s="257" t="s">
        <v>1534</v>
      </c>
      <c r="C280" s="258" t="s">
        <v>1094</v>
      </c>
      <c r="D280" s="258" t="s">
        <v>1623</v>
      </c>
      <c r="E280" s="313" t="s">
        <v>1095</v>
      </c>
      <c r="F280" s="259" t="s">
        <v>11</v>
      </c>
      <c r="G280" s="330"/>
      <c r="H280" s="331"/>
      <c r="I280" s="269"/>
      <c r="J280" s="849"/>
      <c r="K280" s="353"/>
    </row>
    <row r="281" spans="1:12" s="162" customFormat="1" ht="16.5" customHeight="1">
      <c r="A281" s="337">
        <v>273</v>
      </c>
      <c r="B281" s="257" t="s">
        <v>1534</v>
      </c>
      <c r="C281" s="258" t="s">
        <v>1094</v>
      </c>
      <c r="D281" s="258" t="s">
        <v>1624</v>
      </c>
      <c r="E281" s="313" t="s">
        <v>1095</v>
      </c>
      <c r="F281" s="259" t="s">
        <v>11</v>
      </c>
      <c r="G281" s="330"/>
      <c r="H281" s="331"/>
      <c r="I281" s="269"/>
      <c r="J281" s="849"/>
      <c r="K281" s="354"/>
    </row>
    <row r="282" spans="1:12" s="162" customFormat="1" ht="16.5" customHeight="1">
      <c r="A282" s="337">
        <v>274</v>
      </c>
      <c r="B282" s="257" t="s">
        <v>1534</v>
      </c>
      <c r="C282" s="258" t="s">
        <v>1094</v>
      </c>
      <c r="D282" s="258" t="s">
        <v>1651</v>
      </c>
      <c r="E282" s="274" t="s">
        <v>1095</v>
      </c>
      <c r="F282" s="259" t="s">
        <v>11</v>
      </c>
      <c r="G282" s="330"/>
      <c r="H282" s="331"/>
      <c r="I282" s="332"/>
      <c r="J282" s="846" t="s">
        <v>1980</v>
      </c>
      <c r="K282" s="847" t="s">
        <v>1654</v>
      </c>
    </row>
    <row r="283" spans="1:12" s="162" customFormat="1" ht="16.5" customHeight="1">
      <c r="A283" s="337">
        <v>275</v>
      </c>
      <c r="B283" s="257" t="s">
        <v>1534</v>
      </c>
      <c r="C283" s="258" t="s">
        <v>1094</v>
      </c>
      <c r="D283" s="258" t="s">
        <v>1652</v>
      </c>
      <c r="E283" s="274" t="s">
        <v>1097</v>
      </c>
      <c r="F283" s="259" t="s">
        <v>11</v>
      </c>
      <c r="G283" s="330"/>
      <c r="H283" s="331"/>
      <c r="I283" s="332"/>
      <c r="J283" s="846"/>
      <c r="K283" s="847"/>
    </row>
    <row r="284" spans="1:12" s="162" customFormat="1" ht="16.5" customHeight="1">
      <c r="A284" s="337">
        <v>276</v>
      </c>
      <c r="B284" s="257" t="s">
        <v>1534</v>
      </c>
      <c r="C284" s="258" t="s">
        <v>1094</v>
      </c>
      <c r="D284" s="258" t="s">
        <v>1659</v>
      </c>
      <c r="E284" s="274" t="s">
        <v>1095</v>
      </c>
      <c r="F284" s="259" t="s">
        <v>11</v>
      </c>
      <c r="G284" s="330"/>
      <c r="H284" s="331"/>
      <c r="I284" s="332"/>
      <c r="J284" s="846"/>
      <c r="K284" s="847" t="s">
        <v>1655</v>
      </c>
    </row>
    <row r="285" spans="1:12" s="162" customFormat="1" ht="16.5" customHeight="1">
      <c r="A285" s="337">
        <v>277</v>
      </c>
      <c r="B285" s="257" t="s">
        <v>1534</v>
      </c>
      <c r="C285" s="258" t="s">
        <v>1094</v>
      </c>
      <c r="D285" s="258" t="s">
        <v>1653</v>
      </c>
      <c r="E285" s="274" t="s">
        <v>1097</v>
      </c>
      <c r="F285" s="259" t="s">
        <v>11</v>
      </c>
      <c r="G285" s="330"/>
      <c r="H285" s="331"/>
      <c r="I285" s="332"/>
      <c r="J285" s="846"/>
      <c r="K285" s="847"/>
    </row>
    <row r="286" spans="1:12" ht="16.5" customHeight="1">
      <c r="A286" s="337">
        <v>278</v>
      </c>
      <c r="B286" s="257" t="s">
        <v>1534</v>
      </c>
      <c r="C286" s="258" t="s">
        <v>217</v>
      </c>
      <c r="D286" s="258" t="s">
        <v>1098</v>
      </c>
      <c r="E286" s="256" t="s">
        <v>1625</v>
      </c>
      <c r="F286" s="259" t="s">
        <v>11</v>
      </c>
      <c r="G286" s="260"/>
      <c r="H286" s="260"/>
      <c r="I286" s="269"/>
      <c r="J286" s="270" t="s">
        <v>1626</v>
      </c>
      <c r="K286" s="338"/>
      <c r="L286" s="156"/>
    </row>
    <row r="287" spans="1:12" ht="16.5" customHeight="1">
      <c r="A287" s="337">
        <v>279</v>
      </c>
      <c r="B287" s="257" t="s">
        <v>1534</v>
      </c>
      <c r="C287" s="258" t="s">
        <v>217</v>
      </c>
      <c r="D287" s="258" t="s">
        <v>1099</v>
      </c>
      <c r="E287" s="256" t="s">
        <v>1627</v>
      </c>
      <c r="F287" s="259" t="s">
        <v>11</v>
      </c>
      <c r="G287" s="260"/>
      <c r="H287" s="260"/>
      <c r="I287" s="269"/>
      <c r="J287" s="270" t="s">
        <v>2041</v>
      </c>
      <c r="K287" s="338"/>
      <c r="L287" s="170"/>
    </row>
    <row r="288" spans="1:12" ht="16.5" customHeight="1" thickBot="1">
      <c r="A288" s="337">
        <v>280</v>
      </c>
      <c r="B288" s="355" t="s">
        <v>1534</v>
      </c>
      <c r="C288" s="356" t="s">
        <v>198</v>
      </c>
      <c r="D288" s="357" t="s">
        <v>199</v>
      </c>
      <c r="E288" s="358"/>
      <c r="F288" s="359" t="s">
        <v>11</v>
      </c>
      <c r="G288" s="360"/>
      <c r="H288" s="360"/>
      <c r="I288" s="361"/>
      <c r="J288" s="362"/>
      <c r="K288" s="363"/>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19:J22"/>
    <mergeCell ref="J23:J26"/>
    <mergeCell ref="E1:E8"/>
    <mergeCell ref="K39:K41"/>
    <mergeCell ref="J63:J70"/>
    <mergeCell ref="K63:K71"/>
    <mergeCell ref="J15:J18"/>
    <mergeCell ref="J76:J107"/>
    <mergeCell ref="J116:J120"/>
    <mergeCell ref="J145:J151"/>
    <mergeCell ref="K218:K250"/>
    <mergeCell ref="J176:J181"/>
    <mergeCell ref="J164:J169"/>
    <mergeCell ref="J182:J186"/>
    <mergeCell ref="J187:J191"/>
    <mergeCell ref="J192:J196"/>
    <mergeCell ref="J197:J201"/>
    <mergeCell ref="J282:J285"/>
    <mergeCell ref="K282:K283"/>
    <mergeCell ref="K284:K285"/>
    <mergeCell ref="J251:J259"/>
    <mergeCell ref="J267:J281"/>
  </mergeCells>
  <phoneticPr fontId="28" type="noConversion"/>
  <hyperlinks>
    <hyperlink ref="D72" r:id="rId1" xr:uid="{00000000-0004-0000-0900-000000000000}"/>
    <hyperlink ref="D73" r:id="rId2" xr:uid="{00000000-0004-0000-0900-000001000000}"/>
    <hyperlink ref="D75" r:id="rId3" xr:uid="{00000000-0004-0000-0900-000002000000}"/>
    <hyperlink ref="D202" r:id="rId4" xr:uid="{00000000-0004-0000-0900-000003000000}"/>
    <hyperlink ref="D203" r:id="rId5" xr:uid="{00000000-0004-0000-0900-000004000000}"/>
    <hyperlink ref="D204" r:id="rId6" xr:uid="{00000000-0004-0000-0900-000005000000}"/>
    <hyperlink ref="D205" r:id="rId7" xr:uid="{00000000-0004-0000-0900-000006000000}"/>
    <hyperlink ref="D268" r:id="rId8" xr:uid="{00000000-0004-0000-0900-000007000000}"/>
    <hyperlink ref="D277" r:id="rId9" xr:uid="{00000000-0004-0000-0900-000008000000}"/>
    <hyperlink ref="D269:D275" r:id="rId10" display="Temperature_TDEV1@Sera" xr:uid="{00000000-0004-0000-0900-000009000000}"/>
    <hyperlink ref="D278:D281" r:id="rId11" display="Temperature_TDEV1@SIMETRA" xr:uid="{00000000-0004-0000-0900-00000A000000}"/>
    <hyperlink ref="D267" r:id="rId12" xr:uid="{00000000-0004-0000-0900-00000B000000}"/>
    <hyperlink ref="D276" r:id="rId13" xr:uid="{00000000-0004-0000-0900-00000C000000}"/>
    <hyperlink ref="D261" r:id="rId14" xr:uid="{00000000-0004-0000-0900-00000D000000}"/>
    <hyperlink ref="D262" r:id="rId15" xr:uid="{00000000-0004-0000-0900-00000E000000}"/>
    <hyperlink ref="D252" r:id="rId16" xr:uid="{00000000-0004-0000-0900-00000F000000}"/>
    <hyperlink ref="D253" r:id="rId17" xr:uid="{00000000-0004-0000-0900-000010000000}"/>
    <hyperlink ref="D254" r:id="rId18" xr:uid="{00000000-0004-0000-0900-000011000000}"/>
    <hyperlink ref="D255" r:id="rId19" xr:uid="{00000000-0004-0000-0900-000012000000}"/>
    <hyperlink ref="D256" r:id="rId20" xr:uid="{00000000-0004-0000-0900-000013000000}"/>
    <hyperlink ref="D257" r:id="rId21" xr:uid="{00000000-0004-0000-0900-000014000000}"/>
    <hyperlink ref="D258" r:id="rId22" xr:uid="{00000000-0004-0000-0900-000015000000}"/>
    <hyperlink ref="D259" r:id="rId23" xr:uid="{00000000-0004-0000-0900-000016000000}"/>
    <hyperlink ref="D282" r:id="rId24" xr:uid="{00000000-0004-0000-0900-000017000000}"/>
    <hyperlink ref="D283" r:id="rId25" xr:uid="{00000000-0004-0000-0900-000018000000}"/>
    <hyperlink ref="D284" r:id="rId26" xr:uid="{00000000-0004-0000-0900-000019000000}"/>
    <hyperlink ref="D285" r:id="rId27" xr:uid="{00000000-0004-0000-0900-00001A000000}"/>
    <hyperlink ref="D160" r:id="rId28" xr:uid="{00000000-0004-0000-0900-00001B000000}"/>
    <hyperlink ref="D170" r:id="rId29" xr:uid="{00000000-0004-0000-0900-00001C000000}"/>
    <hyperlink ref="D171" r:id="rId30" xr:uid="{00000000-0004-0000-0900-00001D000000}"/>
    <hyperlink ref="D172" r:id="rId31" xr:uid="{00000000-0004-0000-0900-00001E000000}"/>
    <hyperlink ref="D159" r:id="rId32" xr:uid="{00000000-0004-0000-0900-00001F000000}"/>
    <hyperlink ref="D158" r:id="rId33" xr:uid="{00000000-0004-0000-0900-000020000000}"/>
    <hyperlink ref="D161" r:id="rId34" xr:uid="{00000000-0004-0000-0900-000021000000}"/>
    <hyperlink ref="D162" r:id="rId35" xr:uid="{00000000-0004-0000-0900-000022000000}"/>
    <hyperlink ref="D173" r:id="rId36" xr:uid="{00000000-0004-0000-0900-000023000000}"/>
    <hyperlink ref="D174" r:id="rId37" xr:uid="{00000000-0004-0000-0900-000024000000}"/>
    <hyperlink ref="D163" r:id="rId38" xr:uid="{00000000-0004-0000-0900-000025000000}"/>
    <hyperlink ref="D175" r:id="rId39" xr:uid="{00000000-0004-0000-0900-000026000000}"/>
    <hyperlink ref="D169" r:id="rId40" xr:uid="{00000000-0004-0000-0900-000027000000}"/>
    <hyperlink ref="D181" r:id="rId41" xr:uid="{00000000-0004-0000-0900-000028000000}"/>
    <hyperlink ref="D182" r:id="rId42" xr:uid="{00000000-0004-0000-0900-000029000000}"/>
    <hyperlink ref="D183" r:id="rId43" xr:uid="{00000000-0004-0000-0900-00002A000000}"/>
    <hyperlink ref="D184" r:id="rId44" display="BL_Leakage_Bright_Ch_1@ALS_FH_Right" xr:uid="{00000000-0004-0000-0900-00002B000000}"/>
    <hyperlink ref="D186" r:id="rId45" display="BL_Leakage_Bright_Ch_1@ALS_FH_Right" xr:uid="{00000000-0004-0000-0900-00002C000000}"/>
    <hyperlink ref="D185" r:id="rId46" display="BL_Leakage_Bright_Ch_2@ALS_FH_Right" xr:uid="{00000000-0004-0000-0900-00002D000000}"/>
    <hyperlink ref="D187" r:id="rId47" xr:uid="{00000000-0004-0000-0900-00002E000000}"/>
    <hyperlink ref="D188" r:id="rId48" xr:uid="{00000000-0004-0000-0900-00002F000000}"/>
    <hyperlink ref="D189" r:id="rId49" display="BL_Leakage_Bright_Ch_1@ALS_FH_Left" xr:uid="{00000000-0004-0000-0900-000030000000}"/>
    <hyperlink ref="D191" r:id="rId50" xr:uid="{00000000-0004-0000-0900-000031000000}"/>
    <hyperlink ref="D190" r:id="rId51" display="BL_Leakage_Bright_Ch_2@ALS_FH_Left" xr:uid="{00000000-0004-0000-0900-000032000000}"/>
    <hyperlink ref="D104" r:id="rId52" display="Juliet_NVM_Revision" xr:uid="{00000000-0004-0000-0900-000033000000}"/>
    <hyperlink ref="D105" r:id="rId53" display="Juliet_Project" xr:uid="{00000000-0004-0000-0900-000034000000}"/>
    <hyperlink ref="D106" r:id="rId54" display="Juliet_Project_Version" xr:uid="{00000000-0004-0000-0900-000035000000}"/>
    <hyperlink ref="D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topLeftCell="B94" zoomScaleNormal="100" workbookViewId="0">
      <selection activeCell="L114" sqref="L114"/>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31" t="s">
        <v>1152</v>
      </c>
      <c r="D1" s="732"/>
      <c r="E1" s="89"/>
      <c r="F1" s="89"/>
      <c r="G1" s="83"/>
      <c r="H1" s="92" t="s">
        <v>5</v>
      </c>
      <c r="I1" s="79"/>
      <c r="J1" s="79"/>
      <c r="K1" s="80"/>
      <c r="L1" s="76"/>
      <c r="M1" s="42"/>
    </row>
    <row r="2" spans="1:13" ht="17.100000000000001" customHeight="1">
      <c r="A2" s="42"/>
      <c r="B2" s="44"/>
      <c r="C2" s="732"/>
      <c r="D2" s="732"/>
      <c r="E2" s="89"/>
      <c r="F2" s="18"/>
      <c r="G2" s="25" t="s">
        <v>6</v>
      </c>
      <c r="H2" s="22">
        <f>COUNTIF(G12:G135,"Not POR")</f>
        <v>34</v>
      </c>
      <c r="I2" s="81"/>
      <c r="J2" s="82"/>
      <c r="K2" s="80"/>
      <c r="L2" s="76"/>
      <c r="M2" s="42"/>
    </row>
    <row r="3" spans="1:13" ht="17.100000000000001" customHeight="1">
      <c r="A3" s="42"/>
      <c r="B3" s="44"/>
      <c r="C3" s="732"/>
      <c r="D3" s="732"/>
      <c r="E3" s="89"/>
      <c r="F3" s="18"/>
      <c r="G3" s="33" t="s">
        <v>7</v>
      </c>
      <c r="H3" s="22">
        <f>COUNTIF(G12:G135,"Pending update")</f>
        <v>0</v>
      </c>
      <c r="I3" s="81"/>
      <c r="J3" s="82"/>
      <c r="K3" s="80"/>
      <c r="L3" s="76"/>
      <c r="M3" s="42"/>
    </row>
    <row r="4" spans="1:13" ht="17.100000000000001" customHeight="1">
      <c r="A4" s="42"/>
      <c r="B4" s="44"/>
      <c r="C4" s="732"/>
      <c r="D4" s="732"/>
      <c r="E4" s="89"/>
      <c r="F4" s="18"/>
      <c r="G4" s="31" t="s">
        <v>8</v>
      </c>
      <c r="H4" s="22">
        <f>COUNTIF(G13:G135,"CHN validation")</f>
        <v>0</v>
      </c>
      <c r="I4" s="81"/>
      <c r="J4" s="82"/>
      <c r="K4" s="80"/>
      <c r="L4" s="76"/>
      <c r="M4" s="42"/>
    </row>
    <row r="5" spans="1:13" ht="17.100000000000001" customHeight="1">
      <c r="A5" s="42"/>
      <c r="B5" s="44"/>
      <c r="C5" s="732"/>
      <c r="D5" s="732"/>
      <c r="E5" s="89"/>
      <c r="F5" s="18"/>
      <c r="G5" s="32" t="s">
        <v>9</v>
      </c>
      <c r="H5" s="22">
        <f>COUNTIF(G12:G135,"New Item")</f>
        <v>0</v>
      </c>
      <c r="I5" s="81"/>
      <c r="J5" s="82"/>
      <c r="K5" s="80"/>
      <c r="L5" s="76"/>
      <c r="M5" s="42"/>
    </row>
    <row r="6" spans="1:13" ht="17.100000000000001" customHeight="1">
      <c r="A6" s="42"/>
      <c r="B6" s="44"/>
      <c r="C6" s="732"/>
      <c r="D6" s="732"/>
      <c r="E6" s="89"/>
      <c r="F6" s="18"/>
      <c r="G6" s="84" t="s">
        <v>10</v>
      </c>
      <c r="H6" s="22">
        <f>COUNTIF(G15:G135,"Modified")</f>
        <v>1</v>
      </c>
      <c r="I6" s="81"/>
      <c r="J6" s="82"/>
      <c r="K6" s="80"/>
      <c r="L6" s="76"/>
      <c r="M6" s="42"/>
    </row>
    <row r="7" spans="1:13" ht="17.100000000000001" customHeight="1">
      <c r="A7" s="42"/>
      <c r="B7" s="44"/>
      <c r="C7" s="732"/>
      <c r="D7" s="732"/>
      <c r="E7" s="89"/>
      <c r="F7" s="18"/>
      <c r="G7" s="36" t="s">
        <v>11</v>
      </c>
      <c r="H7" s="22">
        <f>COUNTIF(G12:G135,"Ready")</f>
        <v>88</v>
      </c>
      <c r="I7" s="81"/>
      <c r="J7" s="82"/>
      <c r="K7" s="80"/>
      <c r="L7" s="76"/>
      <c r="M7" s="42"/>
    </row>
    <row r="8" spans="1:13" ht="17.45" customHeight="1" thickBot="1">
      <c r="A8" s="86"/>
      <c r="B8" s="94"/>
      <c r="C8" s="733"/>
      <c r="D8" s="733"/>
      <c r="E8" s="476"/>
      <c r="F8" s="477"/>
      <c r="G8" s="241" t="s">
        <v>12</v>
      </c>
      <c r="H8" s="242">
        <f>COUNTIF(G12:G135,"Not ready")</f>
        <v>1</v>
      </c>
      <c r="I8" s="478"/>
      <c r="J8" s="82"/>
      <c r="K8" s="104"/>
      <c r="L8" s="105"/>
      <c r="M8" s="86"/>
    </row>
    <row r="9" spans="1:13" ht="31.5">
      <c r="A9" s="404" t="s">
        <v>13</v>
      </c>
      <c r="B9" s="405" t="s">
        <v>14</v>
      </c>
      <c r="C9" s="405" t="s">
        <v>15</v>
      </c>
      <c r="D9" s="405" t="s">
        <v>16</v>
      </c>
      <c r="E9" s="405" t="s">
        <v>2975</v>
      </c>
      <c r="F9" s="405" t="s">
        <v>2976</v>
      </c>
      <c r="G9" s="405" t="s">
        <v>17</v>
      </c>
      <c r="H9" s="405" t="s">
        <v>1153</v>
      </c>
      <c r="I9" s="405" t="s">
        <v>18</v>
      </c>
      <c r="J9" s="405" t="s">
        <v>19</v>
      </c>
      <c r="K9" s="405" t="s">
        <v>20</v>
      </c>
      <c r="L9" s="405" t="s">
        <v>21</v>
      </c>
      <c r="M9" s="406" t="s">
        <v>22</v>
      </c>
    </row>
    <row r="10" spans="1:13" ht="16.5" customHeight="1">
      <c r="A10" s="407">
        <v>1</v>
      </c>
      <c r="B10" s="245" t="s">
        <v>23</v>
      </c>
      <c r="C10" s="246" t="s">
        <v>26</v>
      </c>
      <c r="D10" s="408" t="s">
        <v>27</v>
      </c>
      <c r="E10" s="409"/>
      <c r="F10" s="409"/>
      <c r="G10" s="410" t="s">
        <v>11</v>
      </c>
      <c r="H10" s="409"/>
      <c r="I10" s="248"/>
      <c r="J10" s="479"/>
      <c r="K10" s="418" t="s">
        <v>28</v>
      </c>
      <c r="L10" s="479"/>
      <c r="M10" s="480"/>
    </row>
    <row r="11" spans="1:13" ht="16.5" customHeight="1">
      <c r="A11" s="407">
        <v>2</v>
      </c>
      <c r="B11" s="245" t="s">
        <v>23</v>
      </c>
      <c r="C11" s="246" t="s">
        <v>26</v>
      </c>
      <c r="D11" s="408" t="s">
        <v>29</v>
      </c>
      <c r="E11" s="409"/>
      <c r="F11" s="409"/>
      <c r="G11" s="410" t="s">
        <v>11</v>
      </c>
      <c r="H11" s="409"/>
      <c r="I11" s="248"/>
      <c r="J11" s="479"/>
      <c r="K11" s="418" t="s">
        <v>30</v>
      </c>
      <c r="L11" s="479"/>
      <c r="M11" s="480"/>
    </row>
    <row r="12" spans="1:13" ht="16.5" customHeight="1">
      <c r="A12" s="407">
        <v>3</v>
      </c>
      <c r="B12" s="245" t="s">
        <v>23</v>
      </c>
      <c r="C12" s="246" t="s">
        <v>24</v>
      </c>
      <c r="D12" s="246" t="s">
        <v>2353</v>
      </c>
      <c r="E12" s="409"/>
      <c r="F12" s="409"/>
      <c r="G12" s="410" t="s">
        <v>11</v>
      </c>
      <c r="H12" s="409"/>
      <c r="I12" s="247"/>
      <c r="J12" s="247"/>
      <c r="K12" s="247"/>
      <c r="L12" s="247"/>
      <c r="M12" s="481"/>
    </row>
    <row r="13" spans="1:13" ht="16.5" customHeight="1">
      <c r="A13" s="407">
        <v>4</v>
      </c>
      <c r="B13" s="245" t="s">
        <v>23</v>
      </c>
      <c r="C13" s="246" t="s">
        <v>31</v>
      </c>
      <c r="D13" s="246" t="s">
        <v>32</v>
      </c>
      <c r="E13" s="409"/>
      <c r="F13" s="409"/>
      <c r="G13" s="410" t="s">
        <v>11</v>
      </c>
      <c r="H13" s="409"/>
      <c r="I13" s="248"/>
      <c r="J13" s="418" t="s">
        <v>33</v>
      </c>
      <c r="K13" s="411"/>
      <c r="L13" s="479"/>
      <c r="M13" s="480"/>
    </row>
    <row r="14" spans="1:13" ht="16.5" customHeight="1">
      <c r="A14" s="407">
        <v>5</v>
      </c>
      <c r="B14" s="245" t="s">
        <v>23</v>
      </c>
      <c r="C14" s="246" t="s">
        <v>26</v>
      </c>
      <c r="D14" s="408" t="s">
        <v>34</v>
      </c>
      <c r="E14" s="409"/>
      <c r="F14" s="409"/>
      <c r="G14" s="203" t="s">
        <v>11</v>
      </c>
      <c r="H14" s="409"/>
      <c r="I14" s="248"/>
      <c r="J14" s="411"/>
      <c r="K14" s="411"/>
      <c r="L14" s="201"/>
      <c r="M14" s="480"/>
    </row>
    <row r="15" spans="1:13" ht="16.5" customHeight="1">
      <c r="A15" s="407">
        <v>6</v>
      </c>
      <c r="B15" s="245" t="s">
        <v>23</v>
      </c>
      <c r="C15" s="246" t="s">
        <v>24</v>
      </c>
      <c r="D15" s="246" t="s">
        <v>35</v>
      </c>
      <c r="E15" s="409"/>
      <c r="F15" s="207"/>
      <c r="G15" s="203" t="s">
        <v>11</v>
      </c>
      <c r="H15" s="202"/>
      <c r="I15" s="424" t="s">
        <v>36</v>
      </c>
      <c r="J15" s="479"/>
      <c r="K15" s="411"/>
      <c r="L15" s="482" t="s">
        <v>1520</v>
      </c>
      <c r="M15" s="480"/>
    </row>
    <row r="16" spans="1:13" ht="16.5" customHeight="1">
      <c r="A16" s="407">
        <v>7</v>
      </c>
      <c r="B16" s="245" t="s">
        <v>23</v>
      </c>
      <c r="C16" s="246" t="s">
        <v>24</v>
      </c>
      <c r="D16" s="246" t="s">
        <v>37</v>
      </c>
      <c r="E16" s="409"/>
      <c r="F16" s="409"/>
      <c r="G16" s="203" t="s">
        <v>11</v>
      </c>
      <c r="H16" s="409"/>
      <c r="I16" s="413"/>
      <c r="J16" s="479"/>
      <c r="K16" s="479"/>
      <c r="L16" s="479"/>
      <c r="M16" s="480"/>
    </row>
    <row r="17" spans="1:13" ht="16.5" customHeight="1">
      <c r="A17" s="407">
        <v>8</v>
      </c>
      <c r="B17" s="245" t="s">
        <v>23</v>
      </c>
      <c r="C17" s="246" t="s">
        <v>24</v>
      </c>
      <c r="D17" s="463" t="s">
        <v>38</v>
      </c>
      <c r="E17" s="409"/>
      <c r="F17" s="409"/>
      <c r="G17" s="410" t="s">
        <v>11</v>
      </c>
      <c r="H17" s="409"/>
      <c r="I17" s="424" t="s">
        <v>39</v>
      </c>
      <c r="J17" s="479"/>
      <c r="K17" s="479"/>
      <c r="L17" s="479"/>
      <c r="M17" s="480"/>
    </row>
    <row r="18" spans="1:13" ht="16.5" customHeight="1">
      <c r="A18" s="407">
        <v>9</v>
      </c>
      <c r="B18" s="245" t="s">
        <v>23</v>
      </c>
      <c r="C18" s="246" t="s">
        <v>24</v>
      </c>
      <c r="D18" s="463" t="s">
        <v>40</v>
      </c>
      <c r="E18" s="409"/>
      <c r="F18" s="409"/>
      <c r="G18" s="410" t="s">
        <v>11</v>
      </c>
      <c r="H18" s="409"/>
      <c r="I18" s="424" t="s">
        <v>41</v>
      </c>
      <c r="J18" s="479"/>
      <c r="K18" s="479"/>
      <c r="L18" s="479"/>
      <c r="M18" s="480"/>
    </row>
    <row r="19" spans="1:13" ht="16.5" customHeight="1">
      <c r="A19" s="407">
        <v>10</v>
      </c>
      <c r="B19" s="245" t="s">
        <v>23</v>
      </c>
      <c r="C19" s="246" t="s">
        <v>24</v>
      </c>
      <c r="D19" s="408" t="s">
        <v>42</v>
      </c>
      <c r="E19" s="409"/>
      <c r="F19" s="409"/>
      <c r="G19" s="410" t="s">
        <v>11</v>
      </c>
      <c r="H19" s="409"/>
      <c r="I19" s="424" t="s">
        <v>43</v>
      </c>
      <c r="J19" s="479"/>
      <c r="K19" s="479"/>
      <c r="L19" s="479"/>
      <c r="M19" s="480"/>
    </row>
    <row r="20" spans="1:13" ht="16.5" customHeight="1">
      <c r="A20" s="407">
        <v>11</v>
      </c>
      <c r="B20" s="245" t="s">
        <v>23</v>
      </c>
      <c r="C20" s="246" t="s">
        <v>24</v>
      </c>
      <c r="D20" s="408" t="s">
        <v>44</v>
      </c>
      <c r="E20" s="409"/>
      <c r="F20" s="409"/>
      <c r="G20" s="410" t="s">
        <v>11</v>
      </c>
      <c r="H20" s="409"/>
      <c r="I20" s="424" t="s">
        <v>45</v>
      </c>
      <c r="J20" s="479"/>
      <c r="K20" s="479"/>
      <c r="L20" s="479"/>
      <c r="M20" s="480"/>
    </row>
    <row r="21" spans="1:13" ht="16.5" customHeight="1">
      <c r="A21" s="407">
        <v>12</v>
      </c>
      <c r="B21" s="245" t="s">
        <v>23</v>
      </c>
      <c r="C21" s="246" t="s">
        <v>24</v>
      </c>
      <c r="D21" s="408" t="s">
        <v>46</v>
      </c>
      <c r="E21" s="409"/>
      <c r="F21" s="409"/>
      <c r="G21" s="410" t="s">
        <v>11</v>
      </c>
      <c r="H21" s="409"/>
      <c r="I21" s="424" t="s">
        <v>47</v>
      </c>
      <c r="J21" s="479"/>
      <c r="K21" s="479"/>
      <c r="L21" s="479"/>
      <c r="M21" s="480"/>
    </row>
    <row r="22" spans="1:13" ht="16.5" customHeight="1">
      <c r="A22" s="407">
        <v>13</v>
      </c>
      <c r="B22" s="245" t="s">
        <v>23</v>
      </c>
      <c r="C22" s="246" t="s">
        <v>24</v>
      </c>
      <c r="D22" s="408" t="s">
        <v>48</v>
      </c>
      <c r="E22" s="409"/>
      <c r="F22" s="409"/>
      <c r="G22" s="410" t="s">
        <v>11</v>
      </c>
      <c r="H22" s="409"/>
      <c r="I22" s="424" t="s">
        <v>49</v>
      </c>
      <c r="J22" s="479"/>
      <c r="K22" s="479"/>
      <c r="L22" s="479"/>
      <c r="M22" s="480"/>
    </row>
    <row r="23" spans="1:13" ht="16.5" customHeight="1">
      <c r="A23" s="407">
        <v>14</v>
      </c>
      <c r="B23" s="245" t="s">
        <v>23</v>
      </c>
      <c r="C23" s="246" t="s">
        <v>24</v>
      </c>
      <c r="D23" s="408" t="s">
        <v>50</v>
      </c>
      <c r="E23" s="409"/>
      <c r="F23" s="409"/>
      <c r="G23" s="410" t="s">
        <v>11</v>
      </c>
      <c r="H23" s="409"/>
      <c r="I23" s="424" t="s">
        <v>51</v>
      </c>
      <c r="J23" s="479"/>
      <c r="K23" s="479"/>
      <c r="L23" s="479"/>
      <c r="M23" s="480"/>
    </row>
    <row r="24" spans="1:13" ht="16.5" customHeight="1">
      <c r="A24" s="407">
        <v>15</v>
      </c>
      <c r="B24" s="245" t="s">
        <v>23</v>
      </c>
      <c r="C24" s="246" t="s">
        <v>24</v>
      </c>
      <c r="D24" s="408" t="s">
        <v>1954</v>
      </c>
      <c r="E24" s="409"/>
      <c r="F24" s="409"/>
      <c r="G24" s="410" t="s">
        <v>11</v>
      </c>
      <c r="H24" s="409"/>
      <c r="I24" s="248"/>
      <c r="J24" s="411"/>
      <c r="K24" s="411"/>
      <c r="L24" s="418"/>
      <c r="M24" s="481"/>
    </row>
    <row r="25" spans="1:13" ht="16.5" customHeight="1">
      <c r="A25" s="407">
        <v>16</v>
      </c>
      <c r="B25" s="245" t="s">
        <v>23</v>
      </c>
      <c r="C25" s="246" t="s">
        <v>52</v>
      </c>
      <c r="D25" s="408" t="s">
        <v>2288</v>
      </c>
      <c r="E25" s="409"/>
      <c r="F25" s="409"/>
      <c r="G25" s="410" t="s">
        <v>11</v>
      </c>
      <c r="H25" s="409"/>
      <c r="I25" s="248"/>
      <c r="J25" s="479"/>
      <c r="K25" s="479"/>
      <c r="L25" s="512" t="s">
        <v>2319</v>
      </c>
      <c r="M25" s="481" t="s">
        <v>2020</v>
      </c>
    </row>
    <row r="26" spans="1:13" ht="16.5" customHeight="1">
      <c r="A26" s="407">
        <v>17</v>
      </c>
      <c r="B26" s="245" t="s">
        <v>23</v>
      </c>
      <c r="C26" s="463" t="s">
        <v>53</v>
      </c>
      <c r="D26" s="408" t="s">
        <v>2130</v>
      </c>
      <c r="E26" s="409"/>
      <c r="F26" s="409"/>
      <c r="G26" s="410" t="s">
        <v>11</v>
      </c>
      <c r="H26" s="409"/>
      <c r="I26" s="248"/>
      <c r="J26" s="479"/>
      <c r="K26" s="479"/>
      <c r="L26" s="414" t="s">
        <v>3079</v>
      </c>
      <c r="M26" s="481"/>
    </row>
    <row r="27" spans="1:13" ht="16.5" customHeight="1">
      <c r="A27" s="407">
        <v>18</v>
      </c>
      <c r="B27" s="245" t="s">
        <v>23</v>
      </c>
      <c r="C27" s="463" t="s">
        <v>53</v>
      </c>
      <c r="D27" s="408" t="s">
        <v>2053</v>
      </c>
      <c r="E27" s="409"/>
      <c r="F27" s="409"/>
      <c r="G27" s="410" t="s">
        <v>11</v>
      </c>
      <c r="H27" s="409"/>
      <c r="I27" s="248"/>
      <c r="J27" s="479"/>
      <c r="K27" s="479"/>
      <c r="L27" s="414" t="s">
        <v>2177</v>
      </c>
      <c r="M27" s="481"/>
    </row>
    <row r="28" spans="1:13" ht="16.5" customHeight="1">
      <c r="A28" s="407">
        <v>19</v>
      </c>
      <c r="B28" s="245" t="s">
        <v>23</v>
      </c>
      <c r="C28" s="463" t="s">
        <v>53</v>
      </c>
      <c r="D28" s="408" t="s">
        <v>56</v>
      </c>
      <c r="E28" s="409"/>
      <c r="F28" s="409"/>
      <c r="G28" s="410" t="s">
        <v>11</v>
      </c>
      <c r="H28" s="409"/>
      <c r="I28" s="248"/>
      <c r="J28" s="479"/>
      <c r="K28" s="479"/>
      <c r="L28" s="418" t="s">
        <v>3080</v>
      </c>
      <c r="M28" s="481"/>
    </row>
    <row r="29" spans="1:13" ht="16.5" customHeight="1">
      <c r="A29" s="407">
        <v>20</v>
      </c>
      <c r="B29" s="245" t="s">
        <v>23</v>
      </c>
      <c r="C29" s="463" t="s">
        <v>53</v>
      </c>
      <c r="D29" s="408" t="s">
        <v>58</v>
      </c>
      <c r="E29" s="409"/>
      <c r="F29" s="409"/>
      <c r="G29" s="410" t="s">
        <v>11</v>
      </c>
      <c r="H29" s="409"/>
      <c r="I29" s="248"/>
      <c r="J29" s="479"/>
      <c r="K29" s="479"/>
      <c r="L29" s="418" t="s">
        <v>3081</v>
      </c>
      <c r="M29" s="415"/>
    </row>
    <row r="30" spans="1:13" ht="16.5" customHeight="1">
      <c r="A30" s="407">
        <v>21</v>
      </c>
      <c r="B30" s="245" t="s">
        <v>23</v>
      </c>
      <c r="C30" s="463" t="s">
        <v>53</v>
      </c>
      <c r="D30" s="408" t="s">
        <v>60</v>
      </c>
      <c r="E30" s="409"/>
      <c r="F30" s="409"/>
      <c r="G30" s="410" t="s">
        <v>11</v>
      </c>
      <c r="H30" s="409"/>
      <c r="I30" s="248"/>
      <c r="J30" s="479"/>
      <c r="K30" s="479"/>
      <c r="L30" s="418" t="s">
        <v>61</v>
      </c>
      <c r="M30" s="415"/>
    </row>
    <row r="31" spans="1:13" ht="16.5" customHeight="1">
      <c r="A31" s="407">
        <v>22</v>
      </c>
      <c r="B31" s="245" t="s">
        <v>23</v>
      </c>
      <c r="C31" s="463" t="s">
        <v>53</v>
      </c>
      <c r="D31" s="408" t="s">
        <v>62</v>
      </c>
      <c r="E31" s="409"/>
      <c r="F31" s="409"/>
      <c r="G31" s="483" t="s">
        <v>12</v>
      </c>
      <c r="H31" s="409"/>
      <c r="I31" s="248"/>
      <c r="J31" s="479"/>
      <c r="K31" s="479"/>
      <c r="L31" s="418" t="s">
        <v>2320</v>
      </c>
      <c r="M31" s="415"/>
    </row>
    <row r="32" spans="1:13" ht="16.5" customHeight="1">
      <c r="A32" s="407">
        <v>23</v>
      </c>
      <c r="B32" s="245" t="s">
        <v>23</v>
      </c>
      <c r="C32" s="463" t="s">
        <v>64</v>
      </c>
      <c r="D32" s="408" t="s">
        <v>65</v>
      </c>
      <c r="E32" s="245" t="s">
        <v>66</v>
      </c>
      <c r="F32" s="245" t="s">
        <v>66</v>
      </c>
      <c r="G32" s="426" t="s">
        <v>6</v>
      </c>
      <c r="H32" s="409"/>
      <c r="I32" s="248"/>
      <c r="J32" s="479"/>
      <c r="K32" s="411"/>
      <c r="L32" s="418" t="s">
        <v>1629</v>
      </c>
      <c r="M32" s="481"/>
    </row>
    <row r="33" spans="1:13" ht="16.5" customHeight="1">
      <c r="A33" s="407">
        <v>24</v>
      </c>
      <c r="B33" s="245" t="s">
        <v>23</v>
      </c>
      <c r="C33" s="463" t="s">
        <v>64</v>
      </c>
      <c r="D33" s="408" t="s">
        <v>67</v>
      </c>
      <c r="E33" s="245" t="s">
        <v>68</v>
      </c>
      <c r="F33" s="245" t="s">
        <v>68</v>
      </c>
      <c r="G33" s="426" t="s">
        <v>6</v>
      </c>
      <c r="H33" s="409"/>
      <c r="I33" s="248"/>
      <c r="J33" s="479"/>
      <c r="K33" s="479"/>
      <c r="L33" s="512" t="s">
        <v>2132</v>
      </c>
      <c r="M33" s="415"/>
    </row>
    <row r="34" spans="1:13" ht="16.5" customHeight="1">
      <c r="A34" s="407">
        <v>25</v>
      </c>
      <c r="B34" s="245" t="s">
        <v>23</v>
      </c>
      <c r="C34" s="463" t="s">
        <v>64</v>
      </c>
      <c r="D34" s="408" t="s">
        <v>69</v>
      </c>
      <c r="E34" s="245" t="s">
        <v>70</v>
      </c>
      <c r="F34" s="245" t="s">
        <v>70</v>
      </c>
      <c r="G34" s="426" t="s">
        <v>6</v>
      </c>
      <c r="H34" s="409"/>
      <c r="I34" s="248"/>
      <c r="J34" s="479"/>
      <c r="K34" s="479"/>
      <c r="L34" s="482" t="s">
        <v>3085</v>
      </c>
      <c r="M34" s="415"/>
    </row>
    <row r="35" spans="1:13" ht="16.5" customHeight="1">
      <c r="A35" s="407">
        <v>26</v>
      </c>
      <c r="B35" s="245" t="s">
        <v>23</v>
      </c>
      <c r="C35" s="463" t="s">
        <v>64</v>
      </c>
      <c r="D35" s="408" t="s">
        <v>3086</v>
      </c>
      <c r="E35" s="245" t="s">
        <v>71</v>
      </c>
      <c r="F35" s="245" t="s">
        <v>71</v>
      </c>
      <c r="G35" s="410" t="s">
        <v>11</v>
      </c>
      <c r="H35" s="409"/>
      <c r="I35" s="248"/>
      <c r="J35" s="479"/>
      <c r="K35" s="479"/>
      <c r="L35" s="418" t="s">
        <v>3097</v>
      </c>
      <c r="M35" s="415"/>
    </row>
    <row r="36" spans="1:13" ht="16.5" customHeight="1">
      <c r="A36" s="407">
        <v>27</v>
      </c>
      <c r="B36" s="245" t="s">
        <v>23</v>
      </c>
      <c r="C36" s="463" t="s">
        <v>64</v>
      </c>
      <c r="D36" s="408" t="s">
        <v>72</v>
      </c>
      <c r="E36" s="245" t="s">
        <v>73</v>
      </c>
      <c r="F36" s="245" t="s">
        <v>73</v>
      </c>
      <c r="G36" s="410" t="s">
        <v>11</v>
      </c>
      <c r="H36" s="409"/>
      <c r="I36" s="248"/>
      <c r="J36" s="479"/>
      <c r="K36" s="479"/>
      <c r="L36" s="482" t="s">
        <v>1713</v>
      </c>
      <c r="M36" s="415"/>
    </row>
    <row r="37" spans="1:13" ht="16.5" customHeight="1">
      <c r="A37" s="407">
        <v>28</v>
      </c>
      <c r="B37" s="245" t="s">
        <v>23</v>
      </c>
      <c r="C37" s="463" t="s">
        <v>64</v>
      </c>
      <c r="D37" s="408" t="s">
        <v>74</v>
      </c>
      <c r="E37" s="409"/>
      <c r="F37" s="409"/>
      <c r="G37" s="426" t="s">
        <v>6</v>
      </c>
      <c r="H37" s="409"/>
      <c r="I37" s="248"/>
      <c r="J37" s="479"/>
      <c r="K37" s="479"/>
      <c r="L37" s="482" t="s">
        <v>1714</v>
      </c>
      <c r="M37" s="415"/>
    </row>
    <row r="38" spans="1:13" ht="16.5" customHeight="1">
      <c r="A38" s="407">
        <v>29</v>
      </c>
      <c r="B38" s="245" t="s">
        <v>23</v>
      </c>
      <c r="C38" s="463" t="s">
        <v>64</v>
      </c>
      <c r="D38" s="408" t="s">
        <v>75</v>
      </c>
      <c r="E38" s="409"/>
      <c r="F38" s="409"/>
      <c r="G38" s="426" t="s">
        <v>6</v>
      </c>
      <c r="H38" s="409"/>
      <c r="I38" s="248"/>
      <c r="J38" s="479"/>
      <c r="K38" s="479"/>
      <c r="L38" s="482" t="s">
        <v>1715</v>
      </c>
      <c r="M38" s="415"/>
    </row>
    <row r="39" spans="1:13" ht="16.5" customHeight="1">
      <c r="A39" s="407">
        <v>30</v>
      </c>
      <c r="B39" s="245" t="s">
        <v>23</v>
      </c>
      <c r="C39" s="463" t="s">
        <v>64</v>
      </c>
      <c r="D39" s="408" t="s">
        <v>76</v>
      </c>
      <c r="E39" s="245" t="s">
        <v>77</v>
      </c>
      <c r="F39" s="245" t="s">
        <v>77</v>
      </c>
      <c r="G39" s="410" t="s">
        <v>11</v>
      </c>
      <c r="H39" s="409"/>
      <c r="I39" s="248"/>
      <c r="J39" s="479"/>
      <c r="K39" s="479"/>
      <c r="L39" s="482" t="s">
        <v>1716</v>
      </c>
      <c r="M39" s="415"/>
    </row>
    <row r="40" spans="1:13" ht="16.5" customHeight="1">
      <c r="A40" s="407">
        <v>31</v>
      </c>
      <c r="B40" s="245" t="s">
        <v>23</v>
      </c>
      <c r="C40" s="463" t="s">
        <v>64</v>
      </c>
      <c r="D40" s="408" t="s">
        <v>78</v>
      </c>
      <c r="E40" s="245" t="s">
        <v>79</v>
      </c>
      <c r="F40" s="245" t="s">
        <v>79</v>
      </c>
      <c r="G40" s="410" t="s">
        <v>11</v>
      </c>
      <c r="H40" s="409"/>
      <c r="I40" s="248"/>
      <c r="J40" s="479"/>
      <c r="K40" s="479"/>
      <c r="L40" s="418" t="s">
        <v>1717</v>
      </c>
      <c r="M40" s="415"/>
    </row>
    <row r="41" spans="1:13" ht="16.5" customHeight="1">
      <c r="A41" s="407">
        <v>32</v>
      </c>
      <c r="B41" s="245" t="s">
        <v>23</v>
      </c>
      <c r="C41" s="463" t="s">
        <v>64</v>
      </c>
      <c r="D41" s="408" t="s">
        <v>80</v>
      </c>
      <c r="E41" s="245" t="s">
        <v>81</v>
      </c>
      <c r="F41" s="245" t="s">
        <v>81</v>
      </c>
      <c r="G41" s="410" t="s">
        <v>11</v>
      </c>
      <c r="H41" s="409"/>
      <c r="I41" s="248"/>
      <c r="J41" s="479"/>
      <c r="K41" s="479"/>
      <c r="L41" s="418" t="s">
        <v>1718</v>
      </c>
      <c r="M41" s="415"/>
    </row>
    <row r="42" spans="1:13" ht="16.5" customHeight="1">
      <c r="A42" s="407">
        <v>33</v>
      </c>
      <c r="B42" s="245" t="s">
        <v>23</v>
      </c>
      <c r="C42" s="463" t="s">
        <v>64</v>
      </c>
      <c r="D42" s="408" t="s">
        <v>82</v>
      </c>
      <c r="E42" s="245" t="s">
        <v>83</v>
      </c>
      <c r="F42" s="245" t="s">
        <v>83</v>
      </c>
      <c r="G42" s="410" t="s">
        <v>11</v>
      </c>
      <c r="H42" s="409"/>
      <c r="I42" s="248"/>
      <c r="J42" s="479"/>
      <c r="K42" s="479"/>
      <c r="L42" s="418" t="s">
        <v>1719</v>
      </c>
      <c r="M42" s="415"/>
    </row>
    <row r="43" spans="1:13" ht="16.5" customHeight="1">
      <c r="A43" s="407">
        <v>34</v>
      </c>
      <c r="B43" s="245" t="s">
        <v>23</v>
      </c>
      <c r="C43" s="463" t="s">
        <v>64</v>
      </c>
      <c r="D43" s="408" t="s">
        <v>84</v>
      </c>
      <c r="E43" s="245" t="s">
        <v>85</v>
      </c>
      <c r="F43" s="245" t="s">
        <v>85</v>
      </c>
      <c r="G43" s="410" t="s">
        <v>11</v>
      </c>
      <c r="H43" s="409"/>
      <c r="I43" s="248"/>
      <c r="J43" s="479"/>
      <c r="K43" s="479"/>
      <c r="L43" s="482" t="s">
        <v>1734</v>
      </c>
      <c r="M43" s="415"/>
    </row>
    <row r="44" spans="1:13" ht="16.5" customHeight="1">
      <c r="A44" s="407">
        <v>35</v>
      </c>
      <c r="B44" s="245" t="s">
        <v>23</v>
      </c>
      <c r="C44" s="463" t="s">
        <v>64</v>
      </c>
      <c r="D44" s="408" t="s">
        <v>86</v>
      </c>
      <c r="E44" s="245" t="s">
        <v>87</v>
      </c>
      <c r="F44" s="245" t="s">
        <v>87</v>
      </c>
      <c r="G44" s="410" t="s">
        <v>11</v>
      </c>
      <c r="H44" s="409"/>
      <c r="I44" s="248"/>
      <c r="J44" s="479"/>
      <c r="K44" s="479"/>
      <c r="L44" s="418" t="s">
        <v>1720</v>
      </c>
      <c r="M44" s="415"/>
    </row>
    <row r="45" spans="1:13" ht="16.5" customHeight="1">
      <c r="A45" s="407">
        <v>36</v>
      </c>
      <c r="B45" s="245" t="s">
        <v>23</v>
      </c>
      <c r="C45" s="463" t="s">
        <v>64</v>
      </c>
      <c r="D45" s="408" t="s">
        <v>88</v>
      </c>
      <c r="E45" s="245" t="s">
        <v>89</v>
      </c>
      <c r="F45" s="245" t="s">
        <v>89</v>
      </c>
      <c r="G45" s="410" t="s">
        <v>11</v>
      </c>
      <c r="H45" s="409"/>
      <c r="I45" s="248"/>
      <c r="J45" s="479"/>
      <c r="K45" s="479"/>
      <c r="L45" s="418" t="s">
        <v>1735</v>
      </c>
      <c r="M45" s="415"/>
    </row>
    <row r="46" spans="1:13" ht="16.5" customHeight="1">
      <c r="A46" s="407">
        <v>37</v>
      </c>
      <c r="B46" s="245" t="s">
        <v>23</v>
      </c>
      <c r="C46" s="463" t="s">
        <v>64</v>
      </c>
      <c r="D46" s="408" t="s">
        <v>90</v>
      </c>
      <c r="E46" s="245" t="s">
        <v>91</v>
      </c>
      <c r="F46" s="245" t="s">
        <v>91</v>
      </c>
      <c r="G46" s="410" t="s">
        <v>11</v>
      </c>
      <c r="H46" s="409"/>
      <c r="I46" s="248"/>
      <c r="J46" s="479"/>
      <c r="K46" s="479"/>
      <c r="L46" s="418" t="s">
        <v>1721</v>
      </c>
      <c r="M46" s="415"/>
    </row>
    <row r="47" spans="1:13" ht="16.5" customHeight="1">
      <c r="A47" s="407">
        <v>38</v>
      </c>
      <c r="B47" s="245" t="s">
        <v>23</v>
      </c>
      <c r="C47" s="463" t="s">
        <v>64</v>
      </c>
      <c r="D47" s="408" t="s">
        <v>92</v>
      </c>
      <c r="E47" s="245" t="s">
        <v>91</v>
      </c>
      <c r="F47" s="245" t="s">
        <v>91</v>
      </c>
      <c r="G47" s="410" t="s">
        <v>11</v>
      </c>
      <c r="H47" s="409"/>
      <c r="I47" s="248"/>
      <c r="J47" s="479"/>
      <c r="K47" s="479"/>
      <c r="L47" s="482" t="s">
        <v>1722</v>
      </c>
      <c r="M47" s="415"/>
    </row>
    <row r="48" spans="1:13" ht="16.5" customHeight="1">
      <c r="A48" s="407">
        <v>39</v>
      </c>
      <c r="B48" s="245" t="s">
        <v>23</v>
      </c>
      <c r="C48" s="463" t="s">
        <v>64</v>
      </c>
      <c r="D48" s="408" t="s">
        <v>93</v>
      </c>
      <c r="E48" s="245" t="s">
        <v>89</v>
      </c>
      <c r="F48" s="245" t="s">
        <v>89</v>
      </c>
      <c r="G48" s="410" t="s">
        <v>11</v>
      </c>
      <c r="H48" s="409"/>
      <c r="I48" s="248"/>
      <c r="J48" s="479"/>
      <c r="K48" s="479"/>
      <c r="L48" s="482" t="s">
        <v>1723</v>
      </c>
      <c r="M48" s="415"/>
    </row>
    <row r="49" spans="1:13" ht="16.5" customHeight="1">
      <c r="A49" s="407">
        <v>40</v>
      </c>
      <c r="B49" s="245" t="s">
        <v>23</v>
      </c>
      <c r="C49" s="463" t="s">
        <v>64</v>
      </c>
      <c r="D49" s="408" t="s">
        <v>94</v>
      </c>
      <c r="E49" s="245" t="s">
        <v>89</v>
      </c>
      <c r="F49" s="245" t="s">
        <v>89</v>
      </c>
      <c r="G49" s="410" t="s">
        <v>11</v>
      </c>
      <c r="H49" s="409"/>
      <c r="I49" s="248"/>
      <c r="J49" s="479"/>
      <c r="K49" s="479"/>
      <c r="L49" s="482" t="s">
        <v>1723</v>
      </c>
      <c r="M49" s="415"/>
    </row>
    <row r="50" spans="1:13" ht="16.5" customHeight="1">
      <c r="A50" s="407">
        <v>41</v>
      </c>
      <c r="B50" s="245" t="s">
        <v>23</v>
      </c>
      <c r="C50" s="463" t="s">
        <v>64</v>
      </c>
      <c r="D50" s="408" t="s">
        <v>95</v>
      </c>
      <c r="E50" s="245" t="s">
        <v>89</v>
      </c>
      <c r="F50" s="245" t="s">
        <v>89</v>
      </c>
      <c r="G50" s="410" t="s">
        <v>11</v>
      </c>
      <c r="H50" s="409"/>
      <c r="I50" s="248"/>
      <c r="J50" s="479"/>
      <c r="K50" s="479"/>
      <c r="L50" s="482" t="s">
        <v>1722</v>
      </c>
      <c r="M50" s="415"/>
    </row>
    <row r="51" spans="1:13" ht="16.5" customHeight="1">
      <c r="A51" s="407">
        <v>42</v>
      </c>
      <c r="B51" s="245" t="s">
        <v>23</v>
      </c>
      <c r="C51" s="463" t="s">
        <v>64</v>
      </c>
      <c r="D51" s="408" t="s">
        <v>96</v>
      </c>
      <c r="E51" s="245" t="s">
        <v>89</v>
      </c>
      <c r="F51" s="245" t="s">
        <v>89</v>
      </c>
      <c r="G51" s="410" t="s">
        <v>11</v>
      </c>
      <c r="H51" s="409"/>
      <c r="I51" s="248"/>
      <c r="J51" s="479"/>
      <c r="K51" s="479"/>
      <c r="L51" s="418" t="s">
        <v>1724</v>
      </c>
      <c r="M51" s="415"/>
    </row>
    <row r="52" spans="1:13" ht="16.5" customHeight="1">
      <c r="A52" s="407">
        <v>43</v>
      </c>
      <c r="B52" s="245" t="s">
        <v>23</v>
      </c>
      <c r="C52" s="463" t="s">
        <v>64</v>
      </c>
      <c r="D52" s="408" t="s">
        <v>97</v>
      </c>
      <c r="E52" s="245" t="s">
        <v>98</v>
      </c>
      <c r="F52" s="245" t="s">
        <v>98</v>
      </c>
      <c r="G52" s="410" t="s">
        <v>11</v>
      </c>
      <c r="H52" s="409"/>
      <c r="I52" s="248"/>
      <c r="J52" s="479"/>
      <c r="K52" s="479"/>
      <c r="L52" s="482" t="s">
        <v>1736</v>
      </c>
      <c r="M52" s="415"/>
    </row>
    <row r="53" spans="1:13" ht="16.5" customHeight="1">
      <c r="A53" s="407">
        <v>44</v>
      </c>
      <c r="B53" s="245" t="s">
        <v>23</v>
      </c>
      <c r="C53" s="463" t="s">
        <v>64</v>
      </c>
      <c r="D53" s="408" t="s">
        <v>99</v>
      </c>
      <c r="E53" s="245" t="s">
        <v>100</v>
      </c>
      <c r="F53" s="245" t="s">
        <v>100</v>
      </c>
      <c r="G53" s="410" t="s">
        <v>11</v>
      </c>
      <c r="H53" s="409"/>
      <c r="I53" s="248"/>
      <c r="J53" s="479"/>
      <c r="K53" s="479"/>
      <c r="L53" s="482" t="s">
        <v>1736</v>
      </c>
      <c r="M53" s="415"/>
    </row>
    <row r="54" spans="1:13" ht="16.5" customHeight="1">
      <c r="A54" s="407">
        <v>45</v>
      </c>
      <c r="B54" s="245" t="s">
        <v>23</v>
      </c>
      <c r="C54" s="463" t="s">
        <v>64</v>
      </c>
      <c r="D54" s="408" t="s">
        <v>101</v>
      </c>
      <c r="E54" s="245" t="s">
        <v>102</v>
      </c>
      <c r="F54" s="245" t="s">
        <v>102</v>
      </c>
      <c r="G54" s="426" t="s">
        <v>6</v>
      </c>
      <c r="H54" s="409"/>
      <c r="I54" s="248"/>
      <c r="J54" s="479"/>
      <c r="K54" s="479"/>
      <c r="L54" s="482" t="s">
        <v>103</v>
      </c>
      <c r="M54" s="415"/>
    </row>
    <row r="55" spans="1:13" ht="16.5" customHeight="1">
      <c r="A55" s="407">
        <v>46</v>
      </c>
      <c r="B55" s="245" t="s">
        <v>23</v>
      </c>
      <c r="C55" s="463" t="s">
        <v>64</v>
      </c>
      <c r="D55" s="408" t="s">
        <v>104</v>
      </c>
      <c r="E55" s="245" t="s">
        <v>63</v>
      </c>
      <c r="F55" s="245" t="s">
        <v>63</v>
      </c>
      <c r="G55" s="426" t="s">
        <v>6</v>
      </c>
      <c r="H55" s="409"/>
      <c r="I55" s="248"/>
      <c r="J55" s="479"/>
      <c r="K55" s="479"/>
      <c r="L55" s="482" t="s">
        <v>103</v>
      </c>
      <c r="M55" s="415"/>
    </row>
    <row r="56" spans="1:13" ht="16.5" customHeight="1">
      <c r="A56" s="407">
        <v>47</v>
      </c>
      <c r="B56" s="245" t="s">
        <v>23</v>
      </c>
      <c r="C56" s="463" t="s">
        <v>64</v>
      </c>
      <c r="D56" s="408" t="s">
        <v>105</v>
      </c>
      <c r="E56" s="245" t="s">
        <v>106</v>
      </c>
      <c r="F56" s="245" t="s">
        <v>106</v>
      </c>
      <c r="G56" s="426" t="s">
        <v>6</v>
      </c>
      <c r="H56" s="409"/>
      <c r="I56" s="248"/>
      <c r="J56" s="479"/>
      <c r="K56" s="479"/>
      <c r="L56" s="482" t="s">
        <v>103</v>
      </c>
      <c r="M56" s="415"/>
    </row>
    <row r="57" spans="1:13" ht="16.5" customHeight="1">
      <c r="A57" s="407">
        <v>48</v>
      </c>
      <c r="B57" s="245" t="s">
        <v>23</v>
      </c>
      <c r="C57" s="463" t="s">
        <v>64</v>
      </c>
      <c r="D57" s="408" t="s">
        <v>107</v>
      </c>
      <c r="E57" s="245" t="s">
        <v>91</v>
      </c>
      <c r="F57" s="245" t="s">
        <v>91</v>
      </c>
      <c r="G57" s="426" t="s">
        <v>6</v>
      </c>
      <c r="H57" s="409"/>
      <c r="I57" s="248"/>
      <c r="J57" s="479"/>
      <c r="K57" s="479"/>
      <c r="L57" s="482" t="s">
        <v>103</v>
      </c>
      <c r="M57" s="415"/>
    </row>
    <row r="58" spans="1:13" ht="16.5" customHeight="1">
      <c r="A58" s="407">
        <v>49</v>
      </c>
      <c r="B58" s="245" t="s">
        <v>23</v>
      </c>
      <c r="C58" s="463" t="s">
        <v>64</v>
      </c>
      <c r="D58" s="408" t="s">
        <v>108</v>
      </c>
      <c r="E58" s="245" t="s">
        <v>63</v>
      </c>
      <c r="F58" s="245" t="s">
        <v>63</v>
      </c>
      <c r="G58" s="426" t="s">
        <v>6</v>
      </c>
      <c r="H58" s="409"/>
      <c r="I58" s="248"/>
      <c r="J58" s="479"/>
      <c r="K58" s="479"/>
      <c r="L58" s="482" t="s">
        <v>103</v>
      </c>
      <c r="M58" s="415"/>
    </row>
    <row r="59" spans="1:13" ht="16.5" customHeight="1">
      <c r="A59" s="407">
        <v>50</v>
      </c>
      <c r="B59" s="245" t="s">
        <v>23</v>
      </c>
      <c r="C59" s="463" t="s">
        <v>64</v>
      </c>
      <c r="D59" s="408" t="s">
        <v>109</v>
      </c>
      <c r="E59" s="245" t="s">
        <v>73</v>
      </c>
      <c r="F59" s="245" t="s">
        <v>73</v>
      </c>
      <c r="G59" s="426" t="s">
        <v>6</v>
      </c>
      <c r="H59" s="409"/>
      <c r="I59" s="248"/>
      <c r="J59" s="479"/>
      <c r="K59" s="479"/>
      <c r="L59" s="482" t="s">
        <v>103</v>
      </c>
      <c r="M59" s="415"/>
    </row>
    <row r="60" spans="1:13" ht="16.5" customHeight="1">
      <c r="A60" s="407">
        <v>51</v>
      </c>
      <c r="B60" s="245" t="s">
        <v>23</v>
      </c>
      <c r="C60" s="463" t="s">
        <v>64</v>
      </c>
      <c r="D60" s="408" t="s">
        <v>110</v>
      </c>
      <c r="E60" s="245" t="s">
        <v>91</v>
      </c>
      <c r="F60" s="245" t="s">
        <v>91</v>
      </c>
      <c r="G60" s="426" t="s">
        <v>6</v>
      </c>
      <c r="H60" s="409"/>
      <c r="I60" s="248"/>
      <c r="J60" s="479"/>
      <c r="K60" s="479"/>
      <c r="L60" s="482" t="s">
        <v>103</v>
      </c>
      <c r="M60" s="415"/>
    </row>
    <row r="61" spans="1:13" ht="16.5" customHeight="1">
      <c r="A61" s="407">
        <v>52</v>
      </c>
      <c r="B61" s="245" t="s">
        <v>23</v>
      </c>
      <c r="C61" s="463" t="s">
        <v>64</v>
      </c>
      <c r="D61" s="408" t="s">
        <v>111</v>
      </c>
      <c r="E61" s="245" t="s">
        <v>112</v>
      </c>
      <c r="F61" s="245" t="s">
        <v>112</v>
      </c>
      <c r="G61" s="426" t="s">
        <v>6</v>
      </c>
      <c r="H61" s="409"/>
      <c r="I61" s="248"/>
      <c r="J61" s="479"/>
      <c r="K61" s="479"/>
      <c r="L61" s="418" t="s">
        <v>103</v>
      </c>
      <c r="M61" s="415"/>
    </row>
    <row r="62" spans="1:13" ht="16.5" customHeight="1">
      <c r="A62" s="407">
        <v>53</v>
      </c>
      <c r="B62" s="245" t="s">
        <v>23</v>
      </c>
      <c r="C62" s="463" t="s">
        <v>64</v>
      </c>
      <c r="D62" s="408" t="s">
        <v>113</v>
      </c>
      <c r="E62" s="409"/>
      <c r="F62" s="409"/>
      <c r="G62" s="426" t="s">
        <v>6</v>
      </c>
      <c r="H62" s="409"/>
      <c r="I62" s="248"/>
      <c r="J62" s="479"/>
      <c r="K62" s="479"/>
      <c r="L62" s="418" t="s">
        <v>114</v>
      </c>
      <c r="M62" s="415"/>
    </row>
    <row r="63" spans="1:13" ht="16.5" customHeight="1">
      <c r="A63" s="407">
        <v>54</v>
      </c>
      <c r="B63" s="245" t="s">
        <v>23</v>
      </c>
      <c r="C63" s="246" t="s">
        <v>115</v>
      </c>
      <c r="D63" s="408" t="s">
        <v>1154</v>
      </c>
      <c r="E63" s="409"/>
      <c r="F63" s="409"/>
      <c r="G63" s="410" t="s">
        <v>11</v>
      </c>
      <c r="H63" s="409"/>
      <c r="I63" s="248"/>
      <c r="J63" s="418" t="s">
        <v>116</v>
      </c>
      <c r="K63" s="479"/>
      <c r="L63" s="418" t="s">
        <v>117</v>
      </c>
      <c r="M63" s="415"/>
    </row>
    <row r="64" spans="1:13" ht="16.5" customHeight="1">
      <c r="A64" s="407">
        <v>55</v>
      </c>
      <c r="B64" s="245" t="s">
        <v>23</v>
      </c>
      <c r="C64" s="246" t="s">
        <v>115</v>
      </c>
      <c r="D64" s="408" t="s">
        <v>1155</v>
      </c>
      <c r="E64" s="409"/>
      <c r="F64" s="409"/>
      <c r="G64" s="410" t="s">
        <v>11</v>
      </c>
      <c r="H64" s="409"/>
      <c r="I64" s="248"/>
      <c r="J64" s="418" t="s">
        <v>118</v>
      </c>
      <c r="K64" s="479"/>
      <c r="L64" s="418" t="s">
        <v>117</v>
      </c>
      <c r="M64" s="415"/>
    </row>
    <row r="65" spans="1:13" ht="16.5" customHeight="1">
      <c r="A65" s="407">
        <v>56</v>
      </c>
      <c r="B65" s="245" t="s">
        <v>23</v>
      </c>
      <c r="C65" s="246" t="s">
        <v>119</v>
      </c>
      <c r="D65" s="408" t="s">
        <v>120</v>
      </c>
      <c r="E65" s="245" t="s">
        <v>121</v>
      </c>
      <c r="F65" s="245" t="s">
        <v>122</v>
      </c>
      <c r="G65" s="410" t="s">
        <v>11</v>
      </c>
      <c r="H65" s="409"/>
      <c r="I65" s="248"/>
      <c r="J65" s="418" t="s">
        <v>123</v>
      </c>
      <c r="K65" s="479"/>
      <c r="L65" s="479"/>
      <c r="M65" s="415"/>
    </row>
    <row r="66" spans="1:13" ht="16.5" customHeight="1">
      <c r="A66" s="407">
        <v>57</v>
      </c>
      <c r="B66" s="245" t="s">
        <v>23</v>
      </c>
      <c r="C66" s="246" t="s">
        <v>119</v>
      </c>
      <c r="D66" s="408" t="s">
        <v>124</v>
      </c>
      <c r="E66" s="245" t="s">
        <v>122</v>
      </c>
      <c r="F66" s="245" t="s">
        <v>121</v>
      </c>
      <c r="G66" s="410" t="s">
        <v>11</v>
      </c>
      <c r="H66" s="409"/>
      <c r="I66" s="248"/>
      <c r="J66" s="418" t="s">
        <v>125</v>
      </c>
      <c r="K66" s="479"/>
      <c r="L66" s="479"/>
      <c r="M66" s="415"/>
    </row>
    <row r="67" spans="1:13" ht="16.5" customHeight="1">
      <c r="A67" s="407">
        <v>58</v>
      </c>
      <c r="B67" s="245" t="s">
        <v>23</v>
      </c>
      <c r="C67" s="246" t="s">
        <v>119</v>
      </c>
      <c r="D67" s="408" t="s">
        <v>126</v>
      </c>
      <c r="E67" s="245" t="s">
        <v>122</v>
      </c>
      <c r="F67" s="245" t="s">
        <v>122</v>
      </c>
      <c r="G67" s="410" t="s">
        <v>11</v>
      </c>
      <c r="H67" s="409"/>
      <c r="I67" s="248"/>
      <c r="J67" s="418" t="s">
        <v>127</v>
      </c>
      <c r="K67" s="479"/>
      <c r="L67" s="479"/>
      <c r="M67" s="415"/>
    </row>
    <row r="68" spans="1:13" ht="16.5" customHeight="1">
      <c r="A68" s="407">
        <v>59</v>
      </c>
      <c r="B68" s="245" t="s">
        <v>23</v>
      </c>
      <c r="C68" s="246" t="s">
        <v>119</v>
      </c>
      <c r="D68" s="408" t="s">
        <v>128</v>
      </c>
      <c r="E68" s="245" t="s">
        <v>121</v>
      </c>
      <c r="F68" s="245" t="s">
        <v>121</v>
      </c>
      <c r="G68" s="410" t="s">
        <v>11</v>
      </c>
      <c r="H68" s="409"/>
      <c r="I68" s="248"/>
      <c r="J68" s="418" t="s">
        <v>129</v>
      </c>
      <c r="K68" s="479"/>
      <c r="L68" s="479"/>
      <c r="M68" s="415"/>
    </row>
    <row r="69" spans="1:13" ht="16.5" customHeight="1">
      <c r="A69" s="407">
        <v>60</v>
      </c>
      <c r="B69" s="245" t="s">
        <v>23</v>
      </c>
      <c r="C69" s="463" t="s">
        <v>64</v>
      </c>
      <c r="D69" s="408" t="s">
        <v>130</v>
      </c>
      <c r="E69" s="245" t="s">
        <v>131</v>
      </c>
      <c r="F69" s="245" t="s">
        <v>131</v>
      </c>
      <c r="G69" s="426" t="s">
        <v>6</v>
      </c>
      <c r="H69" s="409"/>
      <c r="I69" s="245" t="s">
        <v>132</v>
      </c>
      <c r="J69" s="479"/>
      <c r="K69" s="411"/>
      <c r="L69" s="418" t="s">
        <v>133</v>
      </c>
      <c r="M69" s="415"/>
    </row>
    <row r="70" spans="1:13" ht="16.5" customHeight="1">
      <c r="A70" s="407">
        <v>61</v>
      </c>
      <c r="B70" s="245" t="s">
        <v>23</v>
      </c>
      <c r="C70" s="463" t="s">
        <v>64</v>
      </c>
      <c r="D70" s="408" t="s">
        <v>134</v>
      </c>
      <c r="E70" s="245" t="s">
        <v>135</v>
      </c>
      <c r="F70" s="245" t="s">
        <v>135</v>
      </c>
      <c r="G70" s="426" t="s">
        <v>6</v>
      </c>
      <c r="H70" s="409"/>
      <c r="I70" s="245" t="s">
        <v>136</v>
      </c>
      <c r="J70" s="479"/>
      <c r="K70" s="479"/>
      <c r="L70" s="482" t="s">
        <v>137</v>
      </c>
      <c r="M70" s="415"/>
    </row>
    <row r="71" spans="1:13" ht="16.5" customHeight="1">
      <c r="A71" s="407">
        <v>62</v>
      </c>
      <c r="B71" s="245" t="s">
        <v>23</v>
      </c>
      <c r="C71" s="463" t="s">
        <v>64</v>
      </c>
      <c r="D71" s="408" t="s">
        <v>138</v>
      </c>
      <c r="E71" s="409"/>
      <c r="F71" s="409"/>
      <c r="G71" s="426" t="s">
        <v>6</v>
      </c>
      <c r="H71" s="409"/>
      <c r="I71" s="245" t="s">
        <v>139</v>
      </c>
      <c r="J71" s="479"/>
      <c r="K71" s="479"/>
      <c r="L71" s="482" t="s">
        <v>140</v>
      </c>
      <c r="M71" s="415"/>
    </row>
    <row r="72" spans="1:13" ht="16.5" customHeight="1">
      <c r="A72" s="407">
        <v>63</v>
      </c>
      <c r="B72" s="245" t="s">
        <v>23</v>
      </c>
      <c r="C72" s="463" t="s">
        <v>64</v>
      </c>
      <c r="D72" s="408" t="s">
        <v>141</v>
      </c>
      <c r="E72" s="245" t="s">
        <v>142</v>
      </c>
      <c r="F72" s="245" t="s">
        <v>142</v>
      </c>
      <c r="G72" s="426" t="s">
        <v>6</v>
      </c>
      <c r="H72" s="409"/>
      <c r="I72" s="484"/>
      <c r="J72" s="482" t="s">
        <v>143</v>
      </c>
      <c r="K72" s="479"/>
      <c r="L72" s="737" t="s">
        <v>1733</v>
      </c>
      <c r="M72" s="415"/>
    </row>
    <row r="73" spans="1:13" ht="16.5" customHeight="1">
      <c r="A73" s="407">
        <v>64</v>
      </c>
      <c r="B73" s="245" t="s">
        <v>23</v>
      </c>
      <c r="C73" s="463" t="s">
        <v>64</v>
      </c>
      <c r="D73" s="408" t="s">
        <v>144</v>
      </c>
      <c r="E73" s="245" t="s">
        <v>145</v>
      </c>
      <c r="F73" s="245" t="s">
        <v>145</v>
      </c>
      <c r="G73" s="426" t="s">
        <v>6</v>
      </c>
      <c r="H73" s="409"/>
      <c r="I73" s="484"/>
      <c r="J73" s="479"/>
      <c r="K73" s="479"/>
      <c r="L73" s="738"/>
      <c r="M73" s="415"/>
    </row>
    <row r="74" spans="1:13" ht="16.5" customHeight="1">
      <c r="A74" s="407">
        <v>65</v>
      </c>
      <c r="B74" s="245" t="s">
        <v>23</v>
      </c>
      <c r="C74" s="463" t="s">
        <v>64</v>
      </c>
      <c r="D74" s="408" t="s">
        <v>146</v>
      </c>
      <c r="E74" s="245" t="s">
        <v>147</v>
      </c>
      <c r="F74" s="245" t="s">
        <v>147</v>
      </c>
      <c r="G74" s="426" t="s">
        <v>6</v>
      </c>
      <c r="H74" s="409"/>
      <c r="I74" s="484"/>
      <c r="J74" s="479"/>
      <c r="K74" s="479"/>
      <c r="L74" s="738"/>
      <c r="M74" s="415"/>
    </row>
    <row r="75" spans="1:13" ht="16.5" customHeight="1">
      <c r="A75" s="407">
        <v>66</v>
      </c>
      <c r="B75" s="245" t="s">
        <v>23</v>
      </c>
      <c r="C75" s="463" t="s">
        <v>64</v>
      </c>
      <c r="D75" s="408" t="s">
        <v>148</v>
      </c>
      <c r="E75" s="245" t="s">
        <v>149</v>
      </c>
      <c r="F75" s="245" t="s">
        <v>149</v>
      </c>
      <c r="G75" s="426" t="s">
        <v>6</v>
      </c>
      <c r="H75" s="409"/>
      <c r="I75" s="484"/>
      <c r="J75" s="479"/>
      <c r="K75" s="479"/>
      <c r="L75" s="738"/>
      <c r="M75" s="415"/>
    </row>
    <row r="76" spans="1:13" ht="16.5" customHeight="1">
      <c r="A76" s="407">
        <v>67</v>
      </c>
      <c r="B76" s="245" t="s">
        <v>23</v>
      </c>
      <c r="C76" s="463" t="s">
        <v>64</v>
      </c>
      <c r="D76" s="408" t="s">
        <v>150</v>
      </c>
      <c r="E76" s="245" t="s">
        <v>151</v>
      </c>
      <c r="F76" s="245" t="s">
        <v>151</v>
      </c>
      <c r="G76" s="426" t="s">
        <v>6</v>
      </c>
      <c r="H76" s="409"/>
      <c r="I76" s="484"/>
      <c r="J76" s="479"/>
      <c r="K76" s="479"/>
      <c r="L76" s="738"/>
      <c r="M76" s="415"/>
    </row>
    <row r="77" spans="1:13" ht="16.5" customHeight="1">
      <c r="A77" s="407">
        <v>68</v>
      </c>
      <c r="B77" s="245" t="s">
        <v>23</v>
      </c>
      <c r="C77" s="463" t="s">
        <v>64</v>
      </c>
      <c r="D77" s="408" t="s">
        <v>152</v>
      </c>
      <c r="E77" s="245" t="s">
        <v>153</v>
      </c>
      <c r="F77" s="245" t="s">
        <v>153</v>
      </c>
      <c r="G77" s="426" t="s">
        <v>6</v>
      </c>
      <c r="H77" s="409"/>
      <c r="I77" s="484"/>
      <c r="J77" s="479"/>
      <c r="K77" s="479"/>
      <c r="L77" s="738"/>
      <c r="M77" s="415"/>
    </row>
    <row r="78" spans="1:13" ht="16.5" customHeight="1">
      <c r="A78" s="407">
        <v>69</v>
      </c>
      <c r="B78" s="245" t="s">
        <v>23</v>
      </c>
      <c r="C78" s="463" t="s">
        <v>64</v>
      </c>
      <c r="D78" s="408" t="s">
        <v>154</v>
      </c>
      <c r="E78" s="245" t="s">
        <v>155</v>
      </c>
      <c r="F78" s="245" t="s">
        <v>155</v>
      </c>
      <c r="G78" s="426" t="s">
        <v>6</v>
      </c>
      <c r="H78" s="409"/>
      <c r="I78" s="484"/>
      <c r="J78" s="479"/>
      <c r="K78" s="479"/>
      <c r="L78" s="738"/>
      <c r="M78" s="415"/>
    </row>
    <row r="79" spans="1:13" ht="16.5" customHeight="1">
      <c r="A79" s="407">
        <v>70</v>
      </c>
      <c r="B79" s="245" t="s">
        <v>23</v>
      </c>
      <c r="C79" s="463" t="s">
        <v>64</v>
      </c>
      <c r="D79" s="408" t="s">
        <v>156</v>
      </c>
      <c r="E79" s="245" t="s">
        <v>157</v>
      </c>
      <c r="F79" s="245" t="s">
        <v>157</v>
      </c>
      <c r="G79" s="426" t="s">
        <v>6</v>
      </c>
      <c r="H79" s="409"/>
      <c r="I79" s="484"/>
      <c r="J79" s="479"/>
      <c r="K79" s="479"/>
      <c r="L79" s="738"/>
      <c r="M79" s="415"/>
    </row>
    <row r="80" spans="1:13" ht="16.5" customHeight="1">
      <c r="A80" s="407">
        <v>71</v>
      </c>
      <c r="B80" s="245" t="s">
        <v>23</v>
      </c>
      <c r="C80" s="463" t="s">
        <v>64</v>
      </c>
      <c r="D80" s="408" t="s">
        <v>158</v>
      </c>
      <c r="E80" s="245" t="s">
        <v>159</v>
      </c>
      <c r="F80" s="245" t="s">
        <v>159</v>
      </c>
      <c r="G80" s="426" t="s">
        <v>6</v>
      </c>
      <c r="H80" s="409"/>
      <c r="I80" s="484"/>
      <c r="J80" s="482" t="s">
        <v>160</v>
      </c>
      <c r="K80" s="479"/>
      <c r="L80" s="739"/>
      <c r="M80" s="415"/>
    </row>
    <row r="81" spans="1:14" ht="16.5" customHeight="1">
      <c r="A81" s="407">
        <v>72</v>
      </c>
      <c r="B81" s="245" t="s">
        <v>23</v>
      </c>
      <c r="C81" s="463" t="s">
        <v>64</v>
      </c>
      <c r="D81" s="408" t="s">
        <v>161</v>
      </c>
      <c r="E81" s="245" t="s">
        <v>162</v>
      </c>
      <c r="F81" s="245" t="s">
        <v>162</v>
      </c>
      <c r="G81" s="426" t="s">
        <v>6</v>
      </c>
      <c r="H81" s="409"/>
      <c r="I81" s="484"/>
      <c r="J81" s="482" t="s">
        <v>163</v>
      </c>
      <c r="K81" s="479"/>
      <c r="L81" s="734" t="s">
        <v>164</v>
      </c>
      <c r="M81" s="415"/>
    </row>
    <row r="82" spans="1:14" ht="16.5" customHeight="1">
      <c r="A82" s="407">
        <v>73</v>
      </c>
      <c r="B82" s="245" t="s">
        <v>23</v>
      </c>
      <c r="C82" s="463" t="s">
        <v>64</v>
      </c>
      <c r="D82" s="408" t="s">
        <v>165</v>
      </c>
      <c r="E82" s="245" t="s">
        <v>145</v>
      </c>
      <c r="F82" s="245" t="s">
        <v>145</v>
      </c>
      <c r="G82" s="426" t="s">
        <v>6</v>
      </c>
      <c r="H82" s="409"/>
      <c r="I82" s="484"/>
      <c r="J82" s="479"/>
      <c r="K82" s="479"/>
      <c r="L82" s="735"/>
      <c r="M82" s="415"/>
    </row>
    <row r="83" spans="1:14" ht="16.5" customHeight="1">
      <c r="A83" s="407">
        <v>74</v>
      </c>
      <c r="B83" s="245" t="s">
        <v>23</v>
      </c>
      <c r="C83" s="463" t="s">
        <v>64</v>
      </c>
      <c r="D83" s="408" t="s">
        <v>166</v>
      </c>
      <c r="E83" s="245" t="s">
        <v>167</v>
      </c>
      <c r="F83" s="245" t="s">
        <v>167</v>
      </c>
      <c r="G83" s="426" t="s">
        <v>6</v>
      </c>
      <c r="H83" s="409"/>
      <c r="I83" s="484"/>
      <c r="J83" s="479"/>
      <c r="K83" s="479"/>
      <c r="L83" s="735"/>
      <c r="M83" s="415"/>
    </row>
    <row r="84" spans="1:14" ht="16.5" customHeight="1">
      <c r="A84" s="407">
        <v>75</v>
      </c>
      <c r="B84" s="245" t="s">
        <v>23</v>
      </c>
      <c r="C84" s="463" t="s">
        <v>64</v>
      </c>
      <c r="D84" s="408" t="s">
        <v>168</v>
      </c>
      <c r="E84" s="245" t="s">
        <v>169</v>
      </c>
      <c r="F84" s="245" t="s">
        <v>169</v>
      </c>
      <c r="G84" s="426" t="s">
        <v>6</v>
      </c>
      <c r="H84" s="409"/>
      <c r="I84" s="484"/>
      <c r="J84" s="479"/>
      <c r="K84" s="479"/>
      <c r="L84" s="735"/>
      <c r="M84" s="415"/>
    </row>
    <row r="85" spans="1:14" ht="16.5" customHeight="1">
      <c r="A85" s="407">
        <v>76</v>
      </c>
      <c r="B85" s="245" t="s">
        <v>23</v>
      </c>
      <c r="C85" s="463" t="s">
        <v>64</v>
      </c>
      <c r="D85" s="408" t="s">
        <v>170</v>
      </c>
      <c r="E85" s="245" t="s">
        <v>171</v>
      </c>
      <c r="F85" s="245" t="s">
        <v>171</v>
      </c>
      <c r="G85" s="426" t="s">
        <v>6</v>
      </c>
      <c r="H85" s="409"/>
      <c r="I85" s="484"/>
      <c r="J85" s="479"/>
      <c r="K85" s="479"/>
      <c r="L85" s="735"/>
      <c r="M85" s="415"/>
    </row>
    <row r="86" spans="1:14" ht="16.5" customHeight="1">
      <c r="A86" s="407">
        <v>77</v>
      </c>
      <c r="B86" s="245" t="s">
        <v>23</v>
      </c>
      <c r="C86" s="463" t="s">
        <v>64</v>
      </c>
      <c r="D86" s="408" t="s">
        <v>172</v>
      </c>
      <c r="E86" s="245" t="s">
        <v>173</v>
      </c>
      <c r="F86" s="245" t="s">
        <v>173</v>
      </c>
      <c r="G86" s="426" t="s">
        <v>6</v>
      </c>
      <c r="H86" s="409"/>
      <c r="I86" s="484"/>
      <c r="J86" s="479"/>
      <c r="K86" s="479"/>
      <c r="L86" s="735"/>
      <c r="M86" s="415"/>
    </row>
    <row r="87" spans="1:14" ht="16.5" customHeight="1">
      <c r="A87" s="407">
        <v>78</v>
      </c>
      <c r="B87" s="245" t="s">
        <v>23</v>
      </c>
      <c r="C87" s="463" t="s">
        <v>64</v>
      </c>
      <c r="D87" s="408" t="s">
        <v>174</v>
      </c>
      <c r="E87" s="245" t="s">
        <v>155</v>
      </c>
      <c r="F87" s="245" t="s">
        <v>155</v>
      </c>
      <c r="G87" s="426" t="s">
        <v>6</v>
      </c>
      <c r="H87" s="409"/>
      <c r="I87" s="484"/>
      <c r="J87" s="479"/>
      <c r="K87" s="479"/>
      <c r="L87" s="735"/>
      <c r="M87" s="415"/>
    </row>
    <row r="88" spans="1:14" ht="16.5" customHeight="1">
      <c r="A88" s="407">
        <v>79</v>
      </c>
      <c r="B88" s="245" t="s">
        <v>23</v>
      </c>
      <c r="C88" s="463" t="s">
        <v>64</v>
      </c>
      <c r="D88" s="408" t="s">
        <v>175</v>
      </c>
      <c r="E88" s="245" t="s">
        <v>176</v>
      </c>
      <c r="F88" s="245" t="s">
        <v>176</v>
      </c>
      <c r="G88" s="426" t="s">
        <v>6</v>
      </c>
      <c r="H88" s="409"/>
      <c r="I88" s="484"/>
      <c r="J88" s="482" t="s">
        <v>177</v>
      </c>
      <c r="K88" s="479"/>
      <c r="L88" s="736"/>
      <c r="M88" s="415"/>
    </row>
    <row r="89" spans="1:14" s="110" customFormat="1" ht="16.5" customHeight="1">
      <c r="A89" s="407">
        <v>80</v>
      </c>
      <c r="B89" s="245" t="s">
        <v>23</v>
      </c>
      <c r="C89" s="234" t="s">
        <v>178</v>
      </c>
      <c r="D89" s="408" t="s">
        <v>1302</v>
      </c>
      <c r="E89" s="725" t="s">
        <v>3098</v>
      </c>
      <c r="F89" s="725" t="s">
        <v>3098</v>
      </c>
      <c r="G89" s="410" t="s">
        <v>11</v>
      </c>
      <c r="H89" s="182"/>
      <c r="I89" s="182"/>
      <c r="J89" s="184"/>
      <c r="K89" s="184"/>
      <c r="L89" s="253" t="s">
        <v>3096</v>
      </c>
      <c r="M89" s="181"/>
      <c r="N89" s="109"/>
    </row>
    <row r="90" spans="1:14" s="110" customFormat="1" ht="16.5" customHeight="1">
      <c r="A90" s="407">
        <v>81</v>
      </c>
      <c r="B90" s="245" t="s">
        <v>23</v>
      </c>
      <c r="C90" s="234" t="s">
        <v>178</v>
      </c>
      <c r="D90" s="408" t="s">
        <v>1303</v>
      </c>
      <c r="E90" s="725" t="s">
        <v>3099</v>
      </c>
      <c r="F90" s="725" t="s">
        <v>3099</v>
      </c>
      <c r="G90" s="410" t="s">
        <v>11</v>
      </c>
      <c r="H90" s="182"/>
      <c r="I90" s="182"/>
      <c r="J90" s="184"/>
      <c r="K90" s="184"/>
      <c r="L90" s="722" t="s">
        <v>3094</v>
      </c>
      <c r="M90" s="181"/>
      <c r="N90" s="109"/>
    </row>
    <row r="91" spans="1:14" s="110" customFormat="1" ht="16.5" customHeight="1">
      <c r="A91" s="407">
        <v>82</v>
      </c>
      <c r="B91" s="245" t="s">
        <v>23</v>
      </c>
      <c r="C91" s="234" t="s">
        <v>178</v>
      </c>
      <c r="D91" s="408" t="s">
        <v>1304</v>
      </c>
      <c r="E91" s="725" t="s">
        <v>3100</v>
      </c>
      <c r="F91" s="725" t="s">
        <v>3100</v>
      </c>
      <c r="G91" s="410" t="s">
        <v>11</v>
      </c>
      <c r="H91" s="182"/>
      <c r="I91" s="182"/>
      <c r="J91" s="184"/>
      <c r="K91" s="485"/>
      <c r="L91" s="540" t="s">
        <v>1774</v>
      </c>
      <c r="M91" s="181"/>
      <c r="N91" s="109"/>
    </row>
    <row r="92" spans="1:14" s="110" customFormat="1" ht="16.5" customHeight="1">
      <c r="A92" s="407">
        <v>83</v>
      </c>
      <c r="B92" s="245" t="s">
        <v>23</v>
      </c>
      <c r="C92" s="234" t="s">
        <v>178</v>
      </c>
      <c r="D92" s="408" t="s">
        <v>1756</v>
      </c>
      <c r="E92" s="725" t="s">
        <v>3100</v>
      </c>
      <c r="F92" s="725" t="s">
        <v>3100</v>
      </c>
      <c r="G92" s="410" t="s">
        <v>11</v>
      </c>
      <c r="H92" s="182"/>
      <c r="I92" s="182"/>
      <c r="J92" s="184"/>
      <c r="K92" s="184"/>
      <c r="L92" s="253" t="s">
        <v>1785</v>
      </c>
      <c r="M92" s="181"/>
      <c r="N92" s="109"/>
    </row>
    <row r="93" spans="1:14" s="110" customFormat="1" ht="16.5" customHeight="1">
      <c r="A93" s="407">
        <v>84</v>
      </c>
      <c r="B93" s="245" t="s">
        <v>23</v>
      </c>
      <c r="C93" s="234" t="s">
        <v>178</v>
      </c>
      <c r="D93" s="408" t="s">
        <v>2354</v>
      </c>
      <c r="E93" s="725" t="s">
        <v>3100</v>
      </c>
      <c r="F93" s="725" t="s">
        <v>3100</v>
      </c>
      <c r="G93" s="410" t="s">
        <v>11</v>
      </c>
      <c r="H93" s="182"/>
      <c r="I93" s="182"/>
      <c r="J93" s="184"/>
      <c r="K93" s="184"/>
      <c r="L93" s="253" t="s">
        <v>1775</v>
      </c>
      <c r="M93" s="181"/>
      <c r="N93" s="109"/>
    </row>
    <row r="94" spans="1:14" s="143" customFormat="1" ht="16.5" customHeight="1">
      <c r="A94" s="407">
        <v>85</v>
      </c>
      <c r="B94" s="245" t="s">
        <v>23</v>
      </c>
      <c r="C94" s="486" t="s">
        <v>178</v>
      </c>
      <c r="D94" s="408" t="s">
        <v>2355</v>
      </c>
      <c r="E94" s="725" t="s">
        <v>3100</v>
      </c>
      <c r="F94" s="725" t="s">
        <v>3100</v>
      </c>
      <c r="G94" s="410" t="s">
        <v>11</v>
      </c>
      <c r="H94" s="250"/>
      <c r="I94" s="250"/>
      <c r="J94" s="251"/>
      <c r="K94" s="251"/>
      <c r="L94" s="252" t="s">
        <v>2317</v>
      </c>
      <c r="M94" s="487"/>
    </row>
    <row r="95" spans="1:14" s="110" customFormat="1" ht="16.5" customHeight="1">
      <c r="A95" s="407">
        <v>86</v>
      </c>
      <c r="B95" s="245" t="s">
        <v>23</v>
      </c>
      <c r="C95" s="234" t="s">
        <v>178</v>
      </c>
      <c r="D95" s="408" t="s">
        <v>1787</v>
      </c>
      <c r="E95" s="725" t="s">
        <v>179</v>
      </c>
      <c r="F95" s="725" t="s">
        <v>179</v>
      </c>
      <c r="G95" s="410" t="s">
        <v>11</v>
      </c>
      <c r="H95" s="182"/>
      <c r="I95" s="182"/>
      <c r="J95" s="185" t="s">
        <v>1782</v>
      </c>
      <c r="K95" s="185"/>
      <c r="L95" s="740" t="s">
        <v>1964</v>
      </c>
      <c r="M95" s="181"/>
      <c r="N95" s="109"/>
    </row>
    <row r="96" spans="1:14" s="110" customFormat="1" ht="16.5" customHeight="1">
      <c r="A96" s="407">
        <v>87</v>
      </c>
      <c r="B96" s="245" t="s">
        <v>23</v>
      </c>
      <c r="C96" s="234" t="s">
        <v>178</v>
      </c>
      <c r="D96" s="408" t="s">
        <v>1788</v>
      </c>
      <c r="E96" s="725" t="s">
        <v>179</v>
      </c>
      <c r="F96" s="725" t="s">
        <v>179</v>
      </c>
      <c r="G96" s="410" t="s">
        <v>11</v>
      </c>
      <c r="H96" s="182"/>
      <c r="I96" s="182"/>
      <c r="J96" s="183"/>
      <c r="K96" s="183"/>
      <c r="L96" s="741"/>
      <c r="M96" s="181"/>
      <c r="N96" s="109"/>
    </row>
    <row r="97" spans="1:14" s="110" customFormat="1" ht="16.5" customHeight="1">
      <c r="A97" s="407">
        <v>88</v>
      </c>
      <c r="B97" s="245" t="s">
        <v>23</v>
      </c>
      <c r="C97" s="234" t="s">
        <v>178</v>
      </c>
      <c r="D97" s="408" t="s">
        <v>2356</v>
      </c>
      <c r="E97" s="725" t="s">
        <v>179</v>
      </c>
      <c r="F97" s="725" t="s">
        <v>179</v>
      </c>
      <c r="G97" s="410" t="s">
        <v>11</v>
      </c>
      <c r="H97" s="182"/>
      <c r="I97" s="182"/>
      <c r="J97" s="183"/>
      <c r="K97" s="183"/>
      <c r="L97" s="741"/>
      <c r="M97" s="181"/>
      <c r="N97" s="109"/>
    </row>
    <row r="98" spans="1:14" s="110" customFormat="1" ht="16.5" customHeight="1">
      <c r="A98" s="407">
        <v>89</v>
      </c>
      <c r="B98" s="245" t="s">
        <v>23</v>
      </c>
      <c r="C98" s="234" t="s">
        <v>178</v>
      </c>
      <c r="D98" s="408" t="s">
        <v>2357</v>
      </c>
      <c r="E98" s="725" t="s">
        <v>179</v>
      </c>
      <c r="F98" s="725" t="s">
        <v>179</v>
      </c>
      <c r="G98" s="410" t="s">
        <v>11</v>
      </c>
      <c r="H98" s="182"/>
      <c r="I98" s="182"/>
      <c r="J98" s="183"/>
      <c r="K98" s="183"/>
      <c r="L98" s="741"/>
      <c r="M98" s="181"/>
      <c r="N98" s="109"/>
    </row>
    <row r="99" spans="1:14" s="110" customFormat="1" ht="16.5" customHeight="1">
      <c r="A99" s="407">
        <v>90</v>
      </c>
      <c r="B99" s="245" t="s">
        <v>23</v>
      </c>
      <c r="C99" s="234" t="s">
        <v>178</v>
      </c>
      <c r="D99" s="408" t="s">
        <v>2358</v>
      </c>
      <c r="E99" s="725" t="s">
        <v>179</v>
      </c>
      <c r="F99" s="725" t="s">
        <v>179</v>
      </c>
      <c r="G99" s="410" t="s">
        <v>11</v>
      </c>
      <c r="H99" s="182"/>
      <c r="I99" s="182"/>
      <c r="J99" s="183"/>
      <c r="K99" s="183"/>
      <c r="L99" s="741"/>
      <c r="M99" s="181"/>
      <c r="N99" s="109"/>
    </row>
    <row r="100" spans="1:14" s="110" customFormat="1" ht="16.5" customHeight="1">
      <c r="A100" s="407">
        <v>91</v>
      </c>
      <c r="B100" s="245" t="s">
        <v>23</v>
      </c>
      <c r="C100" s="234" t="s">
        <v>178</v>
      </c>
      <c r="D100" s="408" t="s">
        <v>2359</v>
      </c>
      <c r="E100" s="725" t="s">
        <v>3100</v>
      </c>
      <c r="F100" s="725" t="s">
        <v>3100</v>
      </c>
      <c r="G100" s="410" t="s">
        <v>11</v>
      </c>
      <c r="H100" s="182"/>
      <c r="I100" s="182"/>
      <c r="J100" s="183"/>
      <c r="K100" s="183"/>
      <c r="L100" s="742"/>
      <c r="M100" s="181"/>
      <c r="N100" s="109"/>
    </row>
    <row r="101" spans="1:14" s="110" customFormat="1" ht="16.5" customHeight="1">
      <c r="A101" s="407">
        <v>92</v>
      </c>
      <c r="B101" s="245" t="s">
        <v>23</v>
      </c>
      <c r="C101" s="234" t="s">
        <v>178</v>
      </c>
      <c r="D101" s="408" t="s">
        <v>1306</v>
      </c>
      <c r="E101" s="725" t="s">
        <v>3098</v>
      </c>
      <c r="F101" s="725" t="s">
        <v>3098</v>
      </c>
      <c r="G101" s="410" t="s">
        <v>11</v>
      </c>
      <c r="H101" s="182"/>
      <c r="I101" s="182"/>
      <c r="J101" s="183"/>
      <c r="K101" s="183"/>
      <c r="L101" s="254" t="s">
        <v>3027</v>
      </c>
      <c r="M101" s="181"/>
      <c r="N101" s="109"/>
    </row>
    <row r="102" spans="1:14" s="110" customFormat="1" ht="16.5" customHeight="1">
      <c r="A102" s="407">
        <v>93</v>
      </c>
      <c r="B102" s="245" t="s">
        <v>23</v>
      </c>
      <c r="C102" s="234" t="s">
        <v>178</v>
      </c>
      <c r="D102" s="234" t="s">
        <v>1308</v>
      </c>
      <c r="E102" s="725" t="s">
        <v>3099</v>
      </c>
      <c r="F102" s="725" t="s">
        <v>3099</v>
      </c>
      <c r="G102" s="410" t="s">
        <v>11</v>
      </c>
      <c r="H102" s="182"/>
      <c r="I102" s="182"/>
      <c r="J102" s="183"/>
      <c r="K102" s="183"/>
      <c r="L102" s="722" t="s">
        <v>3030</v>
      </c>
      <c r="M102" s="181"/>
      <c r="N102" s="109"/>
    </row>
    <row r="103" spans="1:14" s="110" customFormat="1" ht="16.5" customHeight="1">
      <c r="A103" s="407">
        <v>94</v>
      </c>
      <c r="B103" s="245" t="s">
        <v>23</v>
      </c>
      <c r="C103" s="234" t="s">
        <v>178</v>
      </c>
      <c r="D103" s="234" t="s">
        <v>1309</v>
      </c>
      <c r="E103" s="182" t="s">
        <v>1758</v>
      </c>
      <c r="F103" s="182" t="s">
        <v>1758</v>
      </c>
      <c r="G103" s="410" t="s">
        <v>11</v>
      </c>
      <c r="H103" s="182"/>
      <c r="I103" s="182"/>
      <c r="J103" s="183"/>
      <c r="K103" s="488"/>
      <c r="L103" s="540" t="s">
        <v>1965</v>
      </c>
      <c r="M103" s="181"/>
      <c r="N103" s="109"/>
    </row>
    <row r="104" spans="1:14" s="110" customFormat="1" ht="16.5" customHeight="1">
      <c r="A104" s="407">
        <v>95</v>
      </c>
      <c r="B104" s="245" t="s">
        <v>23</v>
      </c>
      <c r="C104" s="234" t="s">
        <v>178</v>
      </c>
      <c r="D104" s="234" t="s">
        <v>1759</v>
      </c>
      <c r="E104" s="182" t="s">
        <v>1758</v>
      </c>
      <c r="F104" s="182" t="s">
        <v>1758</v>
      </c>
      <c r="G104" s="410" t="s">
        <v>11</v>
      </c>
      <c r="H104" s="182"/>
      <c r="I104" s="182"/>
      <c r="J104" s="183"/>
      <c r="K104" s="183"/>
      <c r="L104" s="253" t="s">
        <v>1776</v>
      </c>
      <c r="M104" s="181"/>
      <c r="N104" s="109"/>
    </row>
    <row r="105" spans="1:14" s="110" customFormat="1" ht="16.5" customHeight="1">
      <c r="A105" s="407">
        <v>96</v>
      </c>
      <c r="B105" s="245" t="s">
        <v>23</v>
      </c>
      <c r="C105" s="234" t="s">
        <v>178</v>
      </c>
      <c r="D105" s="234" t="s">
        <v>1760</v>
      </c>
      <c r="E105" s="182" t="s">
        <v>1758</v>
      </c>
      <c r="F105" s="182" t="s">
        <v>1758</v>
      </c>
      <c r="G105" s="410" t="s">
        <v>11</v>
      </c>
      <c r="H105" s="182"/>
      <c r="I105" s="182"/>
      <c r="J105" s="183"/>
      <c r="K105" s="183"/>
      <c r="L105" s="253" t="s">
        <v>1777</v>
      </c>
      <c r="M105" s="181"/>
      <c r="N105" s="109"/>
    </row>
    <row r="106" spans="1:14" s="143" customFormat="1" ht="16.5" customHeight="1">
      <c r="A106" s="407">
        <v>97</v>
      </c>
      <c r="B106" s="245" t="s">
        <v>23</v>
      </c>
      <c r="C106" s="234" t="s">
        <v>178</v>
      </c>
      <c r="D106" s="486" t="s">
        <v>1231</v>
      </c>
      <c r="E106" s="182" t="s">
        <v>1758</v>
      </c>
      <c r="F106" s="182" t="s">
        <v>1758</v>
      </c>
      <c r="G106" s="410" t="s">
        <v>11</v>
      </c>
      <c r="H106" s="250"/>
      <c r="I106" s="250"/>
      <c r="J106" s="251"/>
      <c r="K106" s="251"/>
      <c r="L106" s="252" t="s">
        <v>1920</v>
      </c>
      <c r="M106" s="487"/>
    </row>
    <row r="107" spans="1:14" s="110" customFormat="1" ht="16.5" customHeight="1">
      <c r="A107" s="407">
        <v>98</v>
      </c>
      <c r="B107" s="245" t="s">
        <v>23</v>
      </c>
      <c r="C107" s="234" t="s">
        <v>178</v>
      </c>
      <c r="D107" s="234" t="s">
        <v>1792</v>
      </c>
      <c r="E107" s="182" t="s">
        <v>179</v>
      </c>
      <c r="F107" s="182" t="s">
        <v>179</v>
      </c>
      <c r="G107" s="410" t="s">
        <v>11</v>
      </c>
      <c r="H107" s="182"/>
      <c r="I107" s="182"/>
      <c r="J107" s="185" t="s">
        <v>1783</v>
      </c>
      <c r="K107" s="183"/>
      <c r="L107" s="740" t="s">
        <v>2318</v>
      </c>
      <c r="M107" s="181"/>
      <c r="N107" s="109"/>
    </row>
    <row r="108" spans="1:14" s="110" customFormat="1" ht="16.5" customHeight="1">
      <c r="A108" s="407">
        <v>99</v>
      </c>
      <c r="B108" s="245" t="s">
        <v>23</v>
      </c>
      <c r="C108" s="234" t="s">
        <v>178</v>
      </c>
      <c r="D108" s="234" t="s">
        <v>1793</v>
      </c>
      <c r="E108" s="182" t="s">
        <v>179</v>
      </c>
      <c r="F108" s="182" t="s">
        <v>179</v>
      </c>
      <c r="G108" s="410" t="s">
        <v>11</v>
      </c>
      <c r="H108" s="182"/>
      <c r="I108" s="182"/>
      <c r="J108" s="183"/>
      <c r="K108" s="183"/>
      <c r="L108" s="741"/>
      <c r="M108" s="181"/>
      <c r="N108" s="109"/>
    </row>
    <row r="109" spans="1:14" s="110" customFormat="1" ht="16.5" customHeight="1">
      <c r="A109" s="407">
        <v>100</v>
      </c>
      <c r="B109" s="245" t="s">
        <v>23</v>
      </c>
      <c r="C109" s="234" t="s">
        <v>178</v>
      </c>
      <c r="D109" s="234" t="s">
        <v>1794</v>
      </c>
      <c r="E109" s="182" t="s">
        <v>179</v>
      </c>
      <c r="F109" s="182" t="s">
        <v>179</v>
      </c>
      <c r="G109" s="410" t="s">
        <v>11</v>
      </c>
      <c r="H109" s="182"/>
      <c r="I109" s="182"/>
      <c r="J109" s="183"/>
      <c r="K109" s="183"/>
      <c r="L109" s="741"/>
      <c r="M109" s="181"/>
      <c r="N109" s="109"/>
    </row>
    <row r="110" spans="1:14" s="110" customFormat="1" ht="16.5" customHeight="1">
      <c r="A110" s="407">
        <v>101</v>
      </c>
      <c r="B110" s="245" t="s">
        <v>23</v>
      </c>
      <c r="C110" s="234" t="s">
        <v>178</v>
      </c>
      <c r="D110" s="234" t="s">
        <v>1795</v>
      </c>
      <c r="E110" s="182" t="s">
        <v>179</v>
      </c>
      <c r="F110" s="182" t="s">
        <v>179</v>
      </c>
      <c r="G110" s="410" t="s">
        <v>11</v>
      </c>
      <c r="H110" s="182"/>
      <c r="I110" s="182"/>
      <c r="J110" s="185"/>
      <c r="K110" s="185"/>
      <c r="L110" s="741"/>
      <c r="M110" s="181"/>
      <c r="N110" s="109"/>
    </row>
    <row r="111" spans="1:14" s="110" customFormat="1" ht="16.5" customHeight="1">
      <c r="A111" s="407">
        <v>102</v>
      </c>
      <c r="B111" s="245" t="s">
        <v>23</v>
      </c>
      <c r="C111" s="234" t="s">
        <v>178</v>
      </c>
      <c r="D111" s="234" t="s">
        <v>1796</v>
      </c>
      <c r="E111" s="182" t="s">
        <v>179</v>
      </c>
      <c r="F111" s="182" t="s">
        <v>179</v>
      </c>
      <c r="G111" s="410" t="s">
        <v>11</v>
      </c>
      <c r="H111" s="182"/>
      <c r="I111" s="182"/>
      <c r="J111" s="185"/>
      <c r="K111" s="185"/>
      <c r="L111" s="741"/>
      <c r="M111" s="181"/>
      <c r="N111" s="109"/>
    </row>
    <row r="112" spans="1:14" s="110" customFormat="1" ht="16.5" customHeight="1">
      <c r="A112" s="407">
        <v>103</v>
      </c>
      <c r="B112" s="245" t="s">
        <v>23</v>
      </c>
      <c r="C112" s="234" t="s">
        <v>178</v>
      </c>
      <c r="D112" s="234" t="s">
        <v>1797</v>
      </c>
      <c r="E112" s="182" t="s">
        <v>1758</v>
      </c>
      <c r="F112" s="182" t="s">
        <v>1758</v>
      </c>
      <c r="G112" s="410" t="s">
        <v>11</v>
      </c>
      <c r="H112" s="182"/>
      <c r="I112" s="182"/>
      <c r="J112" s="185"/>
      <c r="K112" s="185"/>
      <c r="L112" s="742"/>
      <c r="M112" s="181"/>
      <c r="N112" s="109"/>
    </row>
    <row r="113" spans="1:258" ht="16.5" customHeight="1">
      <c r="A113" s="407">
        <v>104</v>
      </c>
      <c r="B113" s="245" t="s">
        <v>23</v>
      </c>
      <c r="C113" s="408" t="s">
        <v>180</v>
      </c>
      <c r="D113" s="408" t="s">
        <v>181</v>
      </c>
      <c r="E113" s="409"/>
      <c r="F113" s="409"/>
      <c r="G113" s="410" t="s">
        <v>11</v>
      </c>
      <c r="H113" s="489"/>
      <c r="I113" s="490"/>
      <c r="J113" s="491"/>
      <c r="K113" s="492"/>
      <c r="L113" s="493" t="s">
        <v>1921</v>
      </c>
      <c r="M113" s="494"/>
    </row>
    <row r="114" spans="1:258" ht="15.75" customHeight="1">
      <c r="A114" s="407">
        <v>105</v>
      </c>
      <c r="B114" s="244" t="s">
        <v>23</v>
      </c>
      <c r="C114" s="386" t="s">
        <v>52</v>
      </c>
      <c r="D114" s="386" t="s">
        <v>2775</v>
      </c>
      <c r="E114" s="386"/>
      <c r="F114" s="215"/>
      <c r="G114" s="866" t="s">
        <v>10</v>
      </c>
      <c r="H114" s="216"/>
      <c r="I114" s="228"/>
      <c r="J114" s="228" t="s">
        <v>1635</v>
      </c>
      <c r="K114" s="228"/>
      <c r="L114" s="691" t="s">
        <v>3165</v>
      </c>
      <c r="M114" s="730" t="s">
        <v>1516</v>
      </c>
      <c r="IW114" s="71"/>
      <c r="IX114" s="71"/>
    </row>
    <row r="115" spans="1:258" ht="15.75" customHeight="1">
      <c r="A115" s="407">
        <v>106</v>
      </c>
      <c r="B115" s="244" t="s">
        <v>23</v>
      </c>
      <c r="C115" s="386" t="s">
        <v>52</v>
      </c>
      <c r="D115" s="386" t="s">
        <v>183</v>
      </c>
      <c r="E115" s="386"/>
      <c r="F115" s="215"/>
      <c r="G115" s="204" t="s">
        <v>11</v>
      </c>
      <c r="H115" s="216"/>
      <c r="I115" s="228"/>
      <c r="J115" s="228"/>
      <c r="K115" s="228"/>
      <c r="L115" s="219" t="s">
        <v>2771</v>
      </c>
      <c r="M115" s="730"/>
      <c r="IW115" s="71"/>
      <c r="IX115" s="71"/>
    </row>
    <row r="116" spans="1:258" ht="15.75" customHeight="1">
      <c r="A116" s="407">
        <v>107</v>
      </c>
      <c r="B116" s="244" t="s">
        <v>23</v>
      </c>
      <c r="C116" s="386" t="s">
        <v>52</v>
      </c>
      <c r="D116" s="386" t="s">
        <v>184</v>
      </c>
      <c r="E116" s="386"/>
      <c r="F116" s="215"/>
      <c r="G116" s="204" t="s">
        <v>11</v>
      </c>
      <c r="H116" s="216"/>
      <c r="I116" s="228"/>
      <c r="J116" s="228"/>
      <c r="K116" s="228"/>
      <c r="L116" s="219" t="s">
        <v>1250</v>
      </c>
      <c r="M116" s="730"/>
      <c r="IW116" s="71"/>
      <c r="IX116" s="71"/>
    </row>
    <row r="117" spans="1:258" ht="15.75" customHeight="1">
      <c r="A117" s="407">
        <v>108</v>
      </c>
      <c r="B117" s="244" t="s">
        <v>23</v>
      </c>
      <c r="C117" s="386" t="s">
        <v>52</v>
      </c>
      <c r="D117" s="386" t="s">
        <v>185</v>
      </c>
      <c r="E117" s="386"/>
      <c r="F117" s="215"/>
      <c r="G117" s="204" t="s">
        <v>11</v>
      </c>
      <c r="H117" s="216"/>
      <c r="I117" s="228"/>
      <c r="J117" s="228"/>
      <c r="K117" s="228"/>
      <c r="L117" s="219" t="s">
        <v>186</v>
      </c>
      <c r="M117" s="730"/>
      <c r="IW117" s="71"/>
      <c r="IX117" s="71"/>
    </row>
    <row r="118" spans="1:258" ht="15.75" customHeight="1">
      <c r="A118" s="407">
        <v>109</v>
      </c>
      <c r="B118" s="244" t="s">
        <v>23</v>
      </c>
      <c r="C118" s="386" t="s">
        <v>52</v>
      </c>
      <c r="D118" s="386" t="s">
        <v>1101</v>
      </c>
      <c r="E118" s="386"/>
      <c r="F118" s="215"/>
      <c r="G118" s="204" t="s">
        <v>11</v>
      </c>
      <c r="H118" s="216"/>
      <c r="I118" s="228"/>
      <c r="J118" s="228"/>
      <c r="K118" s="228"/>
      <c r="L118" s="219" t="s">
        <v>1102</v>
      </c>
      <c r="M118" s="730"/>
      <c r="IW118" s="71"/>
      <c r="IX118" s="71"/>
    </row>
    <row r="119" spans="1:258" ht="15.75" customHeight="1">
      <c r="A119" s="407">
        <v>110</v>
      </c>
      <c r="B119" s="244" t="s">
        <v>23</v>
      </c>
      <c r="C119" s="386" t="s">
        <v>52</v>
      </c>
      <c r="D119" s="386" t="s">
        <v>1103</v>
      </c>
      <c r="E119" s="386"/>
      <c r="F119" s="215"/>
      <c r="G119" s="204" t="s">
        <v>11</v>
      </c>
      <c r="H119" s="216"/>
      <c r="I119" s="228"/>
      <c r="J119" s="228"/>
      <c r="K119" s="228"/>
      <c r="L119" s="219" t="s">
        <v>1104</v>
      </c>
      <c r="M119" s="730"/>
      <c r="IW119" s="71"/>
      <c r="IX119" s="71"/>
    </row>
    <row r="120" spans="1:258" ht="15.75" customHeight="1">
      <c r="A120" s="407">
        <v>111</v>
      </c>
      <c r="B120" s="244" t="s">
        <v>23</v>
      </c>
      <c r="C120" s="386" t="s">
        <v>52</v>
      </c>
      <c r="D120" s="386" t="s">
        <v>1105</v>
      </c>
      <c r="E120" s="386"/>
      <c r="F120" s="215"/>
      <c r="G120" s="204" t="s">
        <v>11</v>
      </c>
      <c r="H120" s="216"/>
      <c r="I120" s="228"/>
      <c r="J120" s="228"/>
      <c r="K120" s="228"/>
      <c r="L120" s="219" t="s">
        <v>1106</v>
      </c>
      <c r="M120" s="730"/>
      <c r="IW120" s="71"/>
      <c r="IX120" s="71"/>
    </row>
    <row r="121" spans="1:258" ht="15.75" customHeight="1">
      <c r="A121" s="407">
        <v>112</v>
      </c>
      <c r="B121" s="244" t="s">
        <v>23</v>
      </c>
      <c r="C121" s="386" t="s">
        <v>52</v>
      </c>
      <c r="D121" s="386" t="s">
        <v>1107</v>
      </c>
      <c r="E121" s="386"/>
      <c r="F121" s="215"/>
      <c r="G121" s="204" t="s">
        <v>11</v>
      </c>
      <c r="H121" s="216"/>
      <c r="I121" s="228"/>
      <c r="J121" s="228"/>
      <c r="K121" s="228"/>
      <c r="L121" s="219" t="s">
        <v>1108</v>
      </c>
      <c r="M121" s="730"/>
      <c r="IW121" s="71"/>
      <c r="IX121" s="71"/>
    </row>
    <row r="122" spans="1:258" ht="15.75" customHeight="1">
      <c r="A122" s="407">
        <v>113</v>
      </c>
      <c r="B122" s="244" t="s">
        <v>23</v>
      </c>
      <c r="C122" s="386" t="s">
        <v>52</v>
      </c>
      <c r="D122" s="386" t="s">
        <v>187</v>
      </c>
      <c r="E122" s="386"/>
      <c r="F122" s="215"/>
      <c r="G122" s="204" t="s">
        <v>11</v>
      </c>
      <c r="H122" s="216"/>
      <c r="I122" s="228"/>
      <c r="J122" s="228"/>
      <c r="K122" s="228"/>
      <c r="L122" s="219" t="s">
        <v>188</v>
      </c>
      <c r="M122" s="730"/>
      <c r="IW122" s="71"/>
      <c r="IX122" s="71"/>
    </row>
    <row r="123" spans="1:258" ht="15.75" customHeight="1">
      <c r="A123" s="407">
        <v>114</v>
      </c>
      <c r="B123" s="244" t="s">
        <v>23</v>
      </c>
      <c r="C123" s="386" t="s">
        <v>52</v>
      </c>
      <c r="D123" s="386" t="s">
        <v>189</v>
      </c>
      <c r="E123" s="386"/>
      <c r="F123" s="215"/>
      <c r="G123" s="204" t="s">
        <v>11</v>
      </c>
      <c r="H123" s="216"/>
      <c r="I123" s="228"/>
      <c r="J123" s="228"/>
      <c r="K123" s="228"/>
      <c r="L123" s="219" t="s">
        <v>190</v>
      </c>
      <c r="M123" s="730"/>
      <c r="IW123" s="71"/>
      <c r="IX123" s="71"/>
    </row>
    <row r="124" spans="1:258" ht="15.75" customHeight="1">
      <c r="A124" s="407">
        <v>115</v>
      </c>
      <c r="B124" s="244" t="s">
        <v>23</v>
      </c>
      <c r="C124" s="386" t="s">
        <v>52</v>
      </c>
      <c r="D124" s="386" t="s">
        <v>1109</v>
      </c>
      <c r="E124" s="386"/>
      <c r="F124" s="215"/>
      <c r="G124" s="204" t="s">
        <v>11</v>
      </c>
      <c r="H124" s="216"/>
      <c r="I124" s="228"/>
      <c r="J124" s="228"/>
      <c r="K124" s="228"/>
      <c r="L124" s="219" t="s">
        <v>1110</v>
      </c>
      <c r="M124" s="730"/>
      <c r="IW124" s="71"/>
      <c r="IX124" s="71"/>
    </row>
    <row r="125" spans="1:258" ht="15.75" customHeight="1">
      <c r="A125" s="407">
        <v>116</v>
      </c>
      <c r="B125" s="244" t="s">
        <v>23</v>
      </c>
      <c r="C125" s="386" t="s">
        <v>52</v>
      </c>
      <c r="D125" s="386" t="s">
        <v>1111</v>
      </c>
      <c r="E125" s="386"/>
      <c r="F125" s="215"/>
      <c r="G125" s="204" t="s">
        <v>11</v>
      </c>
      <c r="H125" s="216"/>
      <c r="I125" s="228"/>
      <c r="J125" s="228"/>
      <c r="K125" s="228"/>
      <c r="L125" s="219" t="s">
        <v>1112</v>
      </c>
      <c r="M125" s="730"/>
      <c r="IW125" s="71"/>
      <c r="IX125" s="71"/>
    </row>
    <row r="126" spans="1:258" ht="15.75" customHeight="1">
      <c r="A126" s="407">
        <v>117</v>
      </c>
      <c r="B126" s="244" t="s">
        <v>23</v>
      </c>
      <c r="C126" s="386" t="s">
        <v>52</v>
      </c>
      <c r="D126" s="386" t="s">
        <v>1113</v>
      </c>
      <c r="E126" s="386"/>
      <c r="F126" s="215"/>
      <c r="G126" s="204" t="s">
        <v>11</v>
      </c>
      <c r="H126" s="216"/>
      <c r="I126" s="228"/>
      <c r="J126" s="228"/>
      <c r="K126" s="228"/>
      <c r="L126" s="219" t="s">
        <v>1114</v>
      </c>
      <c r="M126" s="730"/>
      <c r="IW126" s="71"/>
      <c r="IX126" s="71"/>
    </row>
    <row r="127" spans="1:258" ht="15.75" customHeight="1">
      <c r="A127" s="407">
        <v>118</v>
      </c>
      <c r="B127" s="244" t="s">
        <v>23</v>
      </c>
      <c r="C127" s="386" t="s">
        <v>52</v>
      </c>
      <c r="D127" s="386" t="s">
        <v>1115</v>
      </c>
      <c r="E127" s="386"/>
      <c r="F127" s="215"/>
      <c r="G127" s="204" t="s">
        <v>11</v>
      </c>
      <c r="H127" s="216"/>
      <c r="I127" s="228"/>
      <c r="J127" s="228"/>
      <c r="K127" s="228"/>
      <c r="L127" s="219" t="s">
        <v>1116</v>
      </c>
      <c r="M127" s="730"/>
      <c r="IW127" s="71"/>
      <c r="IX127" s="71"/>
    </row>
    <row r="128" spans="1:258" ht="15.75" customHeight="1">
      <c r="A128" s="407">
        <v>119</v>
      </c>
      <c r="B128" s="244" t="s">
        <v>23</v>
      </c>
      <c r="C128" s="386" t="s">
        <v>52</v>
      </c>
      <c r="D128" s="386" t="s">
        <v>1117</v>
      </c>
      <c r="E128" s="386"/>
      <c r="F128" s="215"/>
      <c r="G128" s="204" t="s">
        <v>11</v>
      </c>
      <c r="H128" s="216"/>
      <c r="I128" s="228"/>
      <c r="J128" s="228"/>
      <c r="K128" s="228"/>
      <c r="L128" s="219" t="s">
        <v>1118</v>
      </c>
      <c r="M128" s="730"/>
      <c r="IW128" s="71"/>
      <c r="IX128" s="71"/>
    </row>
    <row r="129" spans="1:258" ht="15.75" customHeight="1">
      <c r="A129" s="407">
        <v>120</v>
      </c>
      <c r="B129" s="244" t="s">
        <v>23</v>
      </c>
      <c r="C129" s="386" t="s">
        <v>52</v>
      </c>
      <c r="D129" s="213" t="s">
        <v>1119</v>
      </c>
      <c r="E129" s="213"/>
      <c r="F129" s="215"/>
      <c r="G129" s="204" t="s">
        <v>11</v>
      </c>
      <c r="H129" s="216"/>
      <c r="I129" s="228"/>
      <c r="J129" s="228"/>
      <c r="K129" s="228"/>
      <c r="L129" s="219" t="s">
        <v>191</v>
      </c>
      <c r="M129" s="730"/>
      <c r="IW129" s="71"/>
      <c r="IX129" s="71"/>
    </row>
    <row r="130" spans="1:258" ht="15.75" customHeight="1">
      <c r="A130" s="407">
        <v>121</v>
      </c>
      <c r="B130" s="244" t="s">
        <v>23</v>
      </c>
      <c r="C130" s="386" t="s">
        <v>52</v>
      </c>
      <c r="D130" s="386" t="s">
        <v>192</v>
      </c>
      <c r="E130" s="386"/>
      <c r="F130" s="215"/>
      <c r="G130" s="204" t="s">
        <v>11</v>
      </c>
      <c r="H130" s="216"/>
      <c r="I130" s="228"/>
      <c r="J130" s="228"/>
      <c r="K130" s="228"/>
      <c r="L130" s="219" t="s">
        <v>193</v>
      </c>
      <c r="M130" s="730"/>
      <c r="IW130" s="71"/>
      <c r="IX130" s="71"/>
    </row>
    <row r="131" spans="1:258" ht="15.75" customHeight="1">
      <c r="A131" s="407">
        <v>122</v>
      </c>
      <c r="B131" s="244" t="s">
        <v>23</v>
      </c>
      <c r="C131" s="386" t="s">
        <v>52</v>
      </c>
      <c r="D131" s="386" t="s">
        <v>194</v>
      </c>
      <c r="E131" s="386"/>
      <c r="F131" s="215"/>
      <c r="G131" s="204" t="s">
        <v>11</v>
      </c>
      <c r="H131" s="216"/>
      <c r="I131" s="228"/>
      <c r="J131" s="228"/>
      <c r="K131" s="228"/>
      <c r="L131" s="219" t="s">
        <v>195</v>
      </c>
      <c r="M131" s="730"/>
      <c r="IW131" s="71"/>
      <c r="IX131" s="71"/>
    </row>
    <row r="132" spans="1:258" ht="15.75" customHeight="1">
      <c r="A132" s="407">
        <v>123</v>
      </c>
      <c r="B132" s="244" t="s">
        <v>23</v>
      </c>
      <c r="C132" s="386" t="s">
        <v>52</v>
      </c>
      <c r="D132" s="386" t="s">
        <v>1120</v>
      </c>
      <c r="E132" s="386"/>
      <c r="F132" s="215"/>
      <c r="G132" s="204" t="s">
        <v>11</v>
      </c>
      <c r="H132" s="216"/>
      <c r="I132" s="228"/>
      <c r="J132" s="228"/>
      <c r="K132" s="228"/>
      <c r="L132" s="219" t="s">
        <v>1121</v>
      </c>
      <c r="M132" s="730"/>
      <c r="IW132" s="71"/>
      <c r="IX132" s="71"/>
    </row>
    <row r="133" spans="1:258" ht="15.75" customHeight="1">
      <c r="A133" s="407">
        <v>124</v>
      </c>
      <c r="B133" s="244" t="s">
        <v>23</v>
      </c>
      <c r="C133" s="386" t="s">
        <v>52</v>
      </c>
      <c r="D133" s="386" t="s">
        <v>1122</v>
      </c>
      <c r="E133" s="386"/>
      <c r="F133" s="215"/>
      <c r="G133" s="204" t="s">
        <v>11</v>
      </c>
      <c r="H133" s="216"/>
      <c r="I133" s="228"/>
      <c r="J133" s="228"/>
      <c r="K133" s="228"/>
      <c r="L133" s="219" t="s">
        <v>1123</v>
      </c>
      <c r="M133" s="730"/>
      <c r="IW133" s="71"/>
      <c r="IX133" s="71"/>
    </row>
    <row r="134" spans="1:258" ht="16.5" customHeight="1">
      <c r="A134" s="407">
        <v>125</v>
      </c>
      <c r="B134" s="245" t="s">
        <v>23</v>
      </c>
      <c r="C134" s="463" t="s">
        <v>31</v>
      </c>
      <c r="D134" s="463" t="s">
        <v>196</v>
      </c>
      <c r="E134" s="409"/>
      <c r="F134" s="409"/>
      <c r="G134" s="204" t="s">
        <v>11</v>
      </c>
      <c r="H134" s="409"/>
      <c r="I134" s="248"/>
      <c r="J134" s="418" t="s">
        <v>1636</v>
      </c>
      <c r="K134" s="411"/>
      <c r="L134" s="418" t="s">
        <v>197</v>
      </c>
      <c r="M134" s="415"/>
    </row>
    <row r="135" spans="1:258" ht="16.5" customHeight="1" thickBot="1">
      <c r="A135" s="465">
        <v>126</v>
      </c>
      <c r="B135" s="466" t="s">
        <v>23</v>
      </c>
      <c r="C135" s="467" t="s">
        <v>198</v>
      </c>
      <c r="D135" s="467" t="s">
        <v>199</v>
      </c>
      <c r="E135" s="469"/>
      <c r="F135" s="469"/>
      <c r="G135" s="392" t="s">
        <v>11</v>
      </c>
      <c r="H135" s="469"/>
      <c r="I135" s="495"/>
      <c r="J135" s="496"/>
      <c r="K135" s="496"/>
      <c r="L135" s="474"/>
      <c r="M135" s="497"/>
    </row>
  </sheetData>
  <mergeCells count="6">
    <mergeCell ref="M114:M133"/>
    <mergeCell ref="C1:D8"/>
    <mergeCell ref="L81:L88"/>
    <mergeCell ref="L72:L80"/>
    <mergeCell ref="L107:L112"/>
    <mergeCell ref="L95:L100"/>
  </mergeCells>
  <phoneticPr fontId="22"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r:id="rId13"/>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67"/>
  <sheetViews>
    <sheetView showGridLines="0" topLeftCell="B178" zoomScale="70" zoomScaleNormal="70" workbookViewId="0">
      <selection activeCell="F214" sqref="F214"/>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63.5" style="71" customWidth="1"/>
    <col min="11" max="11" width="47.625" style="71" customWidth="1"/>
    <col min="12" max="254" width="8.875" style="71" customWidth="1"/>
    <col min="255" max="16384" width="9" style="72"/>
  </cols>
  <sheetData>
    <row r="1" spans="1:11" ht="16.5" customHeight="1">
      <c r="A1" s="42"/>
      <c r="B1" s="77"/>
      <c r="C1" s="748" t="s">
        <v>1128</v>
      </c>
      <c r="D1" s="749"/>
      <c r="E1" s="749"/>
      <c r="F1" s="30"/>
      <c r="G1" s="90" t="s">
        <v>5</v>
      </c>
      <c r="H1" s="42"/>
      <c r="I1" s="42"/>
      <c r="J1" s="70"/>
      <c r="K1" s="42"/>
    </row>
    <row r="2" spans="1:11" ht="17.25" customHeight="1">
      <c r="A2" s="42"/>
      <c r="B2" s="77"/>
      <c r="C2" s="750"/>
      <c r="D2" s="750"/>
      <c r="E2" s="751"/>
      <c r="F2" s="25" t="s">
        <v>6</v>
      </c>
      <c r="G2" s="22">
        <f>COUNTIF(F10:F267,"Not POR")</f>
        <v>1</v>
      </c>
      <c r="H2" s="73"/>
      <c r="I2" s="42"/>
      <c r="J2" s="74"/>
      <c r="K2" s="42"/>
    </row>
    <row r="3" spans="1:11" ht="21" customHeight="1">
      <c r="A3" s="42"/>
      <c r="B3" s="77"/>
      <c r="C3" s="750"/>
      <c r="D3" s="750"/>
      <c r="E3" s="751"/>
      <c r="F3" s="31" t="s">
        <v>8</v>
      </c>
      <c r="G3" s="22">
        <f>COUNTIF(F10:F267,"CHN validation")</f>
        <v>0</v>
      </c>
      <c r="H3" s="73"/>
      <c r="I3" s="42"/>
      <c r="J3" s="74"/>
      <c r="K3" s="42"/>
    </row>
    <row r="4" spans="1:11" ht="18.75" customHeight="1">
      <c r="A4" s="42"/>
      <c r="B4" s="77"/>
      <c r="C4" s="750"/>
      <c r="D4" s="750"/>
      <c r="E4" s="751"/>
      <c r="F4" s="32" t="s">
        <v>9</v>
      </c>
      <c r="G4" s="22">
        <f>COUNTIF(F12:F267,"New Item")</f>
        <v>1</v>
      </c>
      <c r="H4" s="73"/>
      <c r="I4" s="42"/>
      <c r="J4" s="74"/>
      <c r="K4" s="42"/>
    </row>
    <row r="5" spans="1:11" ht="19.5" customHeight="1">
      <c r="A5" s="42"/>
      <c r="B5" s="77"/>
      <c r="C5" s="750"/>
      <c r="D5" s="750"/>
      <c r="E5" s="751"/>
      <c r="F5" s="33" t="s">
        <v>7</v>
      </c>
      <c r="G5" s="22">
        <f>COUNTIF(F12:F267,"Pending update")</f>
        <v>0</v>
      </c>
      <c r="H5" s="34"/>
      <c r="I5" s="42"/>
      <c r="J5" s="73"/>
      <c r="K5" s="42"/>
    </row>
    <row r="6" spans="1:11" ht="18.75" customHeight="1">
      <c r="A6" s="42"/>
      <c r="B6" s="77"/>
      <c r="C6" s="750"/>
      <c r="D6" s="750"/>
      <c r="E6" s="751"/>
      <c r="F6" s="35" t="s">
        <v>10</v>
      </c>
      <c r="G6" s="22">
        <f>COUNTIF(F15:F267,"Modified")</f>
        <v>0</v>
      </c>
      <c r="H6" s="73"/>
      <c r="I6" s="42"/>
      <c r="J6" s="74"/>
      <c r="K6" s="42"/>
    </row>
    <row r="7" spans="1:11" ht="16.5" customHeight="1">
      <c r="A7" s="42"/>
      <c r="B7" s="77"/>
      <c r="C7" s="750"/>
      <c r="D7" s="750"/>
      <c r="E7" s="751"/>
      <c r="F7" s="36" t="s">
        <v>11</v>
      </c>
      <c r="G7" s="22">
        <f>COUNTIF(F10:F267,"Ready")</f>
        <v>256</v>
      </c>
      <c r="H7" s="73"/>
      <c r="I7" s="42"/>
      <c r="J7" s="74"/>
      <c r="K7" s="42"/>
    </row>
    <row r="8" spans="1:11" ht="18" customHeight="1" thickBot="1">
      <c r="A8" s="86"/>
      <c r="B8" s="402"/>
      <c r="C8" s="750"/>
      <c r="D8" s="750"/>
      <c r="E8" s="751"/>
      <c r="F8" s="241" t="s">
        <v>12</v>
      </c>
      <c r="G8" s="242">
        <f>COUNTIF(F10:F267,"Not ready")</f>
        <v>0</v>
      </c>
      <c r="H8" s="96"/>
      <c r="I8" s="86"/>
      <c r="J8" s="403"/>
      <c r="K8" s="86"/>
    </row>
    <row r="9" spans="1:11" ht="63">
      <c r="A9" s="404" t="s">
        <v>13</v>
      </c>
      <c r="B9" s="405" t="s">
        <v>14</v>
      </c>
      <c r="C9" s="405" t="s">
        <v>15</v>
      </c>
      <c r="D9" s="405" t="s">
        <v>16</v>
      </c>
      <c r="E9" s="405" t="s">
        <v>200</v>
      </c>
      <c r="F9" s="405" t="s">
        <v>17</v>
      </c>
      <c r="G9" s="405" t="s">
        <v>1247</v>
      </c>
      <c r="H9" s="405" t="s">
        <v>18</v>
      </c>
      <c r="I9" s="405" t="s">
        <v>19</v>
      </c>
      <c r="J9" s="405" t="s">
        <v>21</v>
      </c>
      <c r="K9" s="406" t="s">
        <v>201</v>
      </c>
    </row>
    <row r="10" spans="1:11" ht="16.5" customHeight="1">
      <c r="A10" s="407">
        <v>1</v>
      </c>
      <c r="B10" s="245" t="s">
        <v>23</v>
      </c>
      <c r="C10" s="246" t="s">
        <v>26</v>
      </c>
      <c r="D10" s="408" t="s">
        <v>27</v>
      </c>
      <c r="E10" s="409"/>
      <c r="F10" s="410" t="s">
        <v>11</v>
      </c>
      <c r="G10" s="201"/>
      <c r="H10" s="247"/>
      <c r="I10" s="248"/>
      <c r="J10" s="411"/>
      <c r="K10" s="412"/>
    </row>
    <row r="11" spans="1:11" ht="16.5" customHeight="1">
      <c r="A11" s="407">
        <v>2</v>
      </c>
      <c r="B11" s="245" t="s">
        <v>23</v>
      </c>
      <c r="C11" s="246" t="s">
        <v>26</v>
      </c>
      <c r="D11" s="408" t="s">
        <v>29</v>
      </c>
      <c r="E11" s="409"/>
      <c r="F11" s="410" t="s">
        <v>11</v>
      </c>
      <c r="G11" s="201"/>
      <c r="H11" s="247"/>
      <c r="I11" s="248"/>
      <c r="J11" s="411"/>
      <c r="K11" s="412"/>
    </row>
    <row r="12" spans="1:11" ht="16.5" customHeight="1">
      <c r="A12" s="407">
        <v>3</v>
      </c>
      <c r="B12" s="245" t="s">
        <v>23</v>
      </c>
      <c r="C12" s="246" t="s">
        <v>24</v>
      </c>
      <c r="D12" s="246" t="s">
        <v>25</v>
      </c>
      <c r="E12" s="409"/>
      <c r="F12" s="410" t="s">
        <v>11</v>
      </c>
      <c r="G12" s="201"/>
      <c r="H12" s="247"/>
      <c r="I12" s="248"/>
      <c r="J12" s="411"/>
      <c r="K12" s="412"/>
    </row>
    <row r="13" spans="1:11" ht="16.5" customHeight="1">
      <c r="A13" s="407">
        <v>4</v>
      </c>
      <c r="B13" s="245" t="s">
        <v>23</v>
      </c>
      <c r="C13" s="246" t="s">
        <v>31</v>
      </c>
      <c r="D13" s="246" t="s">
        <v>32</v>
      </c>
      <c r="E13" s="409"/>
      <c r="F13" s="410" t="s">
        <v>11</v>
      </c>
      <c r="G13" s="409"/>
      <c r="H13" s="413"/>
      <c r="I13" s="414" t="s">
        <v>202</v>
      </c>
      <c r="J13" s="413"/>
      <c r="K13" s="415"/>
    </row>
    <row r="14" spans="1:11" ht="16.5" customHeight="1">
      <c r="A14" s="407">
        <v>5</v>
      </c>
      <c r="B14" s="245" t="s">
        <v>23</v>
      </c>
      <c r="C14" s="246" t="s">
        <v>31</v>
      </c>
      <c r="D14" s="416" t="s">
        <v>203</v>
      </c>
      <c r="E14" s="245"/>
      <c r="F14" s="410" t="s">
        <v>11</v>
      </c>
      <c r="G14" s="409"/>
      <c r="H14" s="413"/>
      <c r="I14" s="414" t="s">
        <v>1235</v>
      </c>
      <c r="J14" s="413"/>
      <c r="K14" s="417"/>
    </row>
    <row r="15" spans="1:11" ht="16.5" customHeight="1">
      <c r="A15" s="407">
        <v>6</v>
      </c>
      <c r="B15" s="245" t="s">
        <v>23</v>
      </c>
      <c r="C15" s="246" t="s">
        <v>26</v>
      </c>
      <c r="D15" s="246" t="s">
        <v>34</v>
      </c>
      <c r="E15" s="409"/>
      <c r="F15" s="203" t="s">
        <v>11</v>
      </c>
      <c r="G15" s="201"/>
      <c r="H15" s="247"/>
      <c r="I15" s="413"/>
      <c r="J15" s="418" t="s">
        <v>1440</v>
      </c>
      <c r="K15" s="412"/>
    </row>
    <row r="16" spans="1:11" ht="16.5" customHeight="1">
      <c r="A16" s="407">
        <v>7</v>
      </c>
      <c r="B16" s="245" t="s">
        <v>23</v>
      </c>
      <c r="C16" s="246" t="s">
        <v>24</v>
      </c>
      <c r="D16" s="246" t="s">
        <v>1279</v>
      </c>
      <c r="E16" s="207"/>
      <c r="F16" s="203" t="s">
        <v>11</v>
      </c>
      <c r="G16" s="199"/>
      <c r="H16" s="245" t="s">
        <v>206</v>
      </c>
      <c r="I16" s="248"/>
      <c r="J16" s="418" t="s">
        <v>1519</v>
      </c>
      <c r="K16" s="419"/>
    </row>
    <row r="17" spans="1:11" ht="16.5" customHeight="1">
      <c r="A17" s="407">
        <v>8</v>
      </c>
      <c r="B17" s="245" t="s">
        <v>23</v>
      </c>
      <c r="C17" s="213" t="s">
        <v>24</v>
      </c>
      <c r="D17" s="213" t="s">
        <v>1256</v>
      </c>
      <c r="E17" s="409"/>
      <c r="F17" s="208" t="s">
        <v>11</v>
      </c>
      <c r="G17" s="201"/>
      <c r="H17" s="247"/>
      <c r="I17" s="413"/>
      <c r="J17" s="418" t="s">
        <v>1255</v>
      </c>
      <c r="K17" s="412"/>
    </row>
    <row r="18" spans="1:11" ht="16.5" customHeight="1">
      <c r="A18" s="407">
        <v>9</v>
      </c>
      <c r="B18" s="245" t="s">
        <v>23</v>
      </c>
      <c r="C18" s="213" t="s">
        <v>198</v>
      </c>
      <c r="D18" s="214" t="s">
        <v>1257</v>
      </c>
      <c r="E18" s="409"/>
      <c r="F18" s="410" t="s">
        <v>11</v>
      </c>
      <c r="G18" s="201"/>
      <c r="H18" s="247"/>
      <c r="I18" s="413"/>
      <c r="J18" s="418" t="s">
        <v>1277</v>
      </c>
      <c r="K18" s="412"/>
    </row>
    <row r="19" spans="1:11" ht="16.5" customHeight="1">
      <c r="A19" s="407">
        <v>10</v>
      </c>
      <c r="B19" s="245" t="s">
        <v>23</v>
      </c>
      <c r="C19" s="246" t="s">
        <v>24</v>
      </c>
      <c r="D19" s="246" t="s">
        <v>204</v>
      </c>
      <c r="E19" s="409"/>
      <c r="F19" s="410" t="s">
        <v>11</v>
      </c>
      <c r="G19" s="420" t="s">
        <v>205</v>
      </c>
      <c r="H19" s="247"/>
      <c r="I19" s="248"/>
      <c r="J19" s="418" t="s">
        <v>1275</v>
      </c>
      <c r="K19" s="412"/>
    </row>
    <row r="20" spans="1:11" ht="16.5" customHeight="1">
      <c r="A20" s="407">
        <v>11</v>
      </c>
      <c r="B20" s="245" t="s">
        <v>23</v>
      </c>
      <c r="C20" s="246" t="s">
        <v>24</v>
      </c>
      <c r="D20" s="246" t="s">
        <v>1278</v>
      </c>
      <c r="E20" s="409"/>
      <c r="F20" s="410" t="s">
        <v>11</v>
      </c>
      <c r="G20" s="201"/>
      <c r="H20" s="247"/>
      <c r="I20" s="248"/>
      <c r="J20" s="418" t="s">
        <v>1258</v>
      </c>
      <c r="K20" s="412"/>
    </row>
    <row r="21" spans="1:11" ht="16.5" customHeight="1">
      <c r="A21" s="407">
        <v>12</v>
      </c>
      <c r="B21" s="245" t="s">
        <v>23</v>
      </c>
      <c r="C21" s="246" t="s">
        <v>24</v>
      </c>
      <c r="D21" s="246" t="s">
        <v>1259</v>
      </c>
      <c r="E21" s="409"/>
      <c r="F21" s="410" t="s">
        <v>11</v>
      </c>
      <c r="G21" s="201"/>
      <c r="H21" s="247"/>
      <c r="I21" s="248"/>
      <c r="J21" s="413"/>
      <c r="K21" s="421" t="s">
        <v>1244</v>
      </c>
    </row>
    <row r="22" spans="1:11" ht="16.5" customHeight="1">
      <c r="A22" s="407">
        <v>13</v>
      </c>
      <c r="B22" s="245" t="s">
        <v>23</v>
      </c>
      <c r="C22" s="246" t="s">
        <v>24</v>
      </c>
      <c r="D22" s="246" t="s">
        <v>208</v>
      </c>
      <c r="E22" s="409"/>
      <c r="F22" s="410" t="s">
        <v>11</v>
      </c>
      <c r="G22" s="201"/>
      <c r="H22" s="247"/>
      <c r="I22" s="248"/>
      <c r="J22" s="418" t="s">
        <v>1233</v>
      </c>
      <c r="K22" s="422" t="s">
        <v>2034</v>
      </c>
    </row>
    <row r="23" spans="1:11" ht="16.5" customHeight="1">
      <c r="A23" s="407">
        <v>14</v>
      </c>
      <c r="B23" s="245" t="s">
        <v>23</v>
      </c>
      <c r="C23" s="246" t="s">
        <v>24</v>
      </c>
      <c r="D23" s="246" t="s">
        <v>209</v>
      </c>
      <c r="E23" s="409"/>
      <c r="F23" s="410" t="s">
        <v>11</v>
      </c>
      <c r="G23" s="201"/>
      <c r="H23" s="423" t="s">
        <v>210</v>
      </c>
      <c r="I23" s="248"/>
      <c r="J23" s="424" t="s">
        <v>1234</v>
      </c>
      <c r="K23" s="412" t="s">
        <v>1236</v>
      </c>
    </row>
    <row r="24" spans="1:11" ht="16.5" customHeight="1">
      <c r="A24" s="407">
        <v>15</v>
      </c>
      <c r="B24" s="245" t="s">
        <v>23</v>
      </c>
      <c r="C24" s="246" t="s">
        <v>24</v>
      </c>
      <c r="D24" s="246" t="s">
        <v>211</v>
      </c>
      <c r="E24" s="409"/>
      <c r="F24" s="410" t="s">
        <v>11</v>
      </c>
      <c r="G24" s="409"/>
      <c r="H24" s="423" t="s">
        <v>212</v>
      </c>
      <c r="I24" s="247"/>
      <c r="J24" s="424" t="s">
        <v>213</v>
      </c>
      <c r="K24" s="425" t="s">
        <v>2790</v>
      </c>
    </row>
    <row r="25" spans="1:11" ht="16.5" customHeight="1">
      <c r="A25" s="407">
        <v>16</v>
      </c>
      <c r="B25" s="245" t="s">
        <v>23</v>
      </c>
      <c r="C25" s="246" t="s">
        <v>198</v>
      </c>
      <c r="D25" s="246" t="s">
        <v>1938</v>
      </c>
      <c r="E25" s="409"/>
      <c r="F25" s="426" t="s">
        <v>6</v>
      </c>
      <c r="G25" s="201"/>
      <c r="H25" s="247"/>
      <c r="I25" s="248"/>
      <c r="J25" s="418" t="s">
        <v>1282</v>
      </c>
      <c r="K25" s="412"/>
    </row>
    <row r="26" spans="1:11" ht="16.5" customHeight="1">
      <c r="A26" s="407">
        <v>17</v>
      </c>
      <c r="B26" s="245" t="s">
        <v>23</v>
      </c>
      <c r="C26" s="246" t="s">
        <v>198</v>
      </c>
      <c r="D26" s="246" t="s">
        <v>214</v>
      </c>
      <c r="E26" s="409"/>
      <c r="F26" s="410" t="s">
        <v>11</v>
      </c>
      <c r="G26" s="201"/>
      <c r="H26" s="247"/>
      <c r="I26" s="248"/>
      <c r="J26" s="418" t="s">
        <v>1238</v>
      </c>
      <c r="K26" s="412"/>
    </row>
    <row r="27" spans="1:11" ht="16.5" customHeight="1">
      <c r="A27" s="407">
        <v>18</v>
      </c>
      <c r="B27" s="245" t="s">
        <v>23</v>
      </c>
      <c r="C27" s="246" t="s">
        <v>198</v>
      </c>
      <c r="D27" s="246" t="s">
        <v>215</v>
      </c>
      <c r="E27" s="409"/>
      <c r="F27" s="410" t="s">
        <v>11</v>
      </c>
      <c r="G27" s="531" t="s">
        <v>2255</v>
      </c>
      <c r="H27" s="409"/>
      <c r="I27" s="413"/>
      <c r="J27" s="418" t="s">
        <v>2254</v>
      </c>
      <c r="K27" s="412"/>
    </row>
    <row r="28" spans="1:11" ht="16.5" customHeight="1">
      <c r="A28" s="407">
        <v>19</v>
      </c>
      <c r="B28" s="245" t="s">
        <v>23</v>
      </c>
      <c r="C28" s="246" t="s">
        <v>198</v>
      </c>
      <c r="D28" s="246" t="s">
        <v>216</v>
      </c>
      <c r="E28" s="409"/>
      <c r="F28" s="410" t="s">
        <v>11</v>
      </c>
      <c r="G28" s="532" t="s">
        <v>2256</v>
      </c>
      <c r="H28" s="409"/>
      <c r="I28" s="413"/>
      <c r="J28" s="418" t="s">
        <v>1283</v>
      </c>
      <c r="K28" s="412"/>
    </row>
    <row r="29" spans="1:11" ht="16.5" customHeight="1">
      <c r="A29" s="407">
        <v>20</v>
      </c>
      <c r="B29" s="245" t="s">
        <v>23</v>
      </c>
      <c r="C29" s="246" t="s">
        <v>217</v>
      </c>
      <c r="D29" s="246" t="s">
        <v>218</v>
      </c>
      <c r="E29" s="545" t="s">
        <v>2340</v>
      </c>
      <c r="F29" s="410" t="s">
        <v>11</v>
      </c>
      <c r="G29" s="201"/>
      <c r="H29" s="247"/>
      <c r="I29" s="248"/>
      <c r="J29" s="418" t="s">
        <v>2341</v>
      </c>
      <c r="K29" s="428"/>
    </row>
    <row r="30" spans="1:11" ht="16.5" customHeight="1">
      <c r="A30" s="407">
        <v>21</v>
      </c>
      <c r="B30" s="245" t="s">
        <v>23</v>
      </c>
      <c r="C30" s="246" t="s">
        <v>217</v>
      </c>
      <c r="D30" s="246" t="s">
        <v>220</v>
      </c>
      <c r="E30" s="245" t="s">
        <v>221</v>
      </c>
      <c r="F30" s="410" t="s">
        <v>11</v>
      </c>
      <c r="G30" s="201"/>
      <c r="H30" s="247"/>
      <c r="I30" s="248"/>
      <c r="J30" s="418" t="s">
        <v>1237</v>
      </c>
      <c r="K30" s="412"/>
    </row>
    <row r="31" spans="1:11" ht="16.5" customHeight="1">
      <c r="A31" s="407">
        <v>22</v>
      </c>
      <c r="B31" s="245" t="s">
        <v>23</v>
      </c>
      <c r="C31" s="246" t="s">
        <v>217</v>
      </c>
      <c r="D31" s="416" t="s">
        <v>1439</v>
      </c>
      <c r="E31" s="409"/>
      <c r="F31" s="410" t="s">
        <v>11</v>
      </c>
      <c r="G31" s="201"/>
      <c r="H31" s="247"/>
      <c r="I31" s="248"/>
      <c r="J31" s="429" t="s">
        <v>2029</v>
      </c>
      <c r="K31" s="430"/>
    </row>
    <row r="32" spans="1:11" ht="16.5" customHeight="1">
      <c r="A32" s="407">
        <v>23</v>
      </c>
      <c r="B32" s="245" t="s">
        <v>23</v>
      </c>
      <c r="C32" s="246" t="s">
        <v>217</v>
      </c>
      <c r="D32" s="246" t="s">
        <v>224</v>
      </c>
      <c r="E32" s="245" t="s">
        <v>225</v>
      </c>
      <c r="F32" s="410" t="s">
        <v>11</v>
      </c>
      <c r="G32" s="201"/>
      <c r="H32" s="247"/>
      <c r="I32" s="248"/>
      <c r="J32" s="754" t="s">
        <v>2342</v>
      </c>
      <c r="K32" s="757"/>
    </row>
    <row r="33" spans="1:11" ht="16.5" customHeight="1">
      <c r="A33" s="407">
        <v>24</v>
      </c>
      <c r="B33" s="245" t="s">
        <v>23</v>
      </c>
      <c r="C33" s="246" t="s">
        <v>217</v>
      </c>
      <c r="D33" s="246" t="s">
        <v>226</v>
      </c>
      <c r="E33" s="245" t="s">
        <v>63</v>
      </c>
      <c r="F33" s="410" t="s">
        <v>11</v>
      </c>
      <c r="G33" s="201"/>
      <c r="H33" s="247"/>
      <c r="I33" s="248"/>
      <c r="J33" s="755"/>
      <c r="K33" s="757"/>
    </row>
    <row r="34" spans="1:11" ht="16.5" customHeight="1">
      <c r="A34" s="407">
        <v>25</v>
      </c>
      <c r="B34" s="245" t="s">
        <v>23</v>
      </c>
      <c r="C34" s="246" t="s">
        <v>217</v>
      </c>
      <c r="D34" s="246" t="s">
        <v>227</v>
      </c>
      <c r="E34" s="245" t="s">
        <v>63</v>
      </c>
      <c r="F34" s="410" t="s">
        <v>11</v>
      </c>
      <c r="G34" s="201"/>
      <c r="H34" s="247"/>
      <c r="I34" s="248"/>
      <c r="J34" s="755"/>
      <c r="K34" s="757"/>
    </row>
    <row r="35" spans="1:11" ht="16.5" customHeight="1">
      <c r="A35" s="407">
        <v>26</v>
      </c>
      <c r="B35" s="245" t="s">
        <v>23</v>
      </c>
      <c r="C35" s="246" t="s">
        <v>217</v>
      </c>
      <c r="D35" s="246" t="s">
        <v>228</v>
      </c>
      <c r="E35" s="245" t="s">
        <v>63</v>
      </c>
      <c r="F35" s="410" t="s">
        <v>11</v>
      </c>
      <c r="G35" s="201"/>
      <c r="H35" s="247"/>
      <c r="I35" s="248"/>
      <c r="J35" s="755"/>
      <c r="K35" s="757"/>
    </row>
    <row r="36" spans="1:11" ht="16.5" customHeight="1">
      <c r="A36" s="407">
        <v>27</v>
      </c>
      <c r="B36" s="245" t="s">
        <v>23</v>
      </c>
      <c r="C36" s="246" t="s">
        <v>217</v>
      </c>
      <c r="D36" s="246" t="s">
        <v>229</v>
      </c>
      <c r="E36" s="245" t="s">
        <v>63</v>
      </c>
      <c r="F36" s="410" t="s">
        <v>11</v>
      </c>
      <c r="G36" s="201"/>
      <c r="H36" s="247"/>
      <c r="I36" s="248"/>
      <c r="J36" s="755"/>
      <c r="K36" s="757"/>
    </row>
    <row r="37" spans="1:11" ht="16.5" customHeight="1">
      <c r="A37" s="407">
        <v>28</v>
      </c>
      <c r="B37" s="245" t="s">
        <v>23</v>
      </c>
      <c r="C37" s="246" t="s">
        <v>217</v>
      </c>
      <c r="D37" s="246" t="s">
        <v>230</v>
      </c>
      <c r="E37" s="245" t="s">
        <v>63</v>
      </c>
      <c r="F37" s="410" t="s">
        <v>11</v>
      </c>
      <c r="G37" s="201"/>
      <c r="H37" s="247"/>
      <c r="I37" s="248"/>
      <c r="J37" s="755"/>
      <c r="K37" s="757"/>
    </row>
    <row r="38" spans="1:11" ht="16.5" customHeight="1">
      <c r="A38" s="407">
        <v>29</v>
      </c>
      <c r="B38" s="245"/>
      <c r="C38" s="246" t="s">
        <v>217</v>
      </c>
      <c r="D38" s="246" t="s">
        <v>2100</v>
      </c>
      <c r="E38" s="245"/>
      <c r="F38" s="410" t="s">
        <v>11</v>
      </c>
      <c r="G38" s="201"/>
      <c r="H38" s="247"/>
      <c r="I38" s="248"/>
      <c r="J38" s="249"/>
      <c r="K38" s="383" t="s">
        <v>2090</v>
      </c>
    </row>
    <row r="39" spans="1:11" ht="16.5" customHeight="1">
      <c r="A39" s="407">
        <v>30</v>
      </c>
      <c r="B39" s="245" t="s">
        <v>23</v>
      </c>
      <c r="C39" s="246" t="s">
        <v>24</v>
      </c>
      <c r="D39" s="246" t="s">
        <v>231</v>
      </c>
      <c r="E39" s="409"/>
      <c r="F39" s="410" t="s">
        <v>11</v>
      </c>
      <c r="G39" s="201"/>
      <c r="H39" s="245" t="s">
        <v>1239</v>
      </c>
      <c r="I39" s="248"/>
      <c r="J39" s="411"/>
      <c r="K39" s="412"/>
    </row>
    <row r="40" spans="1:11" ht="16.5" customHeight="1">
      <c r="A40" s="407">
        <v>31</v>
      </c>
      <c r="B40" s="245" t="s">
        <v>23</v>
      </c>
      <c r="C40" s="246" t="s">
        <v>24</v>
      </c>
      <c r="D40" s="246" t="s">
        <v>232</v>
      </c>
      <c r="E40" s="409"/>
      <c r="F40" s="410" t="s">
        <v>11</v>
      </c>
      <c r="G40" s="201"/>
      <c r="H40" s="245" t="s">
        <v>1240</v>
      </c>
      <c r="I40" s="248"/>
      <c r="J40" s="411"/>
      <c r="K40" s="412"/>
    </row>
    <row r="41" spans="1:11" ht="16.5" customHeight="1">
      <c r="A41" s="407">
        <v>32</v>
      </c>
      <c r="B41" s="245" t="s">
        <v>23</v>
      </c>
      <c r="C41" s="246" t="s">
        <v>24</v>
      </c>
      <c r="D41" s="246" t="s">
        <v>233</v>
      </c>
      <c r="E41" s="409"/>
      <c r="F41" s="410" t="s">
        <v>11</v>
      </c>
      <c r="G41" s="201" t="s">
        <v>234</v>
      </c>
      <c r="H41" s="245"/>
      <c r="I41" s="248"/>
      <c r="J41" s="411" t="s">
        <v>1745</v>
      </c>
      <c r="K41" s="431"/>
    </row>
    <row r="42" spans="1:11" ht="16.5" customHeight="1">
      <c r="A42" s="407">
        <v>33</v>
      </c>
      <c r="B42" s="245" t="s">
        <v>23</v>
      </c>
      <c r="C42" s="246" t="s">
        <v>24</v>
      </c>
      <c r="D42" s="246" t="s">
        <v>235</v>
      </c>
      <c r="E42" s="409"/>
      <c r="F42" s="410" t="s">
        <v>11</v>
      </c>
      <c r="G42" s="432"/>
      <c r="H42" s="409"/>
      <c r="I42" s="248"/>
      <c r="J42" s="418" t="s">
        <v>1434</v>
      </c>
      <c r="K42" s="759"/>
    </row>
    <row r="43" spans="1:11" ht="16.5" customHeight="1">
      <c r="A43" s="407">
        <v>34</v>
      </c>
      <c r="B43" s="245" t="s">
        <v>23</v>
      </c>
      <c r="C43" s="246" t="s">
        <v>24</v>
      </c>
      <c r="D43" s="246" t="s">
        <v>236</v>
      </c>
      <c r="E43" s="409"/>
      <c r="F43" s="410" t="s">
        <v>11</v>
      </c>
      <c r="G43" s="420" t="s">
        <v>237</v>
      </c>
      <c r="H43" s="752" t="s">
        <v>238</v>
      </c>
      <c r="I43" s="248"/>
      <c r="J43" s="418" t="s">
        <v>1433</v>
      </c>
      <c r="K43" s="760"/>
    </row>
    <row r="44" spans="1:11" ht="16.5" customHeight="1">
      <c r="A44" s="407">
        <v>35</v>
      </c>
      <c r="B44" s="245" t="s">
        <v>23</v>
      </c>
      <c r="C44" s="246" t="s">
        <v>24</v>
      </c>
      <c r="D44" s="246" t="s">
        <v>239</v>
      </c>
      <c r="E44" s="409"/>
      <c r="F44" s="410" t="s">
        <v>11</v>
      </c>
      <c r="G44" s="434" t="s">
        <v>237</v>
      </c>
      <c r="H44" s="753"/>
      <c r="I44" s="248"/>
      <c r="J44" s="418" t="s">
        <v>240</v>
      </c>
      <c r="K44" s="760"/>
    </row>
    <row r="45" spans="1:11" ht="16.5" customHeight="1">
      <c r="A45" s="407">
        <v>36</v>
      </c>
      <c r="B45" s="245" t="s">
        <v>23</v>
      </c>
      <c r="C45" s="246" t="s">
        <v>24</v>
      </c>
      <c r="D45" s="246" t="s">
        <v>241</v>
      </c>
      <c r="E45" s="409"/>
      <c r="F45" s="410" t="s">
        <v>11</v>
      </c>
      <c r="G45" s="420" t="s">
        <v>242</v>
      </c>
      <c r="H45" s="752" t="s">
        <v>243</v>
      </c>
      <c r="I45" s="248"/>
      <c r="J45" s="418" t="s">
        <v>244</v>
      </c>
      <c r="K45" s="412"/>
    </row>
    <row r="46" spans="1:11" ht="16.5" customHeight="1">
      <c r="A46" s="407">
        <v>37</v>
      </c>
      <c r="B46" s="245" t="s">
        <v>23</v>
      </c>
      <c r="C46" s="246" t="s">
        <v>24</v>
      </c>
      <c r="D46" s="246" t="s">
        <v>245</v>
      </c>
      <c r="E46" s="409"/>
      <c r="F46" s="410" t="s">
        <v>11</v>
      </c>
      <c r="G46" s="436" t="s">
        <v>242</v>
      </c>
      <c r="H46" s="753"/>
      <c r="I46" s="248"/>
      <c r="J46" s="418" t="s">
        <v>246</v>
      </c>
      <c r="K46" s="412"/>
    </row>
    <row r="47" spans="1:11" ht="16.5" customHeight="1">
      <c r="A47" s="407">
        <v>38</v>
      </c>
      <c r="B47" s="245" t="s">
        <v>23</v>
      </c>
      <c r="C47" s="246" t="s">
        <v>24</v>
      </c>
      <c r="D47" s="246" t="s">
        <v>247</v>
      </c>
      <c r="E47" s="409"/>
      <c r="F47" s="410" t="s">
        <v>11</v>
      </c>
      <c r="G47" s="420" t="s">
        <v>248</v>
      </c>
      <c r="H47" s="752" t="s">
        <v>249</v>
      </c>
      <c r="I47" s="248"/>
      <c r="J47" s="418" t="s">
        <v>250</v>
      </c>
      <c r="K47" s="412"/>
    </row>
    <row r="48" spans="1:11" ht="16.5" customHeight="1">
      <c r="A48" s="407">
        <v>39</v>
      </c>
      <c r="B48" s="245" t="s">
        <v>23</v>
      </c>
      <c r="C48" s="246" t="s">
        <v>24</v>
      </c>
      <c r="D48" s="246" t="s">
        <v>251</v>
      </c>
      <c r="E48" s="409"/>
      <c r="F48" s="410" t="s">
        <v>11</v>
      </c>
      <c r="G48" s="436" t="s">
        <v>252</v>
      </c>
      <c r="H48" s="753"/>
      <c r="I48" s="248"/>
      <c r="J48" s="418" t="s">
        <v>253</v>
      </c>
      <c r="K48" s="412"/>
    </row>
    <row r="49" spans="1:11" ht="16.5" customHeight="1">
      <c r="A49" s="407">
        <v>40</v>
      </c>
      <c r="B49" s="245" t="s">
        <v>23</v>
      </c>
      <c r="C49" s="246" t="s">
        <v>24</v>
      </c>
      <c r="D49" s="246" t="s">
        <v>254</v>
      </c>
      <c r="E49" s="409"/>
      <c r="F49" s="410" t="s">
        <v>11</v>
      </c>
      <c r="G49" s="420" t="s">
        <v>255</v>
      </c>
      <c r="H49" s="752" t="s">
        <v>256</v>
      </c>
      <c r="I49" s="248"/>
      <c r="J49" s="418" t="s">
        <v>1437</v>
      </c>
      <c r="K49" s="412"/>
    </row>
    <row r="50" spans="1:11" ht="16.5" customHeight="1">
      <c r="A50" s="407">
        <v>41</v>
      </c>
      <c r="B50" s="245" t="s">
        <v>23</v>
      </c>
      <c r="C50" s="246" t="s">
        <v>24</v>
      </c>
      <c r="D50" s="246" t="s">
        <v>257</v>
      </c>
      <c r="E50" s="409"/>
      <c r="F50" s="410" t="s">
        <v>11</v>
      </c>
      <c r="G50" s="436" t="s">
        <v>258</v>
      </c>
      <c r="H50" s="753"/>
      <c r="I50" s="248"/>
      <c r="J50" s="418" t="s">
        <v>259</v>
      </c>
      <c r="K50" s="412"/>
    </row>
    <row r="51" spans="1:11" ht="16.5" customHeight="1">
      <c r="A51" s="407">
        <v>42</v>
      </c>
      <c r="B51" s="245" t="s">
        <v>23</v>
      </c>
      <c r="C51" s="246" t="s">
        <v>24</v>
      </c>
      <c r="D51" s="246" t="s">
        <v>260</v>
      </c>
      <c r="E51" s="409"/>
      <c r="F51" s="410" t="s">
        <v>11</v>
      </c>
      <c r="G51" s="420" t="s">
        <v>261</v>
      </c>
      <c r="H51" s="752" t="s">
        <v>262</v>
      </c>
      <c r="I51" s="248"/>
      <c r="J51" s="418" t="s">
        <v>263</v>
      </c>
      <c r="K51" s="412"/>
    </row>
    <row r="52" spans="1:11" ht="16.5" customHeight="1">
      <c r="A52" s="407">
        <v>43</v>
      </c>
      <c r="B52" s="245" t="s">
        <v>23</v>
      </c>
      <c r="C52" s="246" t="s">
        <v>24</v>
      </c>
      <c r="D52" s="246" t="s">
        <v>264</v>
      </c>
      <c r="E52" s="409"/>
      <c r="F52" s="410" t="s">
        <v>11</v>
      </c>
      <c r="G52" s="436" t="s">
        <v>262</v>
      </c>
      <c r="H52" s="753"/>
      <c r="I52" s="248"/>
      <c r="J52" s="418" t="s">
        <v>265</v>
      </c>
      <c r="K52" s="412"/>
    </row>
    <row r="53" spans="1:11" ht="16.5" customHeight="1">
      <c r="A53" s="407">
        <v>44</v>
      </c>
      <c r="B53" s="245" t="s">
        <v>23</v>
      </c>
      <c r="C53" s="246" t="s">
        <v>24</v>
      </c>
      <c r="D53" s="246" t="s">
        <v>266</v>
      </c>
      <c r="E53" s="409"/>
      <c r="F53" s="410" t="s">
        <v>11</v>
      </c>
      <c r="G53" s="420" t="s">
        <v>267</v>
      </c>
      <c r="H53" s="752" t="s">
        <v>267</v>
      </c>
      <c r="I53" s="248"/>
      <c r="J53" s="418" t="s">
        <v>268</v>
      </c>
      <c r="K53" s="412"/>
    </row>
    <row r="54" spans="1:11" ht="16.5" customHeight="1">
      <c r="A54" s="407">
        <v>45</v>
      </c>
      <c r="B54" s="245" t="s">
        <v>23</v>
      </c>
      <c r="C54" s="246" t="s">
        <v>24</v>
      </c>
      <c r="D54" s="246" t="s">
        <v>269</v>
      </c>
      <c r="E54" s="409"/>
      <c r="F54" s="410" t="s">
        <v>11</v>
      </c>
      <c r="G54" s="436" t="s">
        <v>267</v>
      </c>
      <c r="H54" s="753"/>
      <c r="I54" s="248"/>
      <c r="J54" s="418" t="s">
        <v>270</v>
      </c>
      <c r="K54" s="412"/>
    </row>
    <row r="55" spans="1:11" ht="16.5" customHeight="1">
      <c r="A55" s="407">
        <v>46</v>
      </c>
      <c r="B55" s="245" t="s">
        <v>23</v>
      </c>
      <c r="C55" s="246" t="s">
        <v>24</v>
      </c>
      <c r="D55" s="246" t="s">
        <v>271</v>
      </c>
      <c r="E55" s="409"/>
      <c r="F55" s="410" t="s">
        <v>11</v>
      </c>
      <c r="G55" s="436" t="s">
        <v>242</v>
      </c>
      <c r="H55" s="409"/>
      <c r="I55" s="248"/>
      <c r="J55" s="418" t="s">
        <v>1649</v>
      </c>
      <c r="K55" s="437" t="s">
        <v>272</v>
      </c>
    </row>
    <row r="56" spans="1:11" ht="16.5" customHeight="1">
      <c r="A56" s="407">
        <v>47</v>
      </c>
      <c r="B56" s="245" t="s">
        <v>23</v>
      </c>
      <c r="C56" s="246" t="s">
        <v>24</v>
      </c>
      <c r="D56" s="246" t="s">
        <v>273</v>
      </c>
      <c r="E56" s="409"/>
      <c r="F56" s="410" t="s">
        <v>11</v>
      </c>
      <c r="G56" s="201"/>
      <c r="H56" s="438" t="s">
        <v>274</v>
      </c>
      <c r="I56" s="248"/>
      <c r="J56" s="418" t="s">
        <v>1650</v>
      </c>
      <c r="K56" s="412"/>
    </row>
    <row r="57" spans="1:11" ht="16.5" customHeight="1">
      <c r="A57" s="407">
        <v>48</v>
      </c>
      <c r="B57" s="245" t="s">
        <v>23</v>
      </c>
      <c r="C57" s="246" t="s">
        <v>24</v>
      </c>
      <c r="D57" s="246" t="s">
        <v>275</v>
      </c>
      <c r="E57" s="409"/>
      <c r="F57" s="410" t="s">
        <v>11</v>
      </c>
      <c r="G57" s="420" t="s">
        <v>276</v>
      </c>
      <c r="H57" s="758" t="s">
        <v>277</v>
      </c>
      <c r="I57" s="248"/>
      <c r="J57" s="418" t="s">
        <v>278</v>
      </c>
      <c r="K57" s="412"/>
    </row>
    <row r="58" spans="1:11" ht="16.5" customHeight="1">
      <c r="A58" s="407">
        <v>49</v>
      </c>
      <c r="B58" s="245" t="s">
        <v>23</v>
      </c>
      <c r="C58" s="246" t="s">
        <v>24</v>
      </c>
      <c r="D58" s="246" t="s">
        <v>279</v>
      </c>
      <c r="E58" s="409"/>
      <c r="F58" s="410" t="s">
        <v>11</v>
      </c>
      <c r="G58" s="436" t="s">
        <v>280</v>
      </c>
      <c r="H58" s="753"/>
      <c r="I58" s="248"/>
      <c r="J58" s="418" t="s">
        <v>281</v>
      </c>
      <c r="K58" s="412"/>
    </row>
    <row r="59" spans="1:11" ht="16.5" customHeight="1">
      <c r="A59" s="407">
        <v>50</v>
      </c>
      <c r="B59" s="245" t="s">
        <v>23</v>
      </c>
      <c r="C59" s="246" t="s">
        <v>24</v>
      </c>
      <c r="D59" s="246" t="s">
        <v>282</v>
      </c>
      <c r="E59" s="409"/>
      <c r="F59" s="410" t="s">
        <v>11</v>
      </c>
      <c r="G59" s="436" t="s">
        <v>283</v>
      </c>
      <c r="H59" s="245" t="s">
        <v>284</v>
      </c>
      <c r="I59" s="414" t="s">
        <v>285</v>
      </c>
      <c r="J59" s="418" t="s">
        <v>286</v>
      </c>
      <c r="K59" s="412"/>
    </row>
    <row r="60" spans="1:11" ht="16.5" customHeight="1">
      <c r="A60" s="407">
        <v>51</v>
      </c>
      <c r="B60" s="245" t="s">
        <v>23</v>
      </c>
      <c r="C60" s="246" t="s">
        <v>24</v>
      </c>
      <c r="D60" s="246" t="s">
        <v>287</v>
      </c>
      <c r="E60" s="409"/>
      <c r="F60" s="410" t="s">
        <v>11</v>
      </c>
      <c r="G60" s="201"/>
      <c r="H60" s="245" t="s">
        <v>288</v>
      </c>
      <c r="I60" s="248"/>
      <c r="J60" s="411"/>
      <c r="K60" s="756"/>
    </row>
    <row r="61" spans="1:11" ht="16.5" customHeight="1">
      <c r="A61" s="407">
        <v>52</v>
      </c>
      <c r="B61" s="245" t="s">
        <v>23</v>
      </c>
      <c r="C61" s="246" t="s">
        <v>24</v>
      </c>
      <c r="D61" s="246" t="s">
        <v>289</v>
      </c>
      <c r="E61" s="409"/>
      <c r="F61" s="410" t="s">
        <v>11</v>
      </c>
      <c r="G61" s="201"/>
      <c r="H61" s="245" t="s">
        <v>290</v>
      </c>
      <c r="I61" s="248"/>
      <c r="J61" s="411"/>
      <c r="K61" s="756"/>
    </row>
    <row r="62" spans="1:11" ht="16.5" customHeight="1">
      <c r="A62" s="407">
        <v>53</v>
      </c>
      <c r="B62" s="433" t="s">
        <v>23</v>
      </c>
      <c r="C62" s="246" t="s">
        <v>24</v>
      </c>
      <c r="D62" s="246" t="s">
        <v>2113</v>
      </c>
      <c r="E62" s="435"/>
      <c r="F62" s="410" t="s">
        <v>11</v>
      </c>
      <c r="G62" s="201"/>
      <c r="H62" s="498" t="s">
        <v>2113</v>
      </c>
      <c r="I62" s="248"/>
      <c r="J62" s="411"/>
      <c r="K62" s="499" t="s">
        <v>2114</v>
      </c>
    </row>
    <row r="63" spans="1:11" ht="16.5" customHeight="1">
      <c r="A63" s="407">
        <v>54</v>
      </c>
      <c r="B63" s="245" t="s">
        <v>23</v>
      </c>
      <c r="C63" s="246" t="s">
        <v>24</v>
      </c>
      <c r="D63" s="246" t="s">
        <v>291</v>
      </c>
      <c r="E63" s="409"/>
      <c r="F63" s="410" t="s">
        <v>11</v>
      </c>
      <c r="G63" s="201"/>
      <c r="H63" s="245" t="s">
        <v>292</v>
      </c>
      <c r="I63" s="248"/>
      <c r="J63" s="414" t="s">
        <v>1710</v>
      </c>
      <c r="K63" s="439"/>
    </row>
    <row r="64" spans="1:11" ht="16.5" customHeight="1">
      <c r="A64" s="407">
        <v>55</v>
      </c>
      <c r="B64" s="245" t="s">
        <v>23</v>
      </c>
      <c r="C64" s="246" t="s">
        <v>24</v>
      </c>
      <c r="D64" s="246" t="s">
        <v>293</v>
      </c>
      <c r="E64" s="409"/>
      <c r="F64" s="410" t="s">
        <v>11</v>
      </c>
      <c r="G64" s="201"/>
      <c r="H64" s="409"/>
      <c r="I64" s="248"/>
      <c r="J64" s="411"/>
      <c r="K64" s="439"/>
    </row>
    <row r="65" spans="1:11" ht="16.5" customHeight="1">
      <c r="A65" s="407">
        <v>56</v>
      </c>
      <c r="B65" s="245" t="s">
        <v>23</v>
      </c>
      <c r="C65" s="246" t="s">
        <v>294</v>
      </c>
      <c r="D65" s="246" t="s">
        <v>1280</v>
      </c>
      <c r="E65" s="409"/>
      <c r="F65" s="410" t="s">
        <v>11</v>
      </c>
      <c r="G65" s="201"/>
      <c r="H65" s="409"/>
      <c r="I65" s="248"/>
      <c r="J65" s="418" t="s">
        <v>2956</v>
      </c>
      <c r="K65" s="440" t="s">
        <v>2808</v>
      </c>
    </row>
    <row r="66" spans="1:11" ht="16.5" customHeight="1">
      <c r="A66" s="407">
        <v>57</v>
      </c>
      <c r="B66" s="610" t="s">
        <v>23</v>
      </c>
      <c r="C66" s="246" t="s">
        <v>295</v>
      </c>
      <c r="D66" s="616" t="s">
        <v>2792</v>
      </c>
      <c r="E66" s="612"/>
      <c r="F66" s="410" t="s">
        <v>11</v>
      </c>
      <c r="G66" s="613"/>
      <c r="H66" s="612"/>
      <c r="I66" s="614"/>
      <c r="J66" s="620" t="s">
        <v>2964</v>
      </c>
      <c r="K66" s="615"/>
    </row>
    <row r="67" spans="1:11" ht="16.5" customHeight="1">
      <c r="A67" s="407">
        <v>58</v>
      </c>
      <c r="B67" s="610" t="s">
        <v>23</v>
      </c>
      <c r="C67" s="246" t="s">
        <v>295</v>
      </c>
      <c r="D67" s="616" t="s">
        <v>2793</v>
      </c>
      <c r="E67" s="612"/>
      <c r="F67" s="410" t="s">
        <v>11</v>
      </c>
      <c r="G67" s="613"/>
      <c r="H67" s="612"/>
      <c r="I67" s="614"/>
      <c r="J67" s="620" t="s">
        <v>2955</v>
      </c>
      <c r="K67" s="615"/>
    </row>
    <row r="68" spans="1:11" ht="16.5" customHeight="1">
      <c r="A68" s="407">
        <v>59</v>
      </c>
      <c r="B68" s="610" t="s">
        <v>23</v>
      </c>
      <c r="C68" s="246" t="s">
        <v>295</v>
      </c>
      <c r="D68" s="246" t="s">
        <v>1877</v>
      </c>
      <c r="E68" s="409"/>
      <c r="F68" s="410" t="s">
        <v>11</v>
      </c>
      <c r="G68" s="201"/>
      <c r="H68" s="201"/>
      <c r="I68" s="248"/>
      <c r="J68" s="414" t="s">
        <v>2960</v>
      </c>
      <c r="K68" s="441"/>
    </row>
    <row r="69" spans="1:11" ht="16.5" customHeight="1">
      <c r="A69" s="407">
        <v>60</v>
      </c>
      <c r="B69" s="245" t="s">
        <v>23</v>
      </c>
      <c r="C69" s="246" t="s">
        <v>295</v>
      </c>
      <c r="D69" s="246" t="s">
        <v>296</v>
      </c>
      <c r="E69" s="409"/>
      <c r="F69" s="410" t="s">
        <v>11</v>
      </c>
      <c r="G69" s="201"/>
      <c r="H69" s="438" t="s">
        <v>297</v>
      </c>
      <c r="I69" s="248"/>
      <c r="J69" s="414" t="s">
        <v>3064</v>
      </c>
      <c r="K69" s="439"/>
    </row>
    <row r="70" spans="1:11" ht="16.5" customHeight="1">
      <c r="A70" s="407">
        <v>61</v>
      </c>
      <c r="B70" s="245" t="s">
        <v>23</v>
      </c>
      <c r="C70" s="246" t="s">
        <v>295</v>
      </c>
      <c r="D70" s="246" t="s">
        <v>298</v>
      </c>
      <c r="E70" s="623" t="s">
        <v>2778</v>
      </c>
      <c r="F70" s="410" t="s">
        <v>11</v>
      </c>
      <c r="G70" s="201"/>
      <c r="H70" s="245" t="s">
        <v>299</v>
      </c>
      <c r="I70" s="248"/>
      <c r="J70" s="414" t="s">
        <v>2963</v>
      </c>
      <c r="K70" s="443" t="s">
        <v>3002</v>
      </c>
    </row>
    <row r="71" spans="1:11" ht="16.5" customHeight="1">
      <c r="A71" s="407">
        <v>62</v>
      </c>
      <c r="B71" s="245" t="s">
        <v>23</v>
      </c>
      <c r="C71" s="246" t="s">
        <v>295</v>
      </c>
      <c r="D71" s="246" t="s">
        <v>301</v>
      </c>
      <c r="E71" s="245" t="s">
        <v>91</v>
      </c>
      <c r="F71" s="410" t="s">
        <v>11</v>
      </c>
      <c r="G71" s="201"/>
      <c r="H71" s="245" t="s">
        <v>302</v>
      </c>
      <c r="I71" s="248"/>
      <c r="J71" s="413"/>
      <c r="K71" s="442" t="s">
        <v>303</v>
      </c>
    </row>
    <row r="72" spans="1:11" ht="16.5" customHeight="1">
      <c r="A72" s="407">
        <v>63</v>
      </c>
      <c r="B72" s="245" t="s">
        <v>23</v>
      </c>
      <c r="C72" s="246" t="s">
        <v>295</v>
      </c>
      <c r="D72" s="246" t="s">
        <v>304</v>
      </c>
      <c r="E72" s="245" t="s">
        <v>73</v>
      </c>
      <c r="F72" s="410" t="s">
        <v>11</v>
      </c>
      <c r="G72" s="201"/>
      <c r="H72" s="623" t="s">
        <v>304</v>
      </c>
      <c r="I72" s="248"/>
      <c r="J72" s="414" t="s">
        <v>3063</v>
      </c>
      <c r="K72" s="442" t="s">
        <v>305</v>
      </c>
    </row>
    <row r="73" spans="1:11" ht="16.5" customHeight="1">
      <c r="A73" s="407">
        <v>64</v>
      </c>
      <c r="B73" s="245" t="s">
        <v>23</v>
      </c>
      <c r="C73" s="246" t="s">
        <v>295</v>
      </c>
      <c r="D73" s="246" t="s">
        <v>306</v>
      </c>
      <c r="E73" s="617" t="s">
        <v>73</v>
      </c>
      <c r="F73" s="410" t="s">
        <v>11</v>
      </c>
      <c r="G73" s="201"/>
      <c r="H73" s="623" t="s">
        <v>306</v>
      </c>
      <c r="I73" s="248"/>
      <c r="J73" s="413" t="s">
        <v>2959</v>
      </c>
      <c r="K73" s="439"/>
    </row>
    <row r="74" spans="1:11" ht="16.5" customHeight="1">
      <c r="A74" s="407">
        <v>65</v>
      </c>
      <c r="B74" s="245" t="s">
        <v>23</v>
      </c>
      <c r="C74" s="246" t="s">
        <v>295</v>
      </c>
      <c r="D74" s="246" t="s">
        <v>307</v>
      </c>
      <c r="E74" s="617" t="s">
        <v>73</v>
      </c>
      <c r="F74" s="410" t="s">
        <v>11</v>
      </c>
      <c r="G74" s="201"/>
      <c r="H74" s="623" t="s">
        <v>307</v>
      </c>
      <c r="I74" s="248"/>
      <c r="J74" s="413" t="s">
        <v>2962</v>
      </c>
      <c r="K74" s="439"/>
    </row>
    <row r="75" spans="1:11" ht="16.5" customHeight="1">
      <c r="A75" s="407">
        <v>66</v>
      </c>
      <c r="B75" s="245" t="s">
        <v>23</v>
      </c>
      <c r="C75" s="246" t="s">
        <v>295</v>
      </c>
      <c r="D75" s="246" t="s">
        <v>308</v>
      </c>
      <c r="E75" s="245" t="s">
        <v>309</v>
      </c>
      <c r="F75" s="410" t="s">
        <v>11</v>
      </c>
      <c r="G75" s="201"/>
      <c r="H75" s="718"/>
      <c r="I75" s="248"/>
      <c r="J75" s="448" t="s">
        <v>1936</v>
      </c>
      <c r="K75" s="618"/>
    </row>
    <row r="76" spans="1:11" ht="16.5" customHeight="1">
      <c r="A76" s="407">
        <v>67</v>
      </c>
      <c r="B76" s="245" t="s">
        <v>23</v>
      </c>
      <c r="C76" s="246" t="s">
        <v>295</v>
      </c>
      <c r="D76" s="246" t="s">
        <v>1130</v>
      </c>
      <c r="E76" s="444" t="s">
        <v>311</v>
      </c>
      <c r="F76" s="410" t="s">
        <v>11</v>
      </c>
      <c r="G76" s="199"/>
      <c r="H76" s="718"/>
      <c r="I76" s="248"/>
      <c r="J76" s="448" t="s">
        <v>3065</v>
      </c>
      <c r="K76" s="618"/>
    </row>
    <row r="77" spans="1:11" ht="16.5" customHeight="1">
      <c r="A77" s="407">
        <v>68</v>
      </c>
      <c r="B77" s="245" t="s">
        <v>23</v>
      </c>
      <c r="C77" s="246" t="s">
        <v>295</v>
      </c>
      <c r="D77" s="246" t="s">
        <v>3070</v>
      </c>
      <c r="E77" s="444" t="s">
        <v>312</v>
      </c>
      <c r="F77" s="410" t="s">
        <v>11</v>
      </c>
      <c r="G77" s="199"/>
      <c r="H77" s="718"/>
      <c r="I77" s="248"/>
      <c r="J77" s="448" t="s">
        <v>3132</v>
      </c>
      <c r="K77" s="720" t="s">
        <v>3066</v>
      </c>
    </row>
    <row r="78" spans="1:11" ht="16.5" customHeight="1">
      <c r="A78" s="407">
        <v>69</v>
      </c>
      <c r="B78" s="245" t="s">
        <v>23</v>
      </c>
      <c r="C78" s="246" t="s">
        <v>295</v>
      </c>
      <c r="D78" s="246" t="s">
        <v>2782</v>
      </c>
      <c r="E78" s="621" t="s">
        <v>2042</v>
      </c>
      <c r="F78" s="410" t="s">
        <v>11</v>
      </c>
      <c r="G78" s="201"/>
      <c r="H78" s="623" t="s">
        <v>3060</v>
      </c>
      <c r="I78" s="248"/>
      <c r="J78" s="414" t="s">
        <v>2803</v>
      </c>
      <c r="K78" s="443" t="s">
        <v>3126</v>
      </c>
    </row>
    <row r="79" spans="1:11" ht="16.5" customHeight="1">
      <c r="A79" s="407">
        <v>70</v>
      </c>
      <c r="B79" s="610" t="s">
        <v>23</v>
      </c>
      <c r="C79" s="246" t="s">
        <v>295</v>
      </c>
      <c r="D79" s="246" t="s">
        <v>2783</v>
      </c>
      <c r="E79" s="621" t="s">
        <v>2042</v>
      </c>
      <c r="F79" s="410" t="s">
        <v>11</v>
      </c>
      <c r="G79" s="613"/>
      <c r="H79" s="623" t="s">
        <v>3061</v>
      </c>
      <c r="I79" s="614"/>
      <c r="J79" s="414" t="s">
        <v>2796</v>
      </c>
      <c r="K79" s="443" t="s">
        <v>3127</v>
      </c>
    </row>
    <row r="80" spans="1:11" ht="16.5" customHeight="1">
      <c r="A80" s="407">
        <v>71</v>
      </c>
      <c r="B80" s="610" t="s">
        <v>23</v>
      </c>
      <c r="C80" s="246" t="s">
        <v>295</v>
      </c>
      <c r="D80" s="246" t="s">
        <v>2784</v>
      </c>
      <c r="E80" s="621" t="s">
        <v>2042</v>
      </c>
      <c r="F80" s="410" t="s">
        <v>11</v>
      </c>
      <c r="G80" s="613"/>
      <c r="H80" s="623" t="s">
        <v>3062</v>
      </c>
      <c r="I80" s="614"/>
      <c r="J80" s="414" t="s">
        <v>2797</v>
      </c>
      <c r="K80" s="443" t="s">
        <v>3128</v>
      </c>
    </row>
    <row r="81" spans="1:11" ht="16.5" customHeight="1">
      <c r="A81" s="407">
        <v>72</v>
      </c>
      <c r="B81" s="610" t="s">
        <v>23</v>
      </c>
      <c r="C81" s="246" t="s">
        <v>295</v>
      </c>
      <c r="D81" s="246" t="s">
        <v>2785</v>
      </c>
      <c r="E81" s="621" t="s">
        <v>2042</v>
      </c>
      <c r="F81" s="410" t="s">
        <v>11</v>
      </c>
      <c r="G81" s="613"/>
      <c r="H81" s="623" t="s">
        <v>2785</v>
      </c>
      <c r="I81" s="614"/>
      <c r="J81" s="414" t="s">
        <v>2798</v>
      </c>
      <c r="K81" s="443" t="s">
        <v>3129</v>
      </c>
    </row>
    <row r="82" spans="1:11" ht="16.5" customHeight="1">
      <c r="A82" s="407">
        <v>73</v>
      </c>
      <c r="B82" s="610" t="s">
        <v>23</v>
      </c>
      <c r="C82" s="246" t="s">
        <v>295</v>
      </c>
      <c r="D82" s="246" t="s">
        <v>2786</v>
      </c>
      <c r="E82" s="621" t="s">
        <v>2042</v>
      </c>
      <c r="F82" s="410" t="s">
        <v>11</v>
      </c>
      <c r="G82" s="613"/>
      <c r="H82" s="623" t="s">
        <v>2786</v>
      </c>
      <c r="I82" s="614"/>
      <c r="J82" s="414" t="s">
        <v>2799</v>
      </c>
      <c r="K82" s="443" t="s">
        <v>3130</v>
      </c>
    </row>
    <row r="83" spans="1:11" ht="16.5" customHeight="1">
      <c r="A83" s="407">
        <v>74</v>
      </c>
      <c r="B83" s="610" t="s">
        <v>23</v>
      </c>
      <c r="C83" s="246" t="s">
        <v>295</v>
      </c>
      <c r="D83" s="246" t="s">
        <v>2787</v>
      </c>
      <c r="E83" s="621" t="s">
        <v>3133</v>
      </c>
      <c r="F83" s="410" t="s">
        <v>11</v>
      </c>
      <c r="G83" s="613"/>
      <c r="H83" s="623" t="s">
        <v>2787</v>
      </c>
      <c r="I83" s="614"/>
      <c r="J83" s="414" t="s">
        <v>2800</v>
      </c>
      <c r="K83" s="443" t="s">
        <v>3131</v>
      </c>
    </row>
    <row r="84" spans="1:11" ht="16.5" customHeight="1">
      <c r="A84" s="407">
        <v>75</v>
      </c>
      <c r="B84" s="610" t="s">
        <v>23</v>
      </c>
      <c r="C84" s="246" t="s">
        <v>295</v>
      </c>
      <c r="D84" s="246" t="s">
        <v>3008</v>
      </c>
      <c r="E84" s="622" t="s">
        <v>3021</v>
      </c>
      <c r="F84" s="410" t="s">
        <v>11</v>
      </c>
      <c r="G84" s="613"/>
      <c r="H84" s="623"/>
      <c r="I84" s="614"/>
      <c r="J84" s="414" t="s">
        <v>2801</v>
      </c>
      <c r="K84" s="443" t="s">
        <v>2806</v>
      </c>
    </row>
    <row r="85" spans="1:11" ht="16.5" customHeight="1">
      <c r="A85" s="407">
        <v>76</v>
      </c>
      <c r="B85" s="610" t="s">
        <v>23</v>
      </c>
      <c r="C85" s="246" t="s">
        <v>295</v>
      </c>
      <c r="D85" s="246" t="s">
        <v>2788</v>
      </c>
      <c r="E85" s="622" t="s">
        <v>1755</v>
      </c>
      <c r="F85" s="410" t="s">
        <v>11</v>
      </c>
      <c r="G85" s="613"/>
      <c r="H85" s="623"/>
      <c r="I85" s="614"/>
      <c r="J85" s="414" t="s">
        <v>2802</v>
      </c>
      <c r="K85" s="443" t="s">
        <v>2806</v>
      </c>
    </row>
    <row r="86" spans="1:11" ht="16.5" customHeight="1">
      <c r="A86" s="407">
        <v>77</v>
      </c>
      <c r="B86" s="711" t="s">
        <v>23</v>
      </c>
      <c r="C86" s="246" t="s">
        <v>295</v>
      </c>
      <c r="D86" s="246" t="s">
        <v>3009</v>
      </c>
      <c r="E86" s="727" t="s">
        <v>3134</v>
      </c>
      <c r="F86" s="410" t="s">
        <v>11</v>
      </c>
      <c r="G86" s="712"/>
      <c r="H86" s="719"/>
      <c r="I86" s="713"/>
      <c r="J86" s="414" t="s">
        <v>3003</v>
      </c>
      <c r="K86" s="721" t="s">
        <v>3006</v>
      </c>
    </row>
    <row r="87" spans="1:11" ht="16.5" customHeight="1">
      <c r="A87" s="407">
        <v>78</v>
      </c>
      <c r="B87" s="610" t="s">
        <v>23</v>
      </c>
      <c r="C87" s="246" t="s">
        <v>295</v>
      </c>
      <c r="D87" s="246" t="s">
        <v>313</v>
      </c>
      <c r="E87" s="245" t="s">
        <v>73</v>
      </c>
      <c r="F87" s="410" t="s">
        <v>11</v>
      </c>
      <c r="G87" s="201"/>
      <c r="H87" s="623" t="s">
        <v>313</v>
      </c>
      <c r="I87" s="248"/>
      <c r="J87" s="414" t="s">
        <v>2781</v>
      </c>
      <c r="K87" s="442" t="s">
        <v>2807</v>
      </c>
    </row>
    <row r="88" spans="1:11" ht="16.5" customHeight="1">
      <c r="A88" s="407">
        <v>79</v>
      </c>
      <c r="B88" s="245" t="s">
        <v>23</v>
      </c>
      <c r="C88" s="246" t="s">
        <v>295</v>
      </c>
      <c r="D88" s="246" t="s">
        <v>314</v>
      </c>
      <c r="E88" s="623" t="s">
        <v>73</v>
      </c>
      <c r="F88" s="410" t="s">
        <v>11</v>
      </c>
      <c r="G88" s="201"/>
      <c r="H88" s="623" t="s">
        <v>314</v>
      </c>
      <c r="I88" s="248"/>
      <c r="J88" s="413" t="s">
        <v>2779</v>
      </c>
      <c r="K88" s="442" t="s">
        <v>2807</v>
      </c>
    </row>
    <row r="89" spans="1:11" ht="16.5" customHeight="1">
      <c r="A89" s="407">
        <v>80</v>
      </c>
      <c r="B89" s="245" t="s">
        <v>23</v>
      </c>
      <c r="C89" s="246" t="s">
        <v>295</v>
      </c>
      <c r="D89" s="246" t="s">
        <v>315</v>
      </c>
      <c r="E89" s="623" t="s">
        <v>73</v>
      </c>
      <c r="F89" s="410" t="s">
        <v>11</v>
      </c>
      <c r="G89" s="201"/>
      <c r="H89" s="623" t="s">
        <v>315</v>
      </c>
      <c r="I89" s="248"/>
      <c r="J89" s="413" t="s">
        <v>2780</v>
      </c>
      <c r="K89" s="442" t="s">
        <v>2807</v>
      </c>
    </row>
    <row r="90" spans="1:11" ht="16.5" customHeight="1">
      <c r="A90" s="407">
        <v>81</v>
      </c>
      <c r="B90" s="245" t="s">
        <v>23</v>
      </c>
      <c r="C90" s="246" t="s">
        <v>295</v>
      </c>
      <c r="D90" s="246" t="s">
        <v>316</v>
      </c>
      <c r="E90" s="623" t="s">
        <v>73</v>
      </c>
      <c r="F90" s="410" t="s">
        <v>11</v>
      </c>
      <c r="G90" s="201"/>
      <c r="H90" s="623" t="s">
        <v>316</v>
      </c>
      <c r="I90" s="248"/>
      <c r="J90" s="413" t="s">
        <v>2958</v>
      </c>
      <c r="K90" s="442" t="s">
        <v>2807</v>
      </c>
    </row>
    <row r="91" spans="1:11" ht="16.5" customHeight="1">
      <c r="A91" s="407">
        <v>82</v>
      </c>
      <c r="B91" s="245" t="s">
        <v>23</v>
      </c>
      <c r="C91" s="246" t="s">
        <v>295</v>
      </c>
      <c r="D91" s="246" t="s">
        <v>3067</v>
      </c>
      <c r="E91" s="409"/>
      <c r="F91" s="410" t="s">
        <v>11</v>
      </c>
      <c r="G91" s="201"/>
      <c r="H91" s="201"/>
      <c r="I91" s="248"/>
      <c r="J91" s="414" t="s">
        <v>2961</v>
      </c>
      <c r="K91" s="443" t="s">
        <v>317</v>
      </c>
    </row>
    <row r="92" spans="1:11" ht="16.5" customHeight="1">
      <c r="A92" s="407">
        <v>83</v>
      </c>
      <c r="B92" s="245" t="s">
        <v>23</v>
      </c>
      <c r="C92" s="246" t="s">
        <v>295</v>
      </c>
      <c r="D92" s="246" t="s">
        <v>318</v>
      </c>
      <c r="E92" s="409"/>
      <c r="F92" s="410" t="s">
        <v>11</v>
      </c>
      <c r="G92" s="201"/>
      <c r="H92" s="201"/>
      <c r="I92" s="248"/>
      <c r="J92" s="413"/>
      <c r="K92" s="443" t="s">
        <v>319</v>
      </c>
    </row>
    <row r="93" spans="1:11" ht="16.5" customHeight="1">
      <c r="A93" s="407">
        <v>84</v>
      </c>
      <c r="B93" s="245" t="s">
        <v>23</v>
      </c>
      <c r="C93" s="246" t="s">
        <v>295</v>
      </c>
      <c r="D93" s="246" t="s">
        <v>3068</v>
      </c>
      <c r="E93" s="245" t="s">
        <v>91</v>
      </c>
      <c r="F93" s="410" t="s">
        <v>11</v>
      </c>
      <c r="G93" s="201"/>
      <c r="H93" s="201"/>
      <c r="I93" s="248"/>
      <c r="J93" s="414" t="s">
        <v>2957</v>
      </c>
      <c r="K93" s="443" t="s">
        <v>317</v>
      </c>
    </row>
    <row r="94" spans="1:11" ht="16.5" customHeight="1">
      <c r="A94" s="407">
        <v>85</v>
      </c>
      <c r="B94" s="245" t="s">
        <v>23</v>
      </c>
      <c r="C94" s="246" t="s">
        <v>295</v>
      </c>
      <c r="D94" s="246" t="s">
        <v>320</v>
      </c>
      <c r="E94" s="245" t="s">
        <v>73</v>
      </c>
      <c r="F94" s="410" t="s">
        <v>11</v>
      </c>
      <c r="G94" s="201"/>
      <c r="H94" s="201"/>
      <c r="I94" s="248"/>
      <c r="J94" s="413"/>
      <c r="K94" s="443" t="s">
        <v>319</v>
      </c>
    </row>
    <row r="95" spans="1:11" ht="16.5" customHeight="1">
      <c r="A95" s="407">
        <v>86</v>
      </c>
      <c r="B95" s="245" t="s">
        <v>23</v>
      </c>
      <c r="C95" s="246" t="s">
        <v>295</v>
      </c>
      <c r="D95" s="246" t="s">
        <v>321</v>
      </c>
      <c r="E95" s="245" t="s">
        <v>322</v>
      </c>
      <c r="F95" s="410" t="s">
        <v>11</v>
      </c>
      <c r="G95" s="201"/>
      <c r="H95" s="201"/>
      <c r="I95" s="248"/>
      <c r="J95" s="448" t="s">
        <v>1936</v>
      </c>
      <c r="K95" s="442" t="s">
        <v>310</v>
      </c>
    </row>
    <row r="96" spans="1:11" ht="16.5" customHeight="1">
      <c r="A96" s="407">
        <v>87</v>
      </c>
      <c r="B96" s="245" t="s">
        <v>23</v>
      </c>
      <c r="C96" s="246" t="s">
        <v>295</v>
      </c>
      <c r="D96" s="246" t="s">
        <v>323</v>
      </c>
      <c r="E96" s="245" t="s">
        <v>324</v>
      </c>
      <c r="F96" s="410" t="s">
        <v>11</v>
      </c>
      <c r="G96" s="201"/>
      <c r="H96" s="201"/>
      <c r="I96" s="248"/>
      <c r="J96" s="448" t="s">
        <v>1934</v>
      </c>
      <c r="K96" s="442" t="s">
        <v>310</v>
      </c>
    </row>
    <row r="97" spans="1:256" ht="16.5" customHeight="1">
      <c r="A97" s="407">
        <v>88</v>
      </c>
      <c r="B97" s="245" t="s">
        <v>23</v>
      </c>
      <c r="C97" s="246" t="s">
        <v>295</v>
      </c>
      <c r="D97" s="246" t="s">
        <v>325</v>
      </c>
      <c r="E97" s="245" t="s">
        <v>326</v>
      </c>
      <c r="F97" s="410" t="s">
        <v>11</v>
      </c>
      <c r="G97" s="201"/>
      <c r="H97" s="201"/>
      <c r="I97" s="248"/>
      <c r="J97" s="448" t="s">
        <v>1935</v>
      </c>
      <c r="K97" s="442" t="s">
        <v>310</v>
      </c>
    </row>
    <row r="98" spans="1:256" ht="16.5" customHeight="1">
      <c r="A98" s="407">
        <v>89</v>
      </c>
      <c r="B98" s="245" t="s">
        <v>23</v>
      </c>
      <c r="C98" s="246" t="s">
        <v>295</v>
      </c>
      <c r="D98" s="246" t="s">
        <v>327</v>
      </c>
      <c r="E98" s="623" t="s">
        <v>2778</v>
      </c>
      <c r="F98" s="410" t="s">
        <v>11</v>
      </c>
      <c r="G98" s="201"/>
      <c r="H98" s="611" t="s">
        <v>328</v>
      </c>
      <c r="I98" s="248"/>
      <c r="J98" s="414" t="s">
        <v>2070</v>
      </c>
      <c r="K98" s="443" t="s">
        <v>300</v>
      </c>
    </row>
    <row r="99" spans="1:256" ht="16.5" customHeight="1">
      <c r="A99" s="407">
        <v>90</v>
      </c>
      <c r="B99" s="245" t="s">
        <v>23</v>
      </c>
      <c r="C99" s="246" t="s">
        <v>295</v>
      </c>
      <c r="D99" s="246" t="s">
        <v>329</v>
      </c>
      <c r="E99" s="245" t="s">
        <v>91</v>
      </c>
      <c r="F99" s="410" t="s">
        <v>11</v>
      </c>
      <c r="G99" s="201"/>
      <c r="H99" s="611" t="s">
        <v>330</v>
      </c>
      <c r="I99" s="247"/>
      <c r="J99" s="248"/>
      <c r="K99" s="442" t="s">
        <v>303</v>
      </c>
    </row>
    <row r="100" spans="1:256" ht="16.5" customHeight="1">
      <c r="A100" s="407">
        <v>91</v>
      </c>
      <c r="B100" s="245" t="s">
        <v>23</v>
      </c>
      <c r="C100" s="246" t="s">
        <v>295</v>
      </c>
      <c r="D100" s="246" t="s">
        <v>331</v>
      </c>
      <c r="E100" s="409"/>
      <c r="F100" s="410" t="s">
        <v>11</v>
      </c>
      <c r="G100" s="201"/>
      <c r="H100" s="201"/>
      <c r="I100" s="248"/>
      <c r="J100" s="414" t="s">
        <v>1351</v>
      </c>
      <c r="K100" s="442" t="s">
        <v>2809</v>
      </c>
    </row>
    <row r="101" spans="1:256" ht="16.5" customHeight="1">
      <c r="A101" s="407">
        <v>92</v>
      </c>
      <c r="B101" s="245" t="s">
        <v>23</v>
      </c>
      <c r="C101" s="246" t="s">
        <v>295</v>
      </c>
      <c r="D101" s="246" t="s">
        <v>332</v>
      </c>
      <c r="E101" s="409"/>
      <c r="F101" s="410" t="s">
        <v>11</v>
      </c>
      <c r="G101" s="201"/>
      <c r="H101" s="611" t="s">
        <v>333</v>
      </c>
      <c r="I101" s="248"/>
      <c r="J101" s="413"/>
      <c r="K101" s="439"/>
    </row>
    <row r="102" spans="1:256" ht="16.5" customHeight="1">
      <c r="A102" s="407">
        <v>93</v>
      </c>
      <c r="B102" s="245" t="s">
        <v>23</v>
      </c>
      <c r="C102" s="246" t="s">
        <v>295</v>
      </c>
      <c r="D102" s="246" t="s">
        <v>334</v>
      </c>
      <c r="E102" s="409"/>
      <c r="F102" s="410" t="s">
        <v>11</v>
      </c>
      <c r="G102" s="201"/>
      <c r="H102" s="611" t="s">
        <v>335</v>
      </c>
      <c r="I102" s="248"/>
      <c r="J102" s="413"/>
      <c r="K102" s="439"/>
    </row>
    <row r="103" spans="1:256" ht="16.5" customHeight="1">
      <c r="A103" s="407">
        <v>94</v>
      </c>
      <c r="B103" s="245" t="s">
        <v>23</v>
      </c>
      <c r="C103" s="246" t="s">
        <v>295</v>
      </c>
      <c r="D103" s="246" t="s">
        <v>336</v>
      </c>
      <c r="E103" s="409"/>
      <c r="F103" s="410" t="s">
        <v>11</v>
      </c>
      <c r="G103" s="201"/>
      <c r="H103" s="611" t="s">
        <v>337</v>
      </c>
      <c r="I103" s="248"/>
      <c r="J103" s="413"/>
      <c r="K103" s="439"/>
    </row>
    <row r="104" spans="1:256" ht="16.5" customHeight="1">
      <c r="A104" s="407">
        <v>95</v>
      </c>
      <c r="B104" s="245" t="s">
        <v>23</v>
      </c>
      <c r="C104" s="246" t="s">
        <v>295</v>
      </c>
      <c r="D104" s="246" t="s">
        <v>338</v>
      </c>
      <c r="E104" s="623" t="s">
        <v>2778</v>
      </c>
      <c r="F104" s="410" t="s">
        <v>11</v>
      </c>
      <c r="G104" s="201"/>
      <c r="H104" s="409"/>
      <c r="I104" s="248"/>
      <c r="J104" s="413"/>
      <c r="K104" s="439"/>
    </row>
    <row r="105" spans="1:256" ht="16.5" customHeight="1">
      <c r="A105" s="407">
        <v>96</v>
      </c>
      <c r="B105" s="245" t="s">
        <v>23</v>
      </c>
      <c r="C105" s="246" t="s">
        <v>295</v>
      </c>
      <c r="D105" s="246" t="s">
        <v>339</v>
      </c>
      <c r="E105" s="245" t="s">
        <v>340</v>
      </c>
      <c r="F105" s="410" t="s">
        <v>11</v>
      </c>
      <c r="G105" s="201"/>
      <c r="H105" s="409"/>
      <c r="I105" s="248"/>
      <c r="J105" s="413"/>
      <c r="K105" s="439"/>
    </row>
    <row r="106" spans="1:256" ht="16.5" customHeight="1">
      <c r="A106" s="407">
        <v>97</v>
      </c>
      <c r="B106" s="245" t="s">
        <v>23</v>
      </c>
      <c r="C106" s="246" t="s">
        <v>295</v>
      </c>
      <c r="D106" s="246" t="s">
        <v>341</v>
      </c>
      <c r="E106" s="409"/>
      <c r="F106" s="410" t="s">
        <v>11</v>
      </c>
      <c r="G106" s="201"/>
      <c r="H106" s="409"/>
      <c r="I106" s="248"/>
      <c r="J106" s="411"/>
      <c r="K106" s="439"/>
    </row>
    <row r="107" spans="1:256" s="631" customFormat="1" ht="16.5" customHeight="1">
      <c r="A107" s="699">
        <v>283</v>
      </c>
      <c r="B107" s="313" t="s">
        <v>23</v>
      </c>
      <c r="C107" s="263" t="s">
        <v>53</v>
      </c>
      <c r="D107" s="258" t="s">
        <v>55</v>
      </c>
      <c r="E107" s="319"/>
      <c r="F107" s="32" t="s">
        <v>9</v>
      </c>
      <c r="G107" s="316"/>
      <c r="H107" s="319"/>
      <c r="J107" s="648" t="s">
        <v>3136</v>
      </c>
      <c r="K107" s="724"/>
    </row>
    <row r="108" spans="1:256" ht="16.5" customHeight="1">
      <c r="A108" s="407">
        <v>98</v>
      </c>
      <c r="B108" s="245" t="s">
        <v>23</v>
      </c>
      <c r="C108" s="246" t="s">
        <v>24</v>
      </c>
      <c r="D108" s="416" t="s">
        <v>1382</v>
      </c>
      <c r="E108" s="409"/>
      <c r="F108" s="410" t="s">
        <v>11</v>
      </c>
      <c r="G108" s="427"/>
      <c r="H108" s="245" t="s">
        <v>342</v>
      </c>
      <c r="I108" s="413"/>
      <c r="J108" s="418" t="s">
        <v>1381</v>
      </c>
      <c r="K108" s="446" t="s">
        <v>1371</v>
      </c>
    </row>
    <row r="109" spans="1:256" ht="16.5" customHeight="1">
      <c r="A109" s="407">
        <v>99</v>
      </c>
      <c r="B109" s="245" t="s">
        <v>23</v>
      </c>
      <c r="C109" s="246" t="s">
        <v>24</v>
      </c>
      <c r="D109" s="246" t="s">
        <v>1372</v>
      </c>
      <c r="E109" s="409"/>
      <c r="F109" s="410" t="s">
        <v>11</v>
      </c>
      <c r="G109" s="427"/>
      <c r="H109" s="447" t="s">
        <v>343</v>
      </c>
      <c r="I109" s="413"/>
      <c r="J109" s="418" t="s">
        <v>1374</v>
      </c>
      <c r="K109" s="446" t="s">
        <v>1373</v>
      </c>
    </row>
    <row r="110" spans="1:256" ht="16.5" customHeight="1">
      <c r="A110" s="407">
        <v>100</v>
      </c>
      <c r="B110" s="245" t="s">
        <v>23</v>
      </c>
      <c r="C110" s="246" t="s">
        <v>1412</v>
      </c>
      <c r="D110" s="408" t="s">
        <v>1059</v>
      </c>
      <c r="E110" s="409"/>
      <c r="F110" s="410" t="s">
        <v>11</v>
      </c>
      <c r="G110" s="247"/>
      <c r="H110" s="409"/>
      <c r="I110" s="413"/>
      <c r="J110" s="448" t="s">
        <v>1443</v>
      </c>
      <c r="K110" s="418" t="s">
        <v>1498</v>
      </c>
      <c r="IU110" s="71"/>
      <c r="IV110" s="71"/>
    </row>
    <row r="111" spans="1:256" ht="16.5" customHeight="1">
      <c r="A111" s="407">
        <v>101</v>
      </c>
      <c r="B111" s="245" t="s">
        <v>23</v>
      </c>
      <c r="C111" s="246" t="s">
        <v>1412</v>
      </c>
      <c r="D111" s="408" t="s">
        <v>1447</v>
      </c>
      <c r="E111" s="409"/>
      <c r="F111" s="410" t="s">
        <v>11</v>
      </c>
      <c r="G111" s="247"/>
      <c r="H111" s="409"/>
      <c r="I111" s="413"/>
      <c r="J111" s="449" t="s">
        <v>1682</v>
      </c>
      <c r="K111" s="418" t="s">
        <v>1488</v>
      </c>
      <c r="IU111" s="71"/>
      <c r="IV111" s="71"/>
    </row>
    <row r="112" spans="1:256" ht="16.5" customHeight="1">
      <c r="A112" s="407">
        <v>102</v>
      </c>
      <c r="B112" s="245" t="s">
        <v>23</v>
      </c>
      <c r="C112" s="246" t="s">
        <v>1412</v>
      </c>
      <c r="D112" s="408" t="s">
        <v>1060</v>
      </c>
      <c r="E112" s="409"/>
      <c r="F112" s="410" t="s">
        <v>11</v>
      </c>
      <c r="G112" s="247"/>
      <c r="H112" s="409"/>
      <c r="I112" s="413"/>
      <c r="J112" s="448" t="s">
        <v>1402</v>
      </c>
      <c r="K112" s="418" t="s">
        <v>1495</v>
      </c>
      <c r="IU112" s="71"/>
      <c r="IV112" s="71"/>
    </row>
    <row r="113" spans="1:256" ht="16.5" customHeight="1">
      <c r="A113" s="407">
        <v>103</v>
      </c>
      <c r="B113" s="245" t="s">
        <v>23</v>
      </c>
      <c r="C113" s="246" t="s">
        <v>1412</v>
      </c>
      <c r="D113" s="408" t="s">
        <v>1061</v>
      </c>
      <c r="E113" s="409"/>
      <c r="F113" s="410" t="s">
        <v>11</v>
      </c>
      <c r="G113" s="247"/>
      <c r="H113" s="409"/>
      <c r="I113" s="413"/>
      <c r="J113" s="449" t="s">
        <v>1683</v>
      </c>
      <c r="K113" s="418" t="s">
        <v>1685</v>
      </c>
      <c r="IU113" s="71"/>
      <c r="IV113" s="71"/>
    </row>
    <row r="114" spans="1:256" ht="16.5" customHeight="1">
      <c r="A114" s="407">
        <v>104</v>
      </c>
      <c r="B114" s="245" t="s">
        <v>23</v>
      </c>
      <c r="C114" s="246" t="s">
        <v>1412</v>
      </c>
      <c r="D114" s="408" t="s">
        <v>1404</v>
      </c>
      <c r="E114" s="409"/>
      <c r="F114" s="410" t="s">
        <v>11</v>
      </c>
      <c r="G114" s="247"/>
      <c r="H114" s="409"/>
      <c r="I114" s="413"/>
      <c r="J114" s="448" t="s">
        <v>1403</v>
      </c>
      <c r="K114" s="418" t="s">
        <v>1496</v>
      </c>
      <c r="IU114" s="71"/>
      <c r="IV114" s="71"/>
    </row>
    <row r="115" spans="1:256" ht="16.5" customHeight="1">
      <c r="A115" s="407">
        <v>105</v>
      </c>
      <c r="B115" s="245" t="s">
        <v>23</v>
      </c>
      <c r="C115" s="246" t="s">
        <v>1412</v>
      </c>
      <c r="D115" s="408" t="s">
        <v>1063</v>
      </c>
      <c r="E115" s="409"/>
      <c r="F115" s="410" t="s">
        <v>11</v>
      </c>
      <c r="G115" s="247"/>
      <c r="H115" s="409"/>
      <c r="I115" s="413"/>
      <c r="J115" s="448" t="s">
        <v>1405</v>
      </c>
      <c r="K115" s="418" t="s">
        <v>1684</v>
      </c>
      <c r="IU115" s="71"/>
      <c r="IV115" s="71"/>
    </row>
    <row r="116" spans="1:256" ht="16.5" customHeight="1">
      <c r="A116" s="407">
        <v>106</v>
      </c>
      <c r="B116" s="245" t="s">
        <v>23</v>
      </c>
      <c r="C116" s="246" t="s">
        <v>1412</v>
      </c>
      <c r="D116" s="408" t="s">
        <v>1064</v>
      </c>
      <c r="E116" s="409"/>
      <c r="F116" s="410" t="s">
        <v>11</v>
      </c>
      <c r="G116" s="247"/>
      <c r="H116" s="409"/>
      <c r="I116" s="413"/>
      <c r="J116" s="448" t="s">
        <v>1444</v>
      </c>
      <c r="K116" s="418" t="s">
        <v>1497</v>
      </c>
      <c r="IU116" s="71"/>
      <c r="IV116" s="71"/>
    </row>
    <row r="117" spans="1:256" ht="16.5" customHeight="1">
      <c r="A117" s="407">
        <v>107</v>
      </c>
      <c r="B117" s="245" t="s">
        <v>23</v>
      </c>
      <c r="C117" s="408" t="s">
        <v>115</v>
      </c>
      <c r="D117" s="416" t="s">
        <v>344</v>
      </c>
      <c r="E117" s="409"/>
      <c r="F117" s="410" t="s">
        <v>11</v>
      </c>
      <c r="G117" s="427"/>
      <c r="H117" s="409"/>
      <c r="I117" s="448" t="s">
        <v>2205</v>
      </c>
      <c r="J117" s="418" t="s">
        <v>1355</v>
      </c>
      <c r="K117" s="412"/>
    </row>
    <row r="118" spans="1:256" ht="16.5" customHeight="1">
      <c r="A118" s="407">
        <v>108</v>
      </c>
      <c r="B118" s="245" t="s">
        <v>23</v>
      </c>
      <c r="C118" s="408" t="s">
        <v>115</v>
      </c>
      <c r="D118" s="416" t="s">
        <v>347</v>
      </c>
      <c r="E118" s="409"/>
      <c r="F118" s="410" t="s">
        <v>11</v>
      </c>
      <c r="G118" s="427"/>
      <c r="H118" s="409"/>
      <c r="I118" s="448" t="s">
        <v>2206</v>
      </c>
      <c r="J118" s="418" t="s">
        <v>346</v>
      </c>
      <c r="K118" s="412"/>
    </row>
    <row r="119" spans="1:256" ht="16.5" customHeight="1">
      <c r="A119" s="407">
        <v>109</v>
      </c>
      <c r="B119" s="245" t="s">
        <v>23</v>
      </c>
      <c r="C119" s="246" t="s">
        <v>349</v>
      </c>
      <c r="D119" s="246" t="s">
        <v>350</v>
      </c>
      <c r="E119" s="245" t="s">
        <v>351</v>
      </c>
      <c r="F119" s="410" t="s">
        <v>11</v>
      </c>
      <c r="G119" s="201"/>
      <c r="H119" s="247"/>
      <c r="I119" s="414" t="s">
        <v>352</v>
      </c>
      <c r="J119" s="418" t="s">
        <v>1392</v>
      </c>
      <c r="K119" s="412"/>
    </row>
    <row r="120" spans="1:256" ht="16.5" customHeight="1">
      <c r="A120" s="407">
        <v>110</v>
      </c>
      <c r="B120" s="245" t="s">
        <v>23</v>
      </c>
      <c r="C120" s="246" t="s">
        <v>349</v>
      </c>
      <c r="D120" s="246" t="s">
        <v>353</v>
      </c>
      <c r="E120" s="245" t="s">
        <v>351</v>
      </c>
      <c r="F120" s="410" t="s">
        <v>11</v>
      </c>
      <c r="G120" s="201"/>
      <c r="H120" s="247"/>
      <c r="I120" s="414" t="s">
        <v>354</v>
      </c>
      <c r="J120" s="418" t="s">
        <v>1478</v>
      </c>
      <c r="K120" s="412"/>
    </row>
    <row r="121" spans="1:256" ht="16.5" customHeight="1">
      <c r="A121" s="407">
        <v>111</v>
      </c>
      <c r="B121" s="245" t="s">
        <v>23</v>
      </c>
      <c r="C121" s="246" t="s">
        <v>349</v>
      </c>
      <c r="D121" s="246" t="s">
        <v>355</v>
      </c>
      <c r="E121" s="245" t="s">
        <v>351</v>
      </c>
      <c r="F121" s="410" t="s">
        <v>11</v>
      </c>
      <c r="G121" s="201"/>
      <c r="H121" s="247"/>
      <c r="I121" s="414" t="s">
        <v>356</v>
      </c>
      <c r="J121" s="418" t="s">
        <v>1357</v>
      </c>
      <c r="K121" s="412"/>
    </row>
    <row r="122" spans="1:256" ht="16.5" customHeight="1">
      <c r="A122" s="407">
        <v>112</v>
      </c>
      <c r="B122" s="245" t="s">
        <v>23</v>
      </c>
      <c r="C122" s="246" t="s">
        <v>349</v>
      </c>
      <c r="D122" s="416" t="s">
        <v>387</v>
      </c>
      <c r="E122" s="409"/>
      <c r="F122" s="410" t="s">
        <v>11</v>
      </c>
      <c r="G122" s="201"/>
      <c r="H122" s="247"/>
      <c r="I122" s="414" t="s">
        <v>2178</v>
      </c>
      <c r="J122" s="411"/>
      <c r="K122" s="412"/>
    </row>
    <row r="123" spans="1:256" ht="16.5" customHeight="1">
      <c r="A123" s="407">
        <v>113</v>
      </c>
      <c r="B123" s="245" t="s">
        <v>23</v>
      </c>
      <c r="C123" s="246" t="s">
        <v>349</v>
      </c>
      <c r="D123" s="416" t="s">
        <v>389</v>
      </c>
      <c r="E123" s="409"/>
      <c r="F123" s="410" t="s">
        <v>11</v>
      </c>
      <c r="G123" s="201"/>
      <c r="H123" s="247"/>
      <c r="I123" s="413"/>
      <c r="J123" s="464" t="s">
        <v>1482</v>
      </c>
      <c r="K123" s="412"/>
    </row>
    <row r="124" spans="1:256" ht="16.5" customHeight="1">
      <c r="A124" s="407">
        <v>114</v>
      </c>
      <c r="B124" s="245" t="s">
        <v>23</v>
      </c>
      <c r="C124" s="246" t="s">
        <v>349</v>
      </c>
      <c r="D124" s="416" t="s">
        <v>390</v>
      </c>
      <c r="E124" s="245" t="s">
        <v>391</v>
      </c>
      <c r="F124" s="410" t="s">
        <v>11</v>
      </c>
      <c r="G124" s="201"/>
      <c r="H124" s="247"/>
      <c r="I124" s="414" t="s">
        <v>392</v>
      </c>
      <c r="J124" s="464" t="s">
        <v>1394</v>
      </c>
      <c r="K124" s="412"/>
    </row>
    <row r="125" spans="1:256" ht="16.5" customHeight="1">
      <c r="A125" s="407">
        <v>115</v>
      </c>
      <c r="B125" s="245" t="s">
        <v>23</v>
      </c>
      <c r="C125" s="246" t="s">
        <v>349</v>
      </c>
      <c r="D125" s="416" t="s">
        <v>393</v>
      </c>
      <c r="E125" s="409"/>
      <c r="F125" s="410" t="s">
        <v>11</v>
      </c>
      <c r="G125" s="201"/>
      <c r="H125" s="247"/>
      <c r="I125" s="248"/>
      <c r="J125" s="464" t="s">
        <v>2149</v>
      </c>
      <c r="K125" s="412"/>
    </row>
    <row r="126" spans="1:256" ht="16.5" customHeight="1">
      <c r="A126" s="407">
        <v>116</v>
      </c>
      <c r="B126" s="245" t="s">
        <v>23</v>
      </c>
      <c r="C126" s="246" t="s">
        <v>349</v>
      </c>
      <c r="D126" s="416" t="s">
        <v>394</v>
      </c>
      <c r="E126" s="245" t="s">
        <v>395</v>
      </c>
      <c r="F126" s="410" t="s">
        <v>11</v>
      </c>
      <c r="G126" s="201"/>
      <c r="H126" s="247"/>
      <c r="I126" s="414" t="s">
        <v>2150</v>
      </c>
      <c r="J126" s="464" t="s">
        <v>2152</v>
      </c>
      <c r="K126" s="412"/>
    </row>
    <row r="127" spans="1:256" ht="16.5" customHeight="1">
      <c r="A127" s="407">
        <v>117</v>
      </c>
      <c r="B127" s="245" t="s">
        <v>23</v>
      </c>
      <c r="C127" s="246" t="s">
        <v>349</v>
      </c>
      <c r="D127" s="416" t="s">
        <v>1944</v>
      </c>
      <c r="E127" s="245" t="s">
        <v>398</v>
      </c>
      <c r="F127" s="410" t="s">
        <v>11</v>
      </c>
      <c r="G127" s="201"/>
      <c r="H127" s="247"/>
      <c r="I127" s="414" t="s">
        <v>399</v>
      </c>
      <c r="J127" s="464" t="s">
        <v>2151</v>
      </c>
      <c r="K127" s="412"/>
    </row>
    <row r="128" spans="1:256" ht="16.5" customHeight="1">
      <c r="A128" s="407">
        <v>118</v>
      </c>
      <c r="B128" s="245" t="s">
        <v>23</v>
      </c>
      <c r="C128" s="246" t="s">
        <v>349</v>
      </c>
      <c r="D128" s="416" t="s">
        <v>400</v>
      </c>
      <c r="E128" s="245" t="s">
        <v>395</v>
      </c>
      <c r="F128" s="410" t="s">
        <v>11</v>
      </c>
      <c r="G128" s="201"/>
      <c r="H128" s="247"/>
      <c r="I128" s="414" t="s">
        <v>2148</v>
      </c>
      <c r="J128" s="464" t="s">
        <v>2181</v>
      </c>
      <c r="K128" s="412"/>
    </row>
    <row r="129" spans="1:11" ht="16.5" customHeight="1">
      <c r="A129" s="407">
        <v>119</v>
      </c>
      <c r="B129" s="245" t="s">
        <v>23</v>
      </c>
      <c r="C129" s="246" t="s">
        <v>349</v>
      </c>
      <c r="D129" s="416" t="s">
        <v>401</v>
      </c>
      <c r="E129" s="450"/>
      <c r="F129" s="410" t="s">
        <v>11</v>
      </c>
      <c r="G129" s="451"/>
      <c r="H129" s="247"/>
      <c r="I129" s="413"/>
      <c r="J129" s="518" t="s">
        <v>1354</v>
      </c>
      <c r="K129" s="412"/>
    </row>
    <row r="130" spans="1:11" ht="16.5" customHeight="1">
      <c r="A130" s="407">
        <v>120</v>
      </c>
      <c r="B130" s="245" t="s">
        <v>23</v>
      </c>
      <c r="C130" s="246" t="s">
        <v>349</v>
      </c>
      <c r="D130" s="416" t="s">
        <v>402</v>
      </c>
      <c r="E130" s="409"/>
      <c r="F130" s="410" t="s">
        <v>11</v>
      </c>
      <c r="G130" s="201"/>
      <c r="H130" s="247"/>
      <c r="I130" s="413"/>
      <c r="J130" s="464" t="s">
        <v>1393</v>
      </c>
      <c r="K130" s="412"/>
    </row>
    <row r="131" spans="1:11" ht="16.5" customHeight="1">
      <c r="A131" s="407">
        <v>121</v>
      </c>
      <c r="B131" s="245" t="s">
        <v>23</v>
      </c>
      <c r="C131" s="246" t="s">
        <v>349</v>
      </c>
      <c r="D131" s="416" t="s">
        <v>403</v>
      </c>
      <c r="E131" s="409"/>
      <c r="F131" s="410" t="s">
        <v>11</v>
      </c>
      <c r="G131" s="201"/>
      <c r="H131" s="247"/>
      <c r="I131" s="413"/>
      <c r="J131" s="464" t="s">
        <v>1395</v>
      </c>
      <c r="K131" s="412"/>
    </row>
    <row r="132" spans="1:11" ht="16.5" customHeight="1">
      <c r="A132" s="407">
        <v>122</v>
      </c>
      <c r="B132" s="245" t="s">
        <v>23</v>
      </c>
      <c r="C132" s="246" t="s">
        <v>349</v>
      </c>
      <c r="D132" s="416" t="s">
        <v>404</v>
      </c>
      <c r="E132" s="409"/>
      <c r="F132" s="410" t="s">
        <v>11</v>
      </c>
      <c r="G132" s="201"/>
      <c r="H132" s="247"/>
      <c r="I132" s="414" t="s">
        <v>383</v>
      </c>
      <c r="J132" s="464" t="s">
        <v>1396</v>
      </c>
      <c r="K132" s="412"/>
    </row>
    <row r="133" spans="1:11" ht="16.5" customHeight="1">
      <c r="A133" s="407">
        <v>123</v>
      </c>
      <c r="B133" s="245" t="s">
        <v>23</v>
      </c>
      <c r="C133" s="246" t="s">
        <v>349</v>
      </c>
      <c r="D133" s="416" t="s">
        <v>405</v>
      </c>
      <c r="E133" s="409"/>
      <c r="F133" s="410" t="s">
        <v>11</v>
      </c>
      <c r="G133" s="201"/>
      <c r="H133" s="247"/>
      <c r="I133" s="414" t="s">
        <v>384</v>
      </c>
      <c r="J133" s="464" t="s">
        <v>1442</v>
      </c>
      <c r="K133" s="412"/>
    </row>
    <row r="134" spans="1:11" ht="16.5" customHeight="1">
      <c r="A134" s="407">
        <v>124</v>
      </c>
      <c r="B134" s="245" t="s">
        <v>23</v>
      </c>
      <c r="C134" s="246" t="s">
        <v>349</v>
      </c>
      <c r="D134" s="246" t="s">
        <v>406</v>
      </c>
      <c r="E134" s="409"/>
      <c r="F134" s="410" t="s">
        <v>11</v>
      </c>
      <c r="G134" s="201"/>
      <c r="H134" s="247"/>
      <c r="I134" s="414" t="s">
        <v>2179</v>
      </c>
      <c r="J134" s="464" t="s">
        <v>1391</v>
      </c>
      <c r="K134" s="412"/>
    </row>
    <row r="135" spans="1:11" ht="16.5" customHeight="1">
      <c r="A135" s="407">
        <v>125</v>
      </c>
      <c r="B135" s="245" t="s">
        <v>23</v>
      </c>
      <c r="C135" s="246" t="s">
        <v>349</v>
      </c>
      <c r="D135" s="246" t="s">
        <v>357</v>
      </c>
      <c r="E135" s="409"/>
      <c r="F135" s="410" t="s">
        <v>11</v>
      </c>
      <c r="G135" s="201"/>
      <c r="H135" s="247"/>
      <c r="I135" s="414" t="s">
        <v>1352</v>
      </c>
      <c r="J135" s="519"/>
      <c r="K135" s="412"/>
    </row>
    <row r="136" spans="1:11" ht="16.5" customHeight="1">
      <c r="A136" s="407">
        <v>126</v>
      </c>
      <c r="B136" s="245" t="s">
        <v>23</v>
      </c>
      <c r="C136" s="246" t="s">
        <v>349</v>
      </c>
      <c r="D136" s="246" t="s">
        <v>358</v>
      </c>
      <c r="E136" s="409"/>
      <c r="F136" s="410" t="s">
        <v>11</v>
      </c>
      <c r="G136" s="201"/>
      <c r="H136" s="247"/>
      <c r="I136" s="248"/>
      <c r="J136" s="464" t="s">
        <v>1485</v>
      </c>
      <c r="K136" s="412"/>
    </row>
    <row r="137" spans="1:11" ht="16.5" customHeight="1">
      <c r="A137" s="407">
        <v>127</v>
      </c>
      <c r="B137" s="245" t="s">
        <v>23</v>
      </c>
      <c r="C137" s="246" t="s">
        <v>349</v>
      </c>
      <c r="D137" s="246" t="s">
        <v>359</v>
      </c>
      <c r="E137" s="409"/>
      <c r="F137" s="410" t="s">
        <v>11</v>
      </c>
      <c r="G137" s="201"/>
      <c r="H137" s="247"/>
      <c r="I137" s="414" t="s">
        <v>360</v>
      </c>
      <c r="J137" s="464" t="s">
        <v>1484</v>
      </c>
      <c r="K137" s="412"/>
    </row>
    <row r="138" spans="1:11" ht="16.5" customHeight="1">
      <c r="A138" s="407">
        <v>128</v>
      </c>
      <c r="B138" s="245" t="s">
        <v>23</v>
      </c>
      <c r="C138" s="246" t="s">
        <v>349</v>
      </c>
      <c r="D138" s="246" t="s">
        <v>361</v>
      </c>
      <c r="E138" s="245" t="s">
        <v>362</v>
      </c>
      <c r="F138" s="410" t="s">
        <v>11</v>
      </c>
      <c r="G138" s="201"/>
      <c r="H138" s="247"/>
      <c r="I138" s="414" t="s">
        <v>363</v>
      </c>
      <c r="J138" s="464"/>
      <c r="K138" s="412"/>
    </row>
    <row r="139" spans="1:11" ht="16.5" customHeight="1">
      <c r="A139" s="407">
        <v>129</v>
      </c>
      <c r="B139" s="245" t="s">
        <v>23</v>
      </c>
      <c r="C139" s="246" t="s">
        <v>349</v>
      </c>
      <c r="D139" s="246" t="s">
        <v>364</v>
      </c>
      <c r="E139" s="245" t="s">
        <v>365</v>
      </c>
      <c r="F139" s="410" t="s">
        <v>11</v>
      </c>
      <c r="G139" s="201"/>
      <c r="H139" s="247"/>
      <c r="I139" s="414" t="s">
        <v>366</v>
      </c>
      <c r="J139" s="464"/>
      <c r="K139" s="412"/>
    </row>
    <row r="140" spans="1:11" ht="16.5" customHeight="1">
      <c r="A140" s="407">
        <v>130</v>
      </c>
      <c r="B140" s="245" t="s">
        <v>23</v>
      </c>
      <c r="C140" s="246" t="s">
        <v>349</v>
      </c>
      <c r="D140" s="246" t="s">
        <v>367</v>
      </c>
      <c r="E140" s="245" t="s">
        <v>368</v>
      </c>
      <c r="F140" s="410" t="s">
        <v>11</v>
      </c>
      <c r="G140" s="201"/>
      <c r="H140" s="247"/>
      <c r="I140" s="414" t="s">
        <v>363</v>
      </c>
      <c r="J140" s="464"/>
      <c r="K140" s="412"/>
    </row>
    <row r="141" spans="1:11" ht="16.5" customHeight="1">
      <c r="A141" s="407">
        <v>131</v>
      </c>
      <c r="B141" s="245" t="s">
        <v>23</v>
      </c>
      <c r="C141" s="246" t="s">
        <v>349</v>
      </c>
      <c r="D141" s="246" t="s">
        <v>369</v>
      </c>
      <c r="E141" s="245" t="s">
        <v>362</v>
      </c>
      <c r="F141" s="410" t="s">
        <v>11</v>
      </c>
      <c r="G141" s="201"/>
      <c r="H141" s="247"/>
      <c r="I141" s="414" t="s">
        <v>370</v>
      </c>
      <c r="J141" s="464"/>
      <c r="K141" s="412"/>
    </row>
    <row r="142" spans="1:11" ht="16.5" customHeight="1">
      <c r="A142" s="407">
        <v>132</v>
      </c>
      <c r="B142" s="245" t="s">
        <v>23</v>
      </c>
      <c r="C142" s="246" t="s">
        <v>349</v>
      </c>
      <c r="D142" s="246" t="s">
        <v>371</v>
      </c>
      <c r="E142" s="245" t="s">
        <v>372</v>
      </c>
      <c r="F142" s="410" t="s">
        <v>11</v>
      </c>
      <c r="G142" s="201"/>
      <c r="H142" s="247"/>
      <c r="I142" s="414" t="s">
        <v>373</v>
      </c>
      <c r="J142" s="464"/>
      <c r="K142" s="412"/>
    </row>
    <row r="143" spans="1:11" ht="16.5" customHeight="1">
      <c r="A143" s="407">
        <v>133</v>
      </c>
      <c r="B143" s="245" t="s">
        <v>23</v>
      </c>
      <c r="C143" s="246" t="s">
        <v>349</v>
      </c>
      <c r="D143" s="246" t="s">
        <v>374</v>
      </c>
      <c r="E143" s="245" t="s">
        <v>375</v>
      </c>
      <c r="F143" s="410" t="s">
        <v>11</v>
      </c>
      <c r="G143" s="201"/>
      <c r="H143" s="247"/>
      <c r="I143" s="414" t="s">
        <v>363</v>
      </c>
      <c r="J143" s="464"/>
      <c r="K143" s="412"/>
    </row>
    <row r="144" spans="1:11" ht="16.5" customHeight="1">
      <c r="A144" s="407">
        <v>134</v>
      </c>
      <c r="B144" s="245" t="s">
        <v>23</v>
      </c>
      <c r="C144" s="246" t="s">
        <v>349</v>
      </c>
      <c r="D144" s="246" t="s">
        <v>376</v>
      </c>
      <c r="E144" s="245" t="s">
        <v>377</v>
      </c>
      <c r="F144" s="410" t="s">
        <v>11</v>
      </c>
      <c r="G144" s="201"/>
      <c r="H144" s="247"/>
      <c r="I144" s="424" t="s">
        <v>1353</v>
      </c>
      <c r="J144" s="464"/>
      <c r="K144" s="412"/>
    </row>
    <row r="145" spans="1:12" ht="16.5" customHeight="1">
      <c r="A145" s="407">
        <v>135</v>
      </c>
      <c r="B145" s="245" t="s">
        <v>23</v>
      </c>
      <c r="C145" s="246" t="s">
        <v>349</v>
      </c>
      <c r="D145" s="246" t="s">
        <v>378</v>
      </c>
      <c r="E145" s="245" t="s">
        <v>379</v>
      </c>
      <c r="F145" s="410" t="s">
        <v>11</v>
      </c>
      <c r="G145" s="201"/>
      <c r="H145" s="247"/>
      <c r="I145" s="414" t="s">
        <v>380</v>
      </c>
      <c r="J145" s="464"/>
      <c r="K145" s="412"/>
    </row>
    <row r="146" spans="1:12" ht="16.5" customHeight="1">
      <c r="A146" s="407">
        <v>136</v>
      </c>
      <c r="B146" s="245" t="s">
        <v>23</v>
      </c>
      <c r="C146" s="246" t="s">
        <v>349</v>
      </c>
      <c r="D146" s="246" t="s">
        <v>381</v>
      </c>
      <c r="E146" s="409"/>
      <c r="F146" s="410" t="s">
        <v>11</v>
      </c>
      <c r="G146" s="201"/>
      <c r="H146" s="247"/>
      <c r="I146" s="248"/>
      <c r="J146" s="464" t="s">
        <v>1731</v>
      </c>
      <c r="K146" s="412"/>
    </row>
    <row r="147" spans="1:12" ht="16.5" customHeight="1">
      <c r="A147" s="407">
        <v>137</v>
      </c>
      <c r="B147" s="245" t="s">
        <v>23</v>
      </c>
      <c r="C147" s="246" t="s">
        <v>349</v>
      </c>
      <c r="D147" s="416" t="s">
        <v>382</v>
      </c>
      <c r="E147" s="409"/>
      <c r="F147" s="410" t="s">
        <v>11</v>
      </c>
      <c r="G147" s="201"/>
      <c r="H147" s="247"/>
      <c r="I147" s="413"/>
      <c r="J147" s="464" t="s">
        <v>1479</v>
      </c>
      <c r="K147" s="412"/>
    </row>
    <row r="148" spans="1:12" ht="16.5" customHeight="1">
      <c r="A148" s="407">
        <v>138</v>
      </c>
      <c r="B148" s="245" t="s">
        <v>23</v>
      </c>
      <c r="C148" s="246" t="s">
        <v>349</v>
      </c>
      <c r="D148" s="416" t="s">
        <v>1388</v>
      </c>
      <c r="E148" s="409"/>
      <c r="F148" s="410" t="s">
        <v>11</v>
      </c>
      <c r="G148" s="201"/>
      <c r="H148" s="247"/>
      <c r="I148" s="414" t="s">
        <v>383</v>
      </c>
      <c r="J148" s="464" t="s">
        <v>1589</v>
      </c>
      <c r="K148" s="412"/>
    </row>
    <row r="149" spans="1:12" ht="16.5" customHeight="1">
      <c r="A149" s="407">
        <v>139</v>
      </c>
      <c r="B149" s="245" t="s">
        <v>23</v>
      </c>
      <c r="C149" s="246" t="s">
        <v>349</v>
      </c>
      <c r="D149" s="416" t="s">
        <v>1389</v>
      </c>
      <c r="E149" s="409"/>
      <c r="F149" s="410" t="s">
        <v>11</v>
      </c>
      <c r="G149" s="201"/>
      <c r="H149" s="247"/>
      <c r="I149" s="414" t="s">
        <v>384</v>
      </c>
      <c r="J149" s="464" t="s">
        <v>1732</v>
      </c>
      <c r="K149" s="412"/>
    </row>
    <row r="150" spans="1:12" ht="16.5" customHeight="1">
      <c r="A150" s="407">
        <v>140</v>
      </c>
      <c r="B150" s="245" t="s">
        <v>23</v>
      </c>
      <c r="C150" s="246" t="s">
        <v>349</v>
      </c>
      <c r="D150" s="416" t="s">
        <v>1390</v>
      </c>
      <c r="E150" s="409"/>
      <c r="F150" s="410" t="s">
        <v>11</v>
      </c>
      <c r="G150" s="201"/>
      <c r="H150" s="247"/>
      <c r="I150" s="414" t="s">
        <v>385</v>
      </c>
      <c r="J150" s="418" t="s">
        <v>2180</v>
      </c>
      <c r="K150" s="412"/>
    </row>
    <row r="151" spans="1:12" ht="16.5" customHeight="1">
      <c r="A151" s="407">
        <v>141</v>
      </c>
      <c r="B151" s="245" t="s">
        <v>23</v>
      </c>
      <c r="C151" s="246" t="s">
        <v>349</v>
      </c>
      <c r="D151" s="246" t="s">
        <v>408</v>
      </c>
      <c r="E151" s="409"/>
      <c r="F151" s="410" t="s">
        <v>11</v>
      </c>
      <c r="G151" s="201"/>
      <c r="H151" s="247"/>
      <c r="I151" s="414" t="s">
        <v>409</v>
      </c>
      <c r="J151" s="411"/>
      <c r="K151" s="412"/>
    </row>
    <row r="152" spans="1:12" s="124" customFormat="1" ht="16.5" customHeight="1">
      <c r="A152" s="407">
        <v>142</v>
      </c>
      <c r="B152" s="245" t="s">
        <v>23</v>
      </c>
      <c r="C152" s="452" t="s">
        <v>1956</v>
      </c>
      <c r="D152" s="453" t="s">
        <v>3039</v>
      </c>
      <c r="E152" s="200"/>
      <c r="F152" s="410" t="s">
        <v>11</v>
      </c>
      <c r="G152" s="201"/>
      <c r="H152" s="527" t="s">
        <v>1384</v>
      </c>
      <c r="I152" s="455"/>
      <c r="J152" s="456" t="s">
        <v>3050</v>
      </c>
      <c r="K152" s="457" t="s">
        <v>3045</v>
      </c>
      <c r="L152" s="123"/>
    </row>
    <row r="153" spans="1:12" s="124" customFormat="1" ht="16.5" customHeight="1">
      <c r="A153" s="407">
        <v>143</v>
      </c>
      <c r="B153" s="245" t="s">
        <v>23</v>
      </c>
      <c r="C153" s="452" t="s">
        <v>410</v>
      </c>
      <c r="D153" s="523" t="s">
        <v>2208</v>
      </c>
      <c r="E153" s="200"/>
      <c r="F153" s="410" t="s">
        <v>11</v>
      </c>
      <c r="G153" s="201"/>
      <c r="H153" s="523" t="s">
        <v>2208</v>
      </c>
      <c r="I153" s="455"/>
      <c r="J153" s="510" t="s">
        <v>2207</v>
      </c>
      <c r="K153" s="461" t="s">
        <v>2220</v>
      </c>
      <c r="L153" s="110"/>
    </row>
    <row r="154" spans="1:12" s="124" customFormat="1" ht="16.5" customHeight="1">
      <c r="A154" s="407">
        <v>144</v>
      </c>
      <c r="B154" s="503" t="s">
        <v>23</v>
      </c>
      <c r="C154" s="452" t="s">
        <v>1956</v>
      </c>
      <c r="D154" s="507" t="s">
        <v>2209</v>
      </c>
      <c r="E154" s="200"/>
      <c r="F154" s="410" t="s">
        <v>11</v>
      </c>
      <c r="G154" s="201"/>
      <c r="H154" s="507" t="s">
        <v>2209</v>
      </c>
      <c r="I154" s="508"/>
      <c r="J154" s="505"/>
      <c r="K154" s="509"/>
      <c r="L154" s="123"/>
    </row>
    <row r="155" spans="1:12" s="124" customFormat="1" ht="16.5" customHeight="1">
      <c r="A155" s="407">
        <v>145</v>
      </c>
      <c r="B155" s="245" t="s">
        <v>23</v>
      </c>
      <c r="C155" s="452" t="s">
        <v>410</v>
      </c>
      <c r="D155" s="460" t="s">
        <v>2210</v>
      </c>
      <c r="E155" s="200"/>
      <c r="F155" s="410" t="s">
        <v>11</v>
      </c>
      <c r="G155" s="201"/>
      <c r="H155" s="460" t="s">
        <v>2210</v>
      </c>
      <c r="I155" s="455"/>
      <c r="J155" s="511"/>
      <c r="K155" s="461"/>
      <c r="L155" s="110"/>
    </row>
    <row r="156" spans="1:12" s="124" customFormat="1" ht="16.5" customHeight="1">
      <c r="A156" s="407">
        <v>146</v>
      </c>
      <c r="B156" s="245" t="s">
        <v>23</v>
      </c>
      <c r="C156" s="452" t="s">
        <v>410</v>
      </c>
      <c r="D156" s="460" t="s">
        <v>2211</v>
      </c>
      <c r="E156" s="200"/>
      <c r="F156" s="410" t="s">
        <v>11</v>
      </c>
      <c r="G156" s="201"/>
      <c r="H156" s="460" t="s">
        <v>2211</v>
      </c>
      <c r="I156" s="455"/>
      <c r="J156" s="511"/>
      <c r="K156" s="461"/>
      <c r="L156" s="110"/>
    </row>
    <row r="157" spans="1:12" s="124" customFormat="1" ht="16.5" customHeight="1">
      <c r="A157" s="407">
        <v>147</v>
      </c>
      <c r="B157" s="245" t="s">
        <v>23</v>
      </c>
      <c r="C157" s="452" t="s">
        <v>410</v>
      </c>
      <c r="D157" s="460" t="s">
        <v>2212</v>
      </c>
      <c r="E157" s="200"/>
      <c r="F157" s="410" t="s">
        <v>11</v>
      </c>
      <c r="G157" s="201"/>
      <c r="H157" s="460" t="s">
        <v>2212</v>
      </c>
      <c r="I157" s="455"/>
      <c r="J157" s="511"/>
      <c r="K157" s="461"/>
      <c r="L157" s="110"/>
    </row>
    <row r="158" spans="1:12" s="124" customFormat="1" ht="16.5" customHeight="1">
      <c r="A158" s="407">
        <v>148</v>
      </c>
      <c r="B158" s="245" t="s">
        <v>23</v>
      </c>
      <c r="C158" s="452" t="s">
        <v>410</v>
      </c>
      <c r="D158" s="460" t="s">
        <v>2213</v>
      </c>
      <c r="E158" s="200"/>
      <c r="F158" s="410" t="s">
        <v>11</v>
      </c>
      <c r="G158" s="201"/>
      <c r="H158" s="460" t="s">
        <v>2213</v>
      </c>
      <c r="I158" s="455"/>
      <c r="J158" s="511"/>
      <c r="K158" s="461"/>
      <c r="L158" s="110"/>
    </row>
    <row r="159" spans="1:12" s="124" customFormat="1" ht="16.5" customHeight="1">
      <c r="A159" s="407">
        <v>149</v>
      </c>
      <c r="B159" s="245" t="s">
        <v>23</v>
      </c>
      <c r="C159" s="452" t="s">
        <v>410</v>
      </c>
      <c r="D159" s="460" t="s">
        <v>2214</v>
      </c>
      <c r="E159" s="200"/>
      <c r="F159" s="410" t="s">
        <v>11</v>
      </c>
      <c r="G159" s="201"/>
      <c r="H159" s="460" t="s">
        <v>2214</v>
      </c>
      <c r="I159" s="455"/>
      <c r="J159" s="511"/>
      <c r="K159" s="461"/>
      <c r="L159" s="110"/>
    </row>
    <row r="160" spans="1:12" s="124" customFormat="1" ht="16.5" customHeight="1">
      <c r="A160" s="407">
        <v>150</v>
      </c>
      <c r="B160" s="245" t="s">
        <v>23</v>
      </c>
      <c r="C160" s="452" t="s">
        <v>410</v>
      </c>
      <c r="D160" s="460" t="s">
        <v>2215</v>
      </c>
      <c r="E160" s="200"/>
      <c r="F160" s="410" t="s">
        <v>11</v>
      </c>
      <c r="G160" s="201"/>
      <c r="H160" s="460" t="s">
        <v>2215</v>
      </c>
      <c r="I160" s="455"/>
      <c r="J160" s="511"/>
      <c r="K160" s="461"/>
      <c r="L160" s="110"/>
    </row>
    <row r="161" spans="1:12" s="124" customFormat="1" ht="16.5" customHeight="1">
      <c r="A161" s="407">
        <v>151</v>
      </c>
      <c r="B161" s="245" t="s">
        <v>23</v>
      </c>
      <c r="C161" s="452" t="s">
        <v>410</v>
      </c>
      <c r="D161" s="460" t="s">
        <v>2216</v>
      </c>
      <c r="E161" s="200"/>
      <c r="F161" s="410" t="s">
        <v>11</v>
      </c>
      <c r="G161" s="201"/>
      <c r="H161" s="460" t="s">
        <v>2216</v>
      </c>
      <c r="I161" s="455"/>
      <c r="J161" s="511"/>
      <c r="K161" s="461"/>
      <c r="L161" s="110"/>
    </row>
    <row r="162" spans="1:12" s="124" customFormat="1" ht="16.5" customHeight="1">
      <c r="A162" s="407">
        <v>152</v>
      </c>
      <c r="B162" s="245" t="s">
        <v>23</v>
      </c>
      <c r="C162" s="452" t="s">
        <v>410</v>
      </c>
      <c r="D162" s="460" t="s">
        <v>2217</v>
      </c>
      <c r="E162" s="200"/>
      <c r="F162" s="410" t="s">
        <v>11</v>
      </c>
      <c r="G162" s="201"/>
      <c r="H162" s="460" t="s">
        <v>2217</v>
      </c>
      <c r="I162" s="455"/>
      <c r="J162" s="511"/>
      <c r="K162" s="461"/>
      <c r="L162" s="110"/>
    </row>
    <row r="163" spans="1:12" s="124" customFormat="1" ht="16.5" customHeight="1">
      <c r="A163" s="407">
        <v>153</v>
      </c>
      <c r="B163" s="245" t="s">
        <v>23</v>
      </c>
      <c r="C163" s="452" t="s">
        <v>410</v>
      </c>
      <c r="D163" s="460" t="s">
        <v>2218</v>
      </c>
      <c r="E163" s="200"/>
      <c r="F163" s="410" t="s">
        <v>11</v>
      </c>
      <c r="G163" s="201"/>
      <c r="H163" s="460" t="s">
        <v>2218</v>
      </c>
      <c r="I163" s="455"/>
      <c r="J163" s="511"/>
      <c r="K163" s="461"/>
      <c r="L163" s="110"/>
    </row>
    <row r="164" spans="1:12" s="124" customFormat="1" ht="16.5" customHeight="1">
      <c r="A164" s="407">
        <v>154</v>
      </c>
      <c r="B164" s="245" t="s">
        <v>23</v>
      </c>
      <c r="C164" s="452" t="s">
        <v>410</v>
      </c>
      <c r="D164" s="460" t="s">
        <v>2219</v>
      </c>
      <c r="E164" s="200"/>
      <c r="F164" s="410" t="s">
        <v>11</v>
      </c>
      <c r="G164" s="201"/>
      <c r="H164" s="460" t="s">
        <v>2219</v>
      </c>
      <c r="I164" s="455"/>
      <c r="J164" s="511"/>
      <c r="K164" s="461"/>
      <c r="L164" s="110"/>
    </row>
    <row r="165" spans="1:12" s="124" customFormat="1" ht="16.5" customHeight="1">
      <c r="A165" s="407">
        <v>155</v>
      </c>
      <c r="B165" s="245" t="s">
        <v>23</v>
      </c>
      <c r="C165" s="452" t="s">
        <v>410</v>
      </c>
      <c r="D165" s="527" t="s">
        <v>2227</v>
      </c>
      <c r="E165" s="200"/>
      <c r="F165" s="410" t="s">
        <v>11</v>
      </c>
      <c r="G165" s="201"/>
      <c r="H165" s="527" t="s">
        <v>2227</v>
      </c>
      <c r="I165" s="455"/>
      <c r="J165" s="710" t="s">
        <v>2221</v>
      </c>
      <c r="K165" s="459" t="s">
        <v>1958</v>
      </c>
      <c r="L165" s="123"/>
    </row>
    <row r="166" spans="1:12" s="124" customFormat="1" ht="16.5" customHeight="1">
      <c r="A166" s="407">
        <v>156</v>
      </c>
      <c r="B166" s="520" t="s">
        <v>23</v>
      </c>
      <c r="C166" s="452" t="s">
        <v>410</v>
      </c>
      <c r="D166" s="528" t="s">
        <v>2228</v>
      </c>
      <c r="E166" s="619" t="s">
        <v>2791</v>
      </c>
      <c r="F166" s="410" t="s">
        <v>11</v>
      </c>
      <c r="G166" s="201"/>
      <c r="H166" s="528" t="s">
        <v>2228</v>
      </c>
      <c r="I166" s="508"/>
      <c r="J166" s="533" t="s">
        <v>2263</v>
      </c>
      <c r="K166" s="459" t="s">
        <v>1958</v>
      </c>
      <c r="L166" s="123"/>
    </row>
    <row r="167" spans="1:12" s="124" customFormat="1" ht="16.5" customHeight="1">
      <c r="A167" s="407">
        <v>157</v>
      </c>
      <c r="B167" s="245" t="s">
        <v>23</v>
      </c>
      <c r="C167" s="452" t="s">
        <v>410</v>
      </c>
      <c r="D167" s="529" t="s">
        <v>2224</v>
      </c>
      <c r="E167" s="619"/>
      <c r="F167" s="410" t="s">
        <v>11</v>
      </c>
      <c r="G167" s="201"/>
      <c r="H167" s="529" t="s">
        <v>2224</v>
      </c>
      <c r="I167" s="455"/>
      <c r="J167" s="761" t="s">
        <v>1980</v>
      </c>
      <c r="K167" s="459" t="s">
        <v>2223</v>
      </c>
      <c r="L167" s="123"/>
    </row>
    <row r="168" spans="1:12" s="124" customFormat="1" ht="16.5" customHeight="1">
      <c r="A168" s="407">
        <v>158</v>
      </c>
      <c r="B168" s="522" t="s">
        <v>23</v>
      </c>
      <c r="C168" s="452" t="s">
        <v>410</v>
      </c>
      <c r="D168" s="529" t="s">
        <v>2225</v>
      </c>
      <c r="E168" s="619"/>
      <c r="F168" s="410" t="s">
        <v>11</v>
      </c>
      <c r="G168" s="201"/>
      <c r="H168" s="529" t="s">
        <v>2225</v>
      </c>
      <c r="I168" s="455"/>
      <c r="J168" s="762"/>
      <c r="K168" s="459" t="s">
        <v>2223</v>
      </c>
      <c r="L168" s="123"/>
    </row>
    <row r="169" spans="1:12" s="124" customFormat="1" ht="16.5" customHeight="1">
      <c r="A169" s="407">
        <v>159</v>
      </c>
      <c r="B169" s="245" t="s">
        <v>23</v>
      </c>
      <c r="C169" s="452" t="s">
        <v>410</v>
      </c>
      <c r="D169" s="527" t="s">
        <v>2198</v>
      </c>
      <c r="E169" s="619"/>
      <c r="F169" s="410" t="s">
        <v>11</v>
      </c>
      <c r="G169" s="201"/>
      <c r="H169" s="527" t="s">
        <v>2198</v>
      </c>
      <c r="I169" s="455"/>
      <c r="J169" s="458"/>
      <c r="K169" s="459" t="s">
        <v>2222</v>
      </c>
      <c r="L169" s="123"/>
    </row>
    <row r="170" spans="1:12" s="124" customFormat="1" ht="16.5" customHeight="1">
      <c r="A170" s="407">
        <v>160</v>
      </c>
      <c r="B170" s="245" t="s">
        <v>23</v>
      </c>
      <c r="C170" s="452" t="s">
        <v>410</v>
      </c>
      <c r="D170" s="527" t="s">
        <v>3047</v>
      </c>
      <c r="E170" s="619" t="s">
        <v>2249</v>
      </c>
      <c r="F170" s="410" t="s">
        <v>11</v>
      </c>
      <c r="G170" s="201"/>
      <c r="H170" s="527" t="s">
        <v>2253</v>
      </c>
      <c r="I170" s="455"/>
      <c r="J170" s="717" t="s">
        <v>3046</v>
      </c>
      <c r="K170" s="459" t="s">
        <v>2201</v>
      </c>
      <c r="L170" s="123"/>
    </row>
    <row r="171" spans="1:12" s="124" customFormat="1" ht="16.5" customHeight="1">
      <c r="A171" s="407">
        <v>161</v>
      </c>
      <c r="B171" s="433" t="s">
        <v>23</v>
      </c>
      <c r="C171" s="452" t="s">
        <v>1956</v>
      </c>
      <c r="D171" s="453" t="s">
        <v>2108</v>
      </c>
      <c r="E171" s="200"/>
      <c r="F171" s="410" t="s">
        <v>11</v>
      </c>
      <c r="G171" s="201"/>
      <c r="H171" s="529" t="s">
        <v>2196</v>
      </c>
      <c r="I171" s="455"/>
      <c r="J171" s="533" t="s">
        <v>2264</v>
      </c>
      <c r="K171" s="459"/>
      <c r="L171" s="123"/>
    </row>
    <row r="172" spans="1:12" s="124" customFormat="1" ht="16.5" customHeight="1">
      <c r="A172" s="407">
        <v>162</v>
      </c>
      <c r="B172" s="433" t="s">
        <v>23</v>
      </c>
      <c r="C172" s="452" t="s">
        <v>410</v>
      </c>
      <c r="D172" s="453" t="s">
        <v>2109</v>
      </c>
      <c r="E172" s="200"/>
      <c r="F172" s="410" t="s">
        <v>11</v>
      </c>
      <c r="G172" s="201"/>
      <c r="H172" s="529" t="s">
        <v>2199</v>
      </c>
      <c r="I172" s="455"/>
      <c r="J172" s="521" t="s">
        <v>2226</v>
      </c>
      <c r="K172" s="459"/>
      <c r="L172" s="123"/>
    </row>
    <row r="173" spans="1:12" s="124" customFormat="1" ht="16.5" customHeight="1">
      <c r="A173" s="407">
        <v>163</v>
      </c>
      <c r="B173" s="433" t="s">
        <v>23</v>
      </c>
      <c r="C173" s="452" t="s">
        <v>410</v>
      </c>
      <c r="D173" s="453" t="s">
        <v>2110</v>
      </c>
      <c r="E173" s="200"/>
      <c r="F173" s="410" t="s">
        <v>11</v>
      </c>
      <c r="G173" s="201"/>
      <c r="H173" s="529" t="s">
        <v>2197</v>
      </c>
      <c r="I173" s="455"/>
      <c r="J173" s="533" t="s">
        <v>2125</v>
      </c>
      <c r="K173" s="459"/>
      <c r="L173" s="123"/>
    </row>
    <row r="174" spans="1:12" s="124" customFormat="1" ht="16.5" customHeight="1">
      <c r="A174" s="407">
        <v>164</v>
      </c>
      <c r="B174" s="433" t="s">
        <v>23</v>
      </c>
      <c r="C174" s="452" t="s">
        <v>410</v>
      </c>
      <c r="D174" s="453" t="s">
        <v>2111</v>
      </c>
      <c r="E174" s="200"/>
      <c r="F174" s="410" t="s">
        <v>11</v>
      </c>
      <c r="G174" s="201"/>
      <c r="H174" s="529" t="s">
        <v>2202</v>
      </c>
      <c r="I174" s="455"/>
      <c r="J174" s="530" t="s">
        <v>2252</v>
      </c>
      <c r="K174" s="459"/>
      <c r="L174" s="123"/>
    </row>
    <row r="175" spans="1:12" s="124" customFormat="1" ht="16.5" customHeight="1">
      <c r="A175" s="407">
        <v>165</v>
      </c>
      <c r="B175" s="245" t="s">
        <v>23</v>
      </c>
      <c r="C175" s="452" t="s">
        <v>410</v>
      </c>
      <c r="D175" s="460" t="s">
        <v>3048</v>
      </c>
      <c r="E175" s="200" t="s">
        <v>1861</v>
      </c>
      <c r="F175" s="410" t="s">
        <v>11</v>
      </c>
      <c r="G175" s="201"/>
      <c r="H175" s="527" t="s">
        <v>1385</v>
      </c>
      <c r="I175" s="455"/>
      <c r="J175" s="761" t="s">
        <v>3049</v>
      </c>
      <c r="K175" s="461"/>
      <c r="L175" s="110"/>
    </row>
    <row r="176" spans="1:12" s="124" customFormat="1" ht="16.5" customHeight="1">
      <c r="A176" s="407">
        <v>166</v>
      </c>
      <c r="B176" s="245" t="s">
        <v>23</v>
      </c>
      <c r="C176" s="452" t="s">
        <v>410</v>
      </c>
      <c r="D176" s="460" t="s">
        <v>1863</v>
      </c>
      <c r="E176" s="200" t="s">
        <v>1862</v>
      </c>
      <c r="F176" s="410" t="s">
        <v>11</v>
      </c>
      <c r="G176" s="201"/>
      <c r="H176" s="527" t="s">
        <v>1386</v>
      </c>
      <c r="I176" s="455"/>
      <c r="J176" s="766"/>
      <c r="K176" s="461"/>
      <c r="L176" s="110"/>
    </row>
    <row r="177" spans="1:12" s="124" customFormat="1" ht="16.5" customHeight="1">
      <c r="A177" s="407">
        <v>167</v>
      </c>
      <c r="B177" s="245" t="s">
        <v>23</v>
      </c>
      <c r="C177" s="452" t="s">
        <v>410</v>
      </c>
      <c r="D177" s="460" t="s">
        <v>2229</v>
      </c>
      <c r="E177" s="200"/>
      <c r="F177" s="410" t="s">
        <v>11</v>
      </c>
      <c r="G177" s="201"/>
      <c r="H177" s="460" t="s">
        <v>2229</v>
      </c>
      <c r="I177" s="455"/>
      <c r="J177" s="766"/>
      <c r="K177" s="461"/>
      <c r="L177" s="110"/>
    </row>
    <row r="178" spans="1:12" s="124" customFormat="1" ht="16.5" customHeight="1">
      <c r="A178" s="407">
        <v>168</v>
      </c>
      <c r="B178" s="245" t="s">
        <v>23</v>
      </c>
      <c r="C178" s="452" t="s">
        <v>410</v>
      </c>
      <c r="D178" s="460" t="s">
        <v>2988</v>
      </c>
      <c r="E178" s="200"/>
      <c r="F178" s="410" t="s">
        <v>11</v>
      </c>
      <c r="G178" s="201"/>
      <c r="H178" s="460" t="s">
        <v>2230</v>
      </c>
      <c r="I178" s="455"/>
      <c r="J178" s="766"/>
      <c r="K178" s="461"/>
      <c r="L178" s="110"/>
    </row>
    <row r="179" spans="1:12" s="124" customFormat="1" ht="16.5" customHeight="1">
      <c r="A179" s="407">
        <v>169</v>
      </c>
      <c r="B179" s="245" t="s">
        <v>23</v>
      </c>
      <c r="C179" s="452" t="s">
        <v>410</v>
      </c>
      <c r="D179" s="460" t="s">
        <v>2989</v>
      </c>
      <c r="E179" s="200"/>
      <c r="F179" s="410" t="s">
        <v>11</v>
      </c>
      <c r="G179" s="201"/>
      <c r="H179" s="460" t="s">
        <v>2231</v>
      </c>
      <c r="I179" s="455"/>
      <c r="J179" s="762"/>
      <c r="K179" s="461"/>
      <c r="L179" s="110"/>
    </row>
    <row r="180" spans="1:12" s="124" customFormat="1" ht="16.5" customHeight="1">
      <c r="A180" s="407">
        <v>170</v>
      </c>
      <c r="B180" s="245" t="s">
        <v>23</v>
      </c>
      <c r="C180" s="452" t="s">
        <v>410</v>
      </c>
      <c r="D180" s="460" t="s">
        <v>2232</v>
      </c>
      <c r="E180" s="454"/>
      <c r="F180" s="410" t="s">
        <v>11</v>
      </c>
      <c r="G180" s="201"/>
      <c r="H180" s="460" t="s">
        <v>2232</v>
      </c>
      <c r="I180" s="455"/>
      <c r="J180" s="761" t="s">
        <v>2250</v>
      </c>
      <c r="K180" s="461"/>
      <c r="L180" s="110"/>
    </row>
    <row r="181" spans="1:12" s="124" customFormat="1" ht="16.5" customHeight="1">
      <c r="A181" s="407">
        <v>171</v>
      </c>
      <c r="B181" s="245" t="s">
        <v>23</v>
      </c>
      <c r="C181" s="452" t="s">
        <v>410</v>
      </c>
      <c r="D181" s="460" t="s">
        <v>2233</v>
      </c>
      <c r="E181" s="454"/>
      <c r="F181" s="410" t="s">
        <v>11</v>
      </c>
      <c r="G181" s="201"/>
      <c r="H181" s="460" t="s">
        <v>2233</v>
      </c>
      <c r="I181" s="455"/>
      <c r="J181" s="766"/>
      <c r="K181" s="461"/>
      <c r="L181" s="110"/>
    </row>
    <row r="182" spans="1:12" s="124" customFormat="1" ht="16.5" customHeight="1">
      <c r="A182" s="407">
        <v>172</v>
      </c>
      <c r="B182" s="245" t="s">
        <v>23</v>
      </c>
      <c r="C182" s="452" t="s">
        <v>410</v>
      </c>
      <c r="D182" s="460" t="s">
        <v>2234</v>
      </c>
      <c r="E182" s="454"/>
      <c r="F182" s="410" t="s">
        <v>11</v>
      </c>
      <c r="G182" s="201"/>
      <c r="H182" s="460" t="s">
        <v>2234</v>
      </c>
      <c r="I182" s="455"/>
      <c r="J182" s="766"/>
      <c r="K182" s="461"/>
      <c r="L182" s="110"/>
    </row>
    <row r="183" spans="1:12" s="124" customFormat="1" ht="16.5" customHeight="1">
      <c r="A183" s="407">
        <v>173</v>
      </c>
      <c r="B183" s="245" t="s">
        <v>23</v>
      </c>
      <c r="C183" s="452" t="s">
        <v>410</v>
      </c>
      <c r="D183" s="460" t="s">
        <v>2235</v>
      </c>
      <c r="E183" s="454"/>
      <c r="F183" s="410" t="s">
        <v>11</v>
      </c>
      <c r="G183" s="201"/>
      <c r="H183" s="460" t="s">
        <v>2235</v>
      </c>
      <c r="I183" s="455"/>
      <c r="J183" s="766"/>
      <c r="K183" s="461"/>
      <c r="L183" s="110"/>
    </row>
    <row r="184" spans="1:12" s="124" customFormat="1" ht="16.5" customHeight="1">
      <c r="A184" s="407">
        <v>174</v>
      </c>
      <c r="B184" s="245" t="s">
        <v>23</v>
      </c>
      <c r="C184" s="452" t="s">
        <v>410</v>
      </c>
      <c r="D184" s="460" t="s">
        <v>2236</v>
      </c>
      <c r="E184" s="454"/>
      <c r="F184" s="410" t="s">
        <v>11</v>
      </c>
      <c r="G184" s="201"/>
      <c r="H184" s="460" t="s">
        <v>2236</v>
      </c>
      <c r="I184" s="455"/>
      <c r="J184" s="766"/>
      <c r="K184" s="461"/>
      <c r="L184" s="110"/>
    </row>
    <row r="185" spans="1:12" s="124" customFormat="1" ht="16.5" customHeight="1">
      <c r="A185" s="407">
        <v>175</v>
      </c>
      <c r="B185" s="245" t="s">
        <v>23</v>
      </c>
      <c r="C185" s="452" t="s">
        <v>410</v>
      </c>
      <c r="D185" s="460" t="s">
        <v>2237</v>
      </c>
      <c r="E185" s="454"/>
      <c r="F185" s="410" t="s">
        <v>11</v>
      </c>
      <c r="G185" s="201"/>
      <c r="H185" s="460" t="s">
        <v>2237</v>
      </c>
      <c r="I185" s="455"/>
      <c r="J185" s="766"/>
      <c r="K185" s="461"/>
      <c r="L185" s="110"/>
    </row>
    <row r="186" spans="1:12" s="124" customFormat="1" ht="16.5" customHeight="1">
      <c r="A186" s="407">
        <v>176</v>
      </c>
      <c r="B186" s="245" t="s">
        <v>23</v>
      </c>
      <c r="C186" s="452" t="s">
        <v>410</v>
      </c>
      <c r="D186" s="460" t="s">
        <v>2238</v>
      </c>
      <c r="E186" s="454"/>
      <c r="F186" s="410" t="s">
        <v>11</v>
      </c>
      <c r="G186" s="201"/>
      <c r="H186" s="460" t="s">
        <v>2238</v>
      </c>
      <c r="I186" s="455"/>
      <c r="J186" s="766"/>
      <c r="K186" s="461"/>
      <c r="L186" s="110"/>
    </row>
    <row r="187" spans="1:12" s="124" customFormat="1" ht="16.5" customHeight="1">
      <c r="A187" s="407">
        <v>177</v>
      </c>
      <c r="B187" s="245" t="s">
        <v>23</v>
      </c>
      <c r="C187" s="452" t="s">
        <v>410</v>
      </c>
      <c r="D187" s="460" t="s">
        <v>2239</v>
      </c>
      <c r="E187" s="454"/>
      <c r="F187" s="410" t="s">
        <v>11</v>
      </c>
      <c r="G187" s="201"/>
      <c r="H187" s="460" t="s">
        <v>2239</v>
      </c>
      <c r="I187" s="455"/>
      <c r="J187" s="766"/>
      <c r="K187" s="461"/>
      <c r="L187" s="110"/>
    </row>
    <row r="188" spans="1:12" s="124" customFormat="1" ht="16.5" customHeight="1">
      <c r="A188" s="407">
        <v>178</v>
      </c>
      <c r="B188" s="245" t="s">
        <v>23</v>
      </c>
      <c r="C188" s="452" t="s">
        <v>410</v>
      </c>
      <c r="D188" s="460" t="s">
        <v>2240</v>
      </c>
      <c r="E188" s="454"/>
      <c r="F188" s="410" t="s">
        <v>11</v>
      </c>
      <c r="G188" s="201"/>
      <c r="H188" s="460" t="s">
        <v>2240</v>
      </c>
      <c r="I188" s="455"/>
      <c r="J188" s="766"/>
      <c r="K188" s="461"/>
      <c r="L188" s="110"/>
    </row>
    <row r="189" spans="1:12" s="124" customFormat="1" ht="16.5" customHeight="1">
      <c r="A189" s="407">
        <v>179</v>
      </c>
      <c r="B189" s="245" t="s">
        <v>23</v>
      </c>
      <c r="C189" s="452" t="s">
        <v>410</v>
      </c>
      <c r="D189" s="460" t="s">
        <v>2241</v>
      </c>
      <c r="E189" s="454"/>
      <c r="F189" s="410" t="s">
        <v>11</v>
      </c>
      <c r="G189" s="201"/>
      <c r="H189" s="460" t="s">
        <v>2241</v>
      </c>
      <c r="I189" s="455"/>
      <c r="J189" s="766"/>
      <c r="K189" s="462"/>
      <c r="L189" s="110"/>
    </row>
    <row r="190" spans="1:12" s="124" customFormat="1" ht="16.5" customHeight="1">
      <c r="A190" s="407">
        <v>180</v>
      </c>
      <c r="B190" s="245" t="s">
        <v>23</v>
      </c>
      <c r="C190" s="452" t="s">
        <v>410</v>
      </c>
      <c r="D190" s="460" t="s">
        <v>2242</v>
      </c>
      <c r="E190" s="454"/>
      <c r="F190" s="410" t="s">
        <v>11</v>
      </c>
      <c r="G190" s="201"/>
      <c r="H190" s="460" t="s">
        <v>2242</v>
      </c>
      <c r="I190" s="455"/>
      <c r="J190" s="766"/>
      <c r="K190" s="462"/>
      <c r="L190" s="110"/>
    </row>
    <row r="191" spans="1:12" s="124" customFormat="1" ht="16.5" customHeight="1">
      <c r="A191" s="407">
        <v>181</v>
      </c>
      <c r="B191" s="245" t="s">
        <v>23</v>
      </c>
      <c r="C191" s="452" t="s">
        <v>410</v>
      </c>
      <c r="D191" s="460" t="s">
        <v>2243</v>
      </c>
      <c r="E191" s="454"/>
      <c r="F191" s="410" t="s">
        <v>11</v>
      </c>
      <c r="G191" s="201"/>
      <c r="H191" s="460" t="s">
        <v>2243</v>
      </c>
      <c r="I191" s="455"/>
      <c r="J191" s="766"/>
      <c r="K191" s="462"/>
      <c r="L191" s="110"/>
    </row>
    <row r="192" spans="1:12" s="124" customFormat="1" ht="16.5" customHeight="1">
      <c r="A192" s="407">
        <v>182</v>
      </c>
      <c r="B192" s="522" t="s">
        <v>23</v>
      </c>
      <c r="C192" s="452" t="s">
        <v>410</v>
      </c>
      <c r="D192" s="526" t="s">
        <v>2244</v>
      </c>
      <c r="E192" s="200"/>
      <c r="F192" s="410" t="s">
        <v>11</v>
      </c>
      <c r="G192" s="201"/>
      <c r="H192" s="526" t="s">
        <v>2244</v>
      </c>
      <c r="I192" s="455"/>
      <c r="J192" s="766"/>
      <c r="K192" s="462"/>
      <c r="L192" s="110"/>
    </row>
    <row r="193" spans="1:12" s="124" customFormat="1" ht="16.5" customHeight="1">
      <c r="A193" s="407">
        <v>183</v>
      </c>
      <c r="B193" s="522" t="s">
        <v>23</v>
      </c>
      <c r="C193" s="452" t="s">
        <v>410</v>
      </c>
      <c r="D193" s="526" t="s">
        <v>2245</v>
      </c>
      <c r="E193" s="200"/>
      <c r="F193" s="410" t="s">
        <v>11</v>
      </c>
      <c r="G193" s="201"/>
      <c r="H193" s="526" t="s">
        <v>2245</v>
      </c>
      <c r="I193" s="455"/>
      <c r="J193" s="766"/>
      <c r="K193" s="462"/>
      <c r="L193" s="110"/>
    </row>
    <row r="194" spans="1:12" s="124" customFormat="1" ht="16.5" customHeight="1">
      <c r="A194" s="407">
        <v>184</v>
      </c>
      <c r="B194" s="522" t="s">
        <v>23</v>
      </c>
      <c r="C194" s="452" t="s">
        <v>410</v>
      </c>
      <c r="D194" s="526" t="s">
        <v>2246</v>
      </c>
      <c r="E194" s="200"/>
      <c r="F194" s="410" t="s">
        <v>11</v>
      </c>
      <c r="G194" s="201"/>
      <c r="H194" s="526" t="s">
        <v>2246</v>
      </c>
      <c r="I194" s="455"/>
      <c r="J194" s="766"/>
      <c r="K194" s="462"/>
      <c r="L194" s="110"/>
    </row>
    <row r="195" spans="1:12" s="124" customFormat="1" ht="16.5" customHeight="1">
      <c r="A195" s="407">
        <v>185</v>
      </c>
      <c r="B195" s="522" t="s">
        <v>23</v>
      </c>
      <c r="C195" s="452" t="s">
        <v>410</v>
      </c>
      <c r="D195" s="526" t="s">
        <v>2247</v>
      </c>
      <c r="E195" s="200"/>
      <c r="F195" s="410" t="s">
        <v>11</v>
      </c>
      <c r="G195" s="201"/>
      <c r="H195" s="526" t="s">
        <v>2247</v>
      </c>
      <c r="I195" s="455"/>
      <c r="J195" s="766"/>
      <c r="K195" s="462"/>
      <c r="L195" s="110"/>
    </row>
    <row r="196" spans="1:12" s="124" customFormat="1" ht="16.5" customHeight="1">
      <c r="A196" s="407">
        <v>186</v>
      </c>
      <c r="B196" s="522" t="s">
        <v>23</v>
      </c>
      <c r="C196" s="452" t="s">
        <v>410</v>
      </c>
      <c r="D196" s="526" t="s">
        <v>2248</v>
      </c>
      <c r="E196" s="524"/>
      <c r="F196" s="410" t="s">
        <v>11</v>
      </c>
      <c r="G196" s="201"/>
      <c r="H196" s="526" t="s">
        <v>2248</v>
      </c>
      <c r="I196" s="455"/>
      <c r="J196" s="767"/>
      <c r="K196" s="462"/>
      <c r="L196" s="110"/>
    </row>
    <row r="197" spans="1:12" ht="16.5" customHeight="1">
      <c r="A197" s="407">
        <v>187</v>
      </c>
      <c r="B197" s="522" t="s">
        <v>23</v>
      </c>
      <c r="C197" s="463" t="s">
        <v>412</v>
      </c>
      <c r="D197" s="525" t="s">
        <v>413</v>
      </c>
      <c r="E197" s="245" t="s">
        <v>414</v>
      </c>
      <c r="F197" s="410" t="s">
        <v>11</v>
      </c>
      <c r="G197" s="201"/>
      <c r="H197" s="247"/>
      <c r="I197" s="445" t="s">
        <v>415</v>
      </c>
      <c r="J197" s="418" t="s">
        <v>1730</v>
      </c>
      <c r="K197" s="763"/>
    </row>
    <row r="198" spans="1:12" ht="16.5" customHeight="1">
      <c r="A198" s="407">
        <v>188</v>
      </c>
      <c r="B198" s="245" t="s">
        <v>23</v>
      </c>
      <c r="C198" s="463" t="s">
        <v>412</v>
      </c>
      <c r="D198" s="246" t="s">
        <v>416</v>
      </c>
      <c r="E198" s="245" t="s">
        <v>417</v>
      </c>
      <c r="F198" s="410" t="s">
        <v>11</v>
      </c>
      <c r="G198" s="201"/>
      <c r="H198" s="247"/>
      <c r="I198" s="445" t="s">
        <v>418</v>
      </c>
      <c r="J198" s="411"/>
      <c r="K198" s="764"/>
    </row>
    <row r="199" spans="1:12" ht="16.5" customHeight="1">
      <c r="A199" s="407">
        <v>189</v>
      </c>
      <c r="B199" s="245" t="s">
        <v>23</v>
      </c>
      <c r="C199" s="463" t="s">
        <v>412</v>
      </c>
      <c r="D199" s="246" t="s">
        <v>419</v>
      </c>
      <c r="E199" s="245" t="s">
        <v>417</v>
      </c>
      <c r="F199" s="410" t="s">
        <v>11</v>
      </c>
      <c r="G199" s="201"/>
      <c r="H199" s="247"/>
      <c r="I199" s="445" t="s">
        <v>420</v>
      </c>
      <c r="J199" s="411"/>
      <c r="K199" s="764"/>
    </row>
    <row r="200" spans="1:12" ht="16.5" customHeight="1">
      <c r="A200" s="407">
        <v>190</v>
      </c>
      <c r="B200" s="245" t="s">
        <v>23</v>
      </c>
      <c r="C200" s="463" t="s">
        <v>412</v>
      </c>
      <c r="D200" s="246" t="s">
        <v>421</v>
      </c>
      <c r="E200" s="409"/>
      <c r="F200" s="410" t="s">
        <v>11</v>
      </c>
      <c r="G200" s="201"/>
      <c r="H200" s="247"/>
      <c r="I200" s="413"/>
      <c r="J200" s="411"/>
      <c r="K200" s="764"/>
    </row>
    <row r="201" spans="1:12" ht="16.5" customHeight="1">
      <c r="A201" s="407">
        <v>191</v>
      </c>
      <c r="B201" s="245" t="s">
        <v>23</v>
      </c>
      <c r="C201" s="463" t="s">
        <v>412</v>
      </c>
      <c r="D201" s="246" t="s">
        <v>422</v>
      </c>
      <c r="E201" s="409"/>
      <c r="F201" s="410" t="s">
        <v>11</v>
      </c>
      <c r="G201" s="201"/>
      <c r="H201" s="247"/>
      <c r="I201" s="413"/>
      <c r="J201" s="411"/>
      <c r="K201" s="764"/>
    </row>
    <row r="202" spans="1:12" ht="16.5" customHeight="1">
      <c r="A202" s="407">
        <v>192</v>
      </c>
      <c r="B202" s="245" t="s">
        <v>23</v>
      </c>
      <c r="C202" s="463" t="s">
        <v>412</v>
      </c>
      <c r="D202" s="246" t="s">
        <v>3162</v>
      </c>
      <c r="E202" s="409"/>
      <c r="F202" s="410" t="s">
        <v>11</v>
      </c>
      <c r="G202" s="201"/>
      <c r="H202" s="247"/>
      <c r="I202" s="413"/>
      <c r="J202" s="411"/>
      <c r="K202" s="765"/>
    </row>
    <row r="203" spans="1:12" ht="16.5" customHeight="1">
      <c r="A203" s="407">
        <v>294</v>
      </c>
      <c r="B203" s="245" t="s">
        <v>23</v>
      </c>
      <c r="C203" s="463" t="s">
        <v>431</v>
      </c>
      <c r="D203" s="246" t="s">
        <v>433</v>
      </c>
      <c r="E203" s="409"/>
      <c r="F203" s="410" t="s">
        <v>11</v>
      </c>
      <c r="G203" s="201"/>
      <c r="H203" s="247"/>
      <c r="I203" s="248"/>
      <c r="J203" s="411"/>
      <c r="K203" s="743"/>
    </row>
    <row r="204" spans="1:12" ht="16.5" customHeight="1">
      <c r="A204" s="407">
        <v>295</v>
      </c>
      <c r="B204" s="245" t="s">
        <v>23</v>
      </c>
      <c r="C204" s="463" t="s">
        <v>431</v>
      </c>
      <c r="D204" s="246" t="s">
        <v>434</v>
      </c>
      <c r="E204" s="409"/>
      <c r="F204" s="410" t="s">
        <v>11</v>
      </c>
      <c r="G204" s="201"/>
      <c r="H204" s="247"/>
      <c r="I204" s="248"/>
      <c r="J204" s="411"/>
      <c r="K204" s="743"/>
    </row>
    <row r="205" spans="1:12" ht="16.5" customHeight="1">
      <c r="A205" s="407">
        <v>296</v>
      </c>
      <c r="B205" s="245" t="s">
        <v>23</v>
      </c>
      <c r="C205" s="463" t="s">
        <v>431</v>
      </c>
      <c r="D205" s="246" t="s">
        <v>435</v>
      </c>
      <c r="E205" s="409"/>
      <c r="F205" s="410" t="s">
        <v>11</v>
      </c>
      <c r="G205" s="201"/>
      <c r="H205" s="247"/>
      <c r="I205" s="248"/>
      <c r="J205" s="411"/>
      <c r="K205" s="743"/>
    </row>
    <row r="206" spans="1:12" ht="16.5" customHeight="1">
      <c r="A206" s="407">
        <v>297</v>
      </c>
      <c r="B206" s="245" t="s">
        <v>23</v>
      </c>
      <c r="C206" s="463" t="s">
        <v>431</v>
      </c>
      <c r="D206" s="246" t="s">
        <v>436</v>
      </c>
      <c r="E206" s="409"/>
      <c r="F206" s="410" t="s">
        <v>11</v>
      </c>
      <c r="G206" s="201"/>
      <c r="H206" s="247"/>
      <c r="I206" s="248"/>
      <c r="J206" s="411"/>
      <c r="K206" s="743"/>
    </row>
    <row r="207" spans="1:12" ht="16.5" customHeight="1">
      <c r="A207" s="407">
        <v>298</v>
      </c>
      <c r="B207" s="245" t="s">
        <v>23</v>
      </c>
      <c r="C207" s="463" t="s">
        <v>431</v>
      </c>
      <c r="D207" s="246" t="s">
        <v>437</v>
      </c>
      <c r="E207" s="409"/>
      <c r="F207" s="410" t="s">
        <v>11</v>
      </c>
      <c r="G207" s="201"/>
      <c r="H207" s="247"/>
      <c r="I207" s="248"/>
      <c r="J207" s="411"/>
      <c r="K207" s="743"/>
    </row>
    <row r="208" spans="1:12" ht="16.5" customHeight="1">
      <c r="A208" s="407">
        <v>299</v>
      </c>
      <c r="B208" s="245" t="s">
        <v>23</v>
      </c>
      <c r="C208" s="463" t="s">
        <v>431</v>
      </c>
      <c r="D208" s="246" t="s">
        <v>438</v>
      </c>
      <c r="E208" s="409"/>
      <c r="F208" s="410" t="s">
        <v>11</v>
      </c>
      <c r="G208" s="201"/>
      <c r="H208" s="247"/>
      <c r="I208" s="248"/>
      <c r="J208" s="411"/>
      <c r="K208" s="743"/>
    </row>
    <row r="209" spans="1:11" ht="16.5" customHeight="1">
      <c r="A209" s="407">
        <v>300</v>
      </c>
      <c r="B209" s="245" t="s">
        <v>23</v>
      </c>
      <c r="C209" s="463" t="s">
        <v>431</v>
      </c>
      <c r="D209" s="246" t="s">
        <v>439</v>
      </c>
      <c r="E209" s="409"/>
      <c r="F209" s="410" t="s">
        <v>11</v>
      </c>
      <c r="G209" s="201"/>
      <c r="H209" s="247"/>
      <c r="I209" s="248"/>
      <c r="J209" s="411"/>
      <c r="K209" s="743"/>
    </row>
    <row r="210" spans="1:11" ht="16.5" customHeight="1">
      <c r="A210" s="407">
        <v>301</v>
      </c>
      <c r="B210" s="245" t="s">
        <v>23</v>
      </c>
      <c r="C210" s="463" t="s">
        <v>431</v>
      </c>
      <c r="D210" s="246" t="s">
        <v>440</v>
      </c>
      <c r="E210" s="409"/>
      <c r="F210" s="410" t="s">
        <v>11</v>
      </c>
      <c r="G210" s="201"/>
      <c r="H210" s="247"/>
      <c r="I210" s="248"/>
      <c r="J210" s="411"/>
      <c r="K210" s="743"/>
    </row>
    <row r="211" spans="1:11" ht="16.5" customHeight="1">
      <c r="A211" s="407">
        <v>302</v>
      </c>
      <c r="B211" s="245" t="s">
        <v>23</v>
      </c>
      <c r="C211" s="463" t="s">
        <v>431</v>
      </c>
      <c r="D211" s="246" t="s">
        <v>441</v>
      </c>
      <c r="E211" s="409"/>
      <c r="F211" s="410" t="s">
        <v>11</v>
      </c>
      <c r="G211" s="201"/>
      <c r="H211" s="247"/>
      <c r="I211" s="248"/>
      <c r="J211" s="411"/>
      <c r="K211" s="743"/>
    </row>
    <row r="212" spans="1:11" ht="16.5" customHeight="1">
      <c r="A212" s="407">
        <v>303</v>
      </c>
      <c r="B212" s="245" t="s">
        <v>23</v>
      </c>
      <c r="C212" s="463" t="s">
        <v>431</v>
      </c>
      <c r="D212" s="246" t="s">
        <v>442</v>
      </c>
      <c r="E212" s="409"/>
      <c r="F212" s="410" t="s">
        <v>11</v>
      </c>
      <c r="G212" s="201"/>
      <c r="H212" s="247"/>
      <c r="I212" s="248"/>
      <c r="J212" s="411"/>
      <c r="K212" s="743"/>
    </row>
    <row r="213" spans="1:11" ht="16.5" customHeight="1">
      <c r="A213" s="407">
        <v>304</v>
      </c>
      <c r="B213" s="245" t="s">
        <v>23</v>
      </c>
      <c r="C213" s="463" t="s">
        <v>431</v>
      </c>
      <c r="D213" s="246" t="s">
        <v>443</v>
      </c>
      <c r="E213" s="409"/>
      <c r="F213" s="410" t="s">
        <v>11</v>
      </c>
      <c r="G213" s="201"/>
      <c r="H213" s="247"/>
      <c r="I213" s="248"/>
      <c r="J213" s="411"/>
      <c r="K213" s="743"/>
    </row>
    <row r="214" spans="1:11" ht="16.5" customHeight="1">
      <c r="A214" s="407">
        <v>305</v>
      </c>
      <c r="B214" s="245" t="s">
        <v>23</v>
      </c>
      <c r="C214" s="463" t="s">
        <v>431</v>
      </c>
      <c r="D214" s="246" t="s">
        <v>444</v>
      </c>
      <c r="E214" s="409"/>
      <c r="F214" s="410" t="s">
        <v>11</v>
      </c>
      <c r="G214" s="201"/>
      <c r="H214" s="247"/>
      <c r="I214" s="248"/>
      <c r="J214" s="411"/>
      <c r="K214" s="743"/>
    </row>
    <row r="215" spans="1:11" ht="16.5" customHeight="1">
      <c r="A215" s="407">
        <v>306</v>
      </c>
      <c r="B215" s="245" t="s">
        <v>23</v>
      </c>
      <c r="C215" s="463" t="s">
        <v>431</v>
      </c>
      <c r="D215" s="246" t="s">
        <v>445</v>
      </c>
      <c r="E215" s="409"/>
      <c r="F215" s="410" t="s">
        <v>11</v>
      </c>
      <c r="G215" s="201"/>
      <c r="H215" s="247"/>
      <c r="I215" s="248"/>
      <c r="J215" s="411"/>
      <c r="K215" s="743"/>
    </row>
    <row r="216" spans="1:11" ht="16.5" customHeight="1">
      <c r="A216" s="407">
        <v>307</v>
      </c>
      <c r="B216" s="245" t="s">
        <v>23</v>
      </c>
      <c r="C216" s="463" t="s">
        <v>431</v>
      </c>
      <c r="D216" s="246" t="s">
        <v>446</v>
      </c>
      <c r="E216" s="409"/>
      <c r="F216" s="410" t="s">
        <v>11</v>
      </c>
      <c r="G216" s="201"/>
      <c r="H216" s="247"/>
      <c r="I216" s="248"/>
      <c r="J216" s="411"/>
      <c r="K216" s="743"/>
    </row>
    <row r="217" spans="1:11" ht="16.5" customHeight="1">
      <c r="A217" s="407">
        <v>308</v>
      </c>
      <c r="B217" s="245" t="s">
        <v>23</v>
      </c>
      <c r="C217" s="463" t="s">
        <v>431</v>
      </c>
      <c r="D217" s="246" t="s">
        <v>447</v>
      </c>
      <c r="E217" s="409"/>
      <c r="F217" s="410" t="s">
        <v>11</v>
      </c>
      <c r="G217" s="201"/>
      <c r="H217" s="247"/>
      <c r="I217" s="248"/>
      <c r="J217" s="411"/>
      <c r="K217" s="743"/>
    </row>
    <row r="218" spans="1:11" ht="16.5" customHeight="1">
      <c r="A218" s="407">
        <v>309</v>
      </c>
      <c r="B218" s="245" t="s">
        <v>23</v>
      </c>
      <c r="C218" s="463" t="s">
        <v>431</v>
      </c>
      <c r="D218" s="246" t="s">
        <v>448</v>
      </c>
      <c r="E218" s="409"/>
      <c r="F218" s="410" t="s">
        <v>11</v>
      </c>
      <c r="G218" s="201"/>
      <c r="H218" s="247"/>
      <c r="I218" s="248"/>
      <c r="J218" s="411"/>
      <c r="K218" s="743"/>
    </row>
    <row r="219" spans="1:11" ht="16.5" customHeight="1">
      <c r="A219" s="407">
        <v>310</v>
      </c>
      <c r="B219" s="245" t="s">
        <v>23</v>
      </c>
      <c r="C219" s="463" t="s">
        <v>431</v>
      </c>
      <c r="D219" s="246" t="s">
        <v>449</v>
      </c>
      <c r="E219" s="409"/>
      <c r="F219" s="410" t="s">
        <v>11</v>
      </c>
      <c r="G219" s="201"/>
      <c r="H219" s="247"/>
      <c r="I219" s="248"/>
      <c r="J219" s="411"/>
      <c r="K219" s="743"/>
    </row>
    <row r="220" spans="1:11" ht="16.5" customHeight="1">
      <c r="A220" s="407">
        <v>311</v>
      </c>
      <c r="B220" s="503" t="s">
        <v>23</v>
      </c>
      <c r="C220" s="506" t="s">
        <v>431</v>
      </c>
      <c r="D220" s="246" t="s">
        <v>2126</v>
      </c>
      <c r="E220" s="504"/>
      <c r="F220" s="410" t="s">
        <v>11</v>
      </c>
      <c r="G220" s="201"/>
      <c r="H220" s="247"/>
      <c r="I220" s="248"/>
      <c r="J220" s="411"/>
      <c r="K220" s="743"/>
    </row>
    <row r="221" spans="1:11" ht="16.5" customHeight="1">
      <c r="A221" s="407">
        <v>312</v>
      </c>
      <c r="B221" s="503" t="s">
        <v>23</v>
      </c>
      <c r="C221" s="506" t="s">
        <v>431</v>
      </c>
      <c r="D221" s="246" t="s">
        <v>2127</v>
      </c>
      <c r="E221" s="504"/>
      <c r="F221" s="410" t="s">
        <v>11</v>
      </c>
      <c r="G221" s="201"/>
      <c r="H221" s="247"/>
      <c r="I221" s="248"/>
      <c r="J221" s="411"/>
      <c r="K221" s="743"/>
    </row>
    <row r="222" spans="1:11" ht="16.5" customHeight="1">
      <c r="A222" s="407">
        <v>313</v>
      </c>
      <c r="B222" s="500" t="s">
        <v>23</v>
      </c>
      <c r="C222" s="502" t="s">
        <v>431</v>
      </c>
      <c r="D222" s="246" t="s">
        <v>2120</v>
      </c>
      <c r="E222" s="501"/>
      <c r="F222" s="410" t="s">
        <v>11</v>
      </c>
      <c r="G222" s="201"/>
      <c r="H222" s="247"/>
      <c r="I222" s="248"/>
      <c r="J222" s="411"/>
      <c r="K222" s="743"/>
    </row>
    <row r="223" spans="1:11" ht="16.5" customHeight="1">
      <c r="A223" s="407">
        <v>314</v>
      </c>
      <c r="B223" s="245" t="s">
        <v>23</v>
      </c>
      <c r="C223" s="463" t="s">
        <v>431</v>
      </c>
      <c r="D223" s="246" t="s">
        <v>1131</v>
      </c>
      <c r="E223" s="245" t="s">
        <v>432</v>
      </c>
      <c r="F223" s="410" t="s">
        <v>11</v>
      </c>
      <c r="G223" s="201"/>
      <c r="H223" s="247"/>
      <c r="I223" s="414" t="s">
        <v>2075</v>
      </c>
      <c r="J223" s="464" t="s">
        <v>2805</v>
      </c>
      <c r="K223" s="743"/>
    </row>
    <row r="224" spans="1:11" ht="16.5" customHeight="1">
      <c r="A224" s="407">
        <v>315</v>
      </c>
      <c r="B224" s="245" t="s">
        <v>23</v>
      </c>
      <c r="C224" s="463" t="s">
        <v>431</v>
      </c>
      <c r="D224" s="246" t="s">
        <v>1132</v>
      </c>
      <c r="E224" s="409"/>
      <c r="F224" s="410" t="s">
        <v>11</v>
      </c>
      <c r="G224" s="201"/>
      <c r="H224" s="247"/>
      <c r="I224" s="248"/>
      <c r="J224" s="411"/>
      <c r="K224" s="743"/>
    </row>
    <row r="225" spans="1:11" ht="16.5" customHeight="1">
      <c r="A225" s="407">
        <v>316</v>
      </c>
      <c r="B225" s="245" t="s">
        <v>23</v>
      </c>
      <c r="C225" s="463" t="s">
        <v>431</v>
      </c>
      <c r="D225" s="246" t="s">
        <v>1133</v>
      </c>
      <c r="E225" s="409"/>
      <c r="F225" s="410" t="s">
        <v>11</v>
      </c>
      <c r="G225" s="201"/>
      <c r="H225" s="247"/>
      <c r="I225" s="248"/>
      <c r="J225" s="411"/>
      <c r="K225" s="743"/>
    </row>
    <row r="226" spans="1:11" ht="16.5" customHeight="1">
      <c r="A226" s="407">
        <v>317</v>
      </c>
      <c r="B226" s="245" t="s">
        <v>23</v>
      </c>
      <c r="C226" s="463" t="s">
        <v>431</v>
      </c>
      <c r="D226" s="246" t="s">
        <v>1134</v>
      </c>
      <c r="E226" s="409"/>
      <c r="F226" s="410" t="s">
        <v>11</v>
      </c>
      <c r="G226" s="201"/>
      <c r="H226" s="247"/>
      <c r="I226" s="248"/>
      <c r="J226" s="411"/>
      <c r="K226" s="743"/>
    </row>
    <row r="227" spans="1:11" ht="16.5" customHeight="1">
      <c r="A227" s="407">
        <v>318</v>
      </c>
      <c r="B227" s="245" t="s">
        <v>23</v>
      </c>
      <c r="C227" s="463" t="s">
        <v>431</v>
      </c>
      <c r="D227" s="246" t="s">
        <v>1135</v>
      </c>
      <c r="E227" s="409"/>
      <c r="F227" s="410" t="s">
        <v>11</v>
      </c>
      <c r="G227" s="201"/>
      <c r="H227" s="247"/>
      <c r="I227" s="248"/>
      <c r="J227" s="411"/>
      <c r="K227" s="743"/>
    </row>
    <row r="228" spans="1:11" ht="16.5" customHeight="1">
      <c r="A228" s="407">
        <v>319</v>
      </c>
      <c r="B228" s="245" t="s">
        <v>23</v>
      </c>
      <c r="C228" s="463" t="s">
        <v>431</v>
      </c>
      <c r="D228" s="246" t="s">
        <v>1136</v>
      </c>
      <c r="E228" s="409"/>
      <c r="F228" s="410" t="s">
        <v>11</v>
      </c>
      <c r="G228" s="201"/>
      <c r="H228" s="247"/>
      <c r="I228" s="248"/>
      <c r="J228" s="411"/>
      <c r="K228" s="743"/>
    </row>
    <row r="229" spans="1:11" ht="16.5" customHeight="1">
      <c r="A229" s="407">
        <v>320</v>
      </c>
      <c r="B229" s="245" t="s">
        <v>23</v>
      </c>
      <c r="C229" s="463" t="s">
        <v>431</v>
      </c>
      <c r="D229" s="246" t="s">
        <v>1137</v>
      </c>
      <c r="E229" s="409"/>
      <c r="F229" s="410" t="s">
        <v>11</v>
      </c>
      <c r="G229" s="201"/>
      <c r="H229" s="247"/>
      <c r="I229" s="248"/>
      <c r="J229" s="411"/>
      <c r="K229" s="743"/>
    </row>
    <row r="230" spans="1:11" ht="16.5" customHeight="1">
      <c r="A230" s="407">
        <v>321</v>
      </c>
      <c r="B230" s="245" t="s">
        <v>23</v>
      </c>
      <c r="C230" s="463" t="s">
        <v>431</v>
      </c>
      <c r="D230" s="246" t="s">
        <v>1138</v>
      </c>
      <c r="E230" s="409"/>
      <c r="F230" s="410" t="s">
        <v>11</v>
      </c>
      <c r="G230" s="201"/>
      <c r="H230" s="247"/>
      <c r="I230" s="248"/>
      <c r="J230" s="411"/>
      <c r="K230" s="743"/>
    </row>
    <row r="231" spans="1:11" ht="16.5" customHeight="1">
      <c r="A231" s="407">
        <v>322</v>
      </c>
      <c r="B231" s="245" t="s">
        <v>23</v>
      </c>
      <c r="C231" s="463" t="s">
        <v>431</v>
      </c>
      <c r="D231" s="246" t="s">
        <v>1139</v>
      </c>
      <c r="E231" s="409"/>
      <c r="F231" s="410" t="s">
        <v>11</v>
      </c>
      <c r="G231" s="201"/>
      <c r="H231" s="247"/>
      <c r="I231" s="248"/>
      <c r="J231" s="411"/>
      <c r="K231" s="743"/>
    </row>
    <row r="232" spans="1:11" ht="16.5" customHeight="1">
      <c r="A232" s="407">
        <v>323</v>
      </c>
      <c r="B232" s="245" t="s">
        <v>23</v>
      </c>
      <c r="C232" s="463" t="s">
        <v>431</v>
      </c>
      <c r="D232" s="246" t="s">
        <v>1140</v>
      </c>
      <c r="E232" s="409"/>
      <c r="F232" s="410" t="s">
        <v>11</v>
      </c>
      <c r="G232" s="201"/>
      <c r="H232" s="247"/>
      <c r="I232" s="248"/>
      <c r="J232" s="411"/>
      <c r="K232" s="743"/>
    </row>
    <row r="233" spans="1:11" ht="16.5" customHeight="1">
      <c r="A233" s="407">
        <v>324</v>
      </c>
      <c r="B233" s="245" t="s">
        <v>23</v>
      </c>
      <c r="C233" s="463" t="s">
        <v>431</v>
      </c>
      <c r="D233" s="246" t="s">
        <v>1141</v>
      </c>
      <c r="E233" s="409"/>
      <c r="F233" s="410" t="s">
        <v>11</v>
      </c>
      <c r="G233" s="201"/>
      <c r="H233" s="247"/>
      <c r="I233" s="248"/>
      <c r="J233" s="411"/>
      <c r="K233" s="743"/>
    </row>
    <row r="234" spans="1:11" ht="16.5" customHeight="1">
      <c r="A234" s="407">
        <v>325</v>
      </c>
      <c r="B234" s="245" t="s">
        <v>23</v>
      </c>
      <c r="C234" s="463" t="s">
        <v>431</v>
      </c>
      <c r="D234" s="246" t="s">
        <v>1142</v>
      </c>
      <c r="E234" s="409"/>
      <c r="F234" s="410" t="s">
        <v>11</v>
      </c>
      <c r="G234" s="201"/>
      <c r="H234" s="247"/>
      <c r="I234" s="248"/>
      <c r="J234" s="411"/>
      <c r="K234" s="743"/>
    </row>
    <row r="235" spans="1:11" ht="16.5" customHeight="1">
      <c r="A235" s="407">
        <v>326</v>
      </c>
      <c r="B235" s="245" t="s">
        <v>23</v>
      </c>
      <c r="C235" s="463" t="s">
        <v>431</v>
      </c>
      <c r="D235" s="246" t="s">
        <v>1143</v>
      </c>
      <c r="E235" s="409"/>
      <c r="F235" s="410" t="s">
        <v>11</v>
      </c>
      <c r="G235" s="201"/>
      <c r="H235" s="247"/>
      <c r="I235" s="248"/>
      <c r="J235" s="411"/>
      <c r="K235" s="743"/>
    </row>
    <row r="236" spans="1:11" ht="16.5" customHeight="1">
      <c r="A236" s="407">
        <v>327</v>
      </c>
      <c r="B236" s="245" t="s">
        <v>23</v>
      </c>
      <c r="C236" s="463" t="s">
        <v>431</v>
      </c>
      <c r="D236" s="246" t="s">
        <v>1144</v>
      </c>
      <c r="E236" s="409"/>
      <c r="F236" s="410" t="s">
        <v>11</v>
      </c>
      <c r="G236" s="201"/>
      <c r="H236" s="247"/>
      <c r="I236" s="248"/>
      <c r="J236" s="411"/>
      <c r="K236" s="743"/>
    </row>
    <row r="237" spans="1:11" ht="16.5" customHeight="1">
      <c r="A237" s="407">
        <v>328</v>
      </c>
      <c r="B237" s="245" t="s">
        <v>23</v>
      </c>
      <c r="C237" s="463" t="s">
        <v>431</v>
      </c>
      <c r="D237" s="246" t="s">
        <v>450</v>
      </c>
      <c r="E237" s="409"/>
      <c r="F237" s="410" t="s">
        <v>11</v>
      </c>
      <c r="G237" s="201"/>
      <c r="H237" s="247"/>
      <c r="I237" s="248"/>
      <c r="J237" s="411"/>
      <c r="K237" s="743"/>
    </row>
    <row r="238" spans="1:11" ht="16.5" customHeight="1">
      <c r="A238" s="407">
        <v>329</v>
      </c>
      <c r="B238" s="245" t="s">
        <v>23</v>
      </c>
      <c r="C238" s="463" t="s">
        <v>431</v>
      </c>
      <c r="D238" s="246" t="s">
        <v>451</v>
      </c>
      <c r="E238" s="409"/>
      <c r="F238" s="410" t="s">
        <v>11</v>
      </c>
      <c r="G238" s="201"/>
      <c r="H238" s="247"/>
      <c r="I238" s="248"/>
      <c r="J238" s="411"/>
      <c r="K238" s="743"/>
    </row>
    <row r="239" spans="1:11" ht="16.5" customHeight="1">
      <c r="A239" s="407">
        <v>330</v>
      </c>
      <c r="B239" s="245" t="s">
        <v>23</v>
      </c>
      <c r="C239" s="463" t="s">
        <v>431</v>
      </c>
      <c r="D239" s="246" t="s">
        <v>452</v>
      </c>
      <c r="E239" s="409"/>
      <c r="F239" s="410" t="s">
        <v>11</v>
      </c>
      <c r="G239" s="201"/>
      <c r="H239" s="247"/>
      <c r="I239" s="248"/>
      <c r="J239" s="411"/>
      <c r="K239" s="743"/>
    </row>
    <row r="240" spans="1:11" ht="16.5" customHeight="1">
      <c r="A240" s="407">
        <v>331</v>
      </c>
      <c r="B240" s="245" t="s">
        <v>23</v>
      </c>
      <c r="C240" s="463" t="s">
        <v>431</v>
      </c>
      <c r="D240" s="246" t="s">
        <v>453</v>
      </c>
      <c r="E240" s="409"/>
      <c r="F240" s="410" t="s">
        <v>11</v>
      </c>
      <c r="G240" s="201"/>
      <c r="H240" s="247"/>
      <c r="I240" s="248"/>
      <c r="J240" s="411"/>
      <c r="K240" s="743"/>
    </row>
    <row r="241" spans="1:15" ht="16.5" customHeight="1">
      <c r="A241" s="407">
        <v>332</v>
      </c>
      <c r="B241" s="245" t="s">
        <v>23</v>
      </c>
      <c r="C241" s="463" t="s">
        <v>431</v>
      </c>
      <c r="D241" s="246" t="s">
        <v>454</v>
      </c>
      <c r="E241" s="409"/>
      <c r="F241" s="410" t="s">
        <v>11</v>
      </c>
      <c r="G241" s="201"/>
      <c r="H241" s="247"/>
      <c r="I241" s="248"/>
      <c r="J241" s="411"/>
      <c r="K241" s="743"/>
    </row>
    <row r="242" spans="1:15" ht="16.5" customHeight="1">
      <c r="A242" s="407">
        <v>333</v>
      </c>
      <c r="B242" s="245" t="s">
        <v>23</v>
      </c>
      <c r="C242" s="463" t="s">
        <v>431</v>
      </c>
      <c r="D242" s="246" t="s">
        <v>455</v>
      </c>
      <c r="E242" s="409"/>
      <c r="F242" s="410" t="s">
        <v>11</v>
      </c>
      <c r="G242" s="201"/>
      <c r="H242" s="247"/>
      <c r="I242" s="248"/>
      <c r="J242" s="411"/>
      <c r="K242" s="743"/>
    </row>
    <row r="243" spans="1:15" ht="16.5" customHeight="1">
      <c r="A243" s="407">
        <v>334</v>
      </c>
      <c r="B243" s="245" t="s">
        <v>23</v>
      </c>
      <c r="C243" s="463" t="s">
        <v>431</v>
      </c>
      <c r="D243" s="246" t="s">
        <v>456</v>
      </c>
      <c r="E243" s="409"/>
      <c r="F243" s="410" t="s">
        <v>11</v>
      </c>
      <c r="G243" s="201"/>
      <c r="H243" s="247"/>
      <c r="I243" s="248"/>
      <c r="J243" s="411"/>
      <c r="K243" s="743"/>
    </row>
    <row r="244" spans="1:15" ht="16.5" customHeight="1">
      <c r="A244" s="407">
        <v>335</v>
      </c>
      <c r="B244" s="245" t="s">
        <v>23</v>
      </c>
      <c r="C244" s="463" t="s">
        <v>431</v>
      </c>
      <c r="D244" s="246" t="s">
        <v>457</v>
      </c>
      <c r="E244" s="409"/>
      <c r="F244" s="410" t="s">
        <v>11</v>
      </c>
      <c r="G244" s="201"/>
      <c r="H244" s="247"/>
      <c r="I244" s="248"/>
      <c r="J244" s="411"/>
      <c r="K244" s="743"/>
    </row>
    <row r="245" spans="1:15" ht="16.5" customHeight="1">
      <c r="A245" s="407">
        <v>336</v>
      </c>
      <c r="B245" s="503" t="s">
        <v>23</v>
      </c>
      <c r="C245" s="506" t="s">
        <v>431</v>
      </c>
      <c r="D245" s="246" t="s">
        <v>2128</v>
      </c>
      <c r="E245" s="504"/>
      <c r="F245" s="410" t="s">
        <v>11</v>
      </c>
      <c r="G245" s="201"/>
      <c r="H245" s="247"/>
      <c r="I245" s="248"/>
      <c r="J245" s="411"/>
      <c r="K245" s="743"/>
    </row>
    <row r="246" spans="1:15" ht="16.5" customHeight="1">
      <c r="A246" s="407">
        <v>337</v>
      </c>
      <c r="B246" s="503" t="s">
        <v>23</v>
      </c>
      <c r="C246" s="506" t="s">
        <v>431</v>
      </c>
      <c r="D246" s="246" t="s">
        <v>2129</v>
      </c>
      <c r="E246" s="504"/>
      <c r="F246" s="410" t="s">
        <v>11</v>
      </c>
      <c r="G246" s="201"/>
      <c r="H246" s="247"/>
      <c r="I246" s="248"/>
      <c r="J246" s="411"/>
      <c r="K246" s="743"/>
    </row>
    <row r="247" spans="1:15" ht="16.5" customHeight="1">
      <c r="A247" s="407">
        <v>338</v>
      </c>
      <c r="B247" s="500" t="s">
        <v>23</v>
      </c>
      <c r="C247" s="502" t="s">
        <v>431</v>
      </c>
      <c r="D247" s="246" t="s">
        <v>2121</v>
      </c>
      <c r="E247" s="501"/>
      <c r="F247" s="410" t="s">
        <v>11</v>
      </c>
      <c r="G247" s="201"/>
      <c r="H247" s="247"/>
      <c r="I247" s="248"/>
      <c r="J247" s="411"/>
      <c r="K247" s="743"/>
    </row>
    <row r="248" spans="1:15" ht="16.5" customHeight="1">
      <c r="A248" s="407">
        <v>339</v>
      </c>
      <c r="B248" s="245" t="s">
        <v>23</v>
      </c>
      <c r="C248" s="463" t="s">
        <v>431</v>
      </c>
      <c r="D248" s="246" t="s">
        <v>1145</v>
      </c>
      <c r="E248" s="245" t="s">
        <v>458</v>
      </c>
      <c r="F248" s="410" t="s">
        <v>11</v>
      </c>
      <c r="G248" s="201"/>
      <c r="H248" s="247"/>
      <c r="I248" s="414" t="s">
        <v>2076</v>
      </c>
      <c r="J248" s="464" t="s">
        <v>2074</v>
      </c>
      <c r="K248" s="743"/>
    </row>
    <row r="249" spans="1:15" ht="16.5" customHeight="1">
      <c r="A249" s="407">
        <v>340</v>
      </c>
      <c r="B249" s="245" t="s">
        <v>23</v>
      </c>
      <c r="C249" s="463" t="s">
        <v>431</v>
      </c>
      <c r="D249" s="246" t="s">
        <v>1146</v>
      </c>
      <c r="E249" s="409"/>
      <c r="F249" s="410" t="s">
        <v>11</v>
      </c>
      <c r="G249" s="201"/>
      <c r="H249" s="247"/>
      <c r="I249" s="413"/>
      <c r="J249" s="464"/>
      <c r="K249" s="743"/>
    </row>
    <row r="250" spans="1:15" ht="16.5" customHeight="1">
      <c r="A250" s="407">
        <v>341</v>
      </c>
      <c r="B250" s="245" t="s">
        <v>23</v>
      </c>
      <c r="C250" s="463" t="s">
        <v>431</v>
      </c>
      <c r="D250" s="246" t="s">
        <v>1147</v>
      </c>
      <c r="E250" s="409"/>
      <c r="F250" s="410" t="s">
        <v>11</v>
      </c>
      <c r="G250" s="201"/>
      <c r="H250" s="247"/>
      <c r="I250" s="248"/>
      <c r="J250" s="464"/>
      <c r="K250" s="743"/>
    </row>
    <row r="251" spans="1:15" ht="16.5" customHeight="1">
      <c r="A251" s="407">
        <v>342</v>
      </c>
      <c r="B251" s="245" t="s">
        <v>23</v>
      </c>
      <c r="C251" s="463" t="s">
        <v>431</v>
      </c>
      <c r="D251" s="246" t="s">
        <v>459</v>
      </c>
      <c r="E251" s="409"/>
      <c r="F251" s="410" t="s">
        <v>11</v>
      </c>
      <c r="G251" s="201"/>
      <c r="H251" s="247"/>
      <c r="I251" s="248"/>
      <c r="J251" s="464"/>
      <c r="K251" s="743"/>
    </row>
    <row r="252" spans="1:15" ht="16.5" customHeight="1">
      <c r="A252" s="407">
        <v>343</v>
      </c>
      <c r="B252" s="245" t="s">
        <v>23</v>
      </c>
      <c r="C252" s="463" t="s">
        <v>431</v>
      </c>
      <c r="D252" s="246" t="s">
        <v>1148</v>
      </c>
      <c r="E252" s="245" t="s">
        <v>458</v>
      </c>
      <c r="F252" s="410" t="s">
        <v>11</v>
      </c>
      <c r="G252" s="201"/>
      <c r="H252" s="247"/>
      <c r="I252" s="414" t="s">
        <v>2077</v>
      </c>
      <c r="J252" s="464" t="s">
        <v>2074</v>
      </c>
      <c r="K252" s="743"/>
      <c r="O252" s="176"/>
    </row>
    <row r="253" spans="1:15" ht="16.5" customHeight="1">
      <c r="A253" s="407">
        <v>344</v>
      </c>
      <c r="B253" s="245" t="s">
        <v>23</v>
      </c>
      <c r="C253" s="463" t="s">
        <v>431</v>
      </c>
      <c r="D253" s="246" t="s">
        <v>1149</v>
      </c>
      <c r="E253" s="409"/>
      <c r="F253" s="410" t="s">
        <v>11</v>
      </c>
      <c r="G253" s="201"/>
      <c r="H253" s="247"/>
      <c r="I253" s="413"/>
      <c r="J253" s="464"/>
      <c r="K253" s="743"/>
    </row>
    <row r="254" spans="1:15" ht="16.5" customHeight="1">
      <c r="A254" s="407">
        <v>345</v>
      </c>
      <c r="B254" s="245" t="s">
        <v>23</v>
      </c>
      <c r="C254" s="463" t="s">
        <v>431</v>
      </c>
      <c r="D254" s="246" t="s">
        <v>1150</v>
      </c>
      <c r="E254" s="409"/>
      <c r="F254" s="410" t="s">
        <v>11</v>
      </c>
      <c r="G254" s="201"/>
      <c r="H254" s="247"/>
      <c r="I254" s="248"/>
      <c r="J254" s="464"/>
      <c r="K254" s="743"/>
    </row>
    <row r="255" spans="1:15" ht="16.5" customHeight="1">
      <c r="A255" s="407">
        <v>346</v>
      </c>
      <c r="B255" s="245" t="s">
        <v>23</v>
      </c>
      <c r="C255" s="463" t="s">
        <v>431</v>
      </c>
      <c r="D255" s="246" t="s">
        <v>1151</v>
      </c>
      <c r="E255" s="409"/>
      <c r="F255" s="410" t="s">
        <v>11</v>
      </c>
      <c r="G255" s="201"/>
      <c r="H255" s="247"/>
      <c r="I255" s="248"/>
      <c r="J255" s="464"/>
      <c r="K255" s="744"/>
    </row>
    <row r="256" spans="1:15" ht="16.5" customHeight="1">
      <c r="A256" s="407">
        <v>347</v>
      </c>
      <c r="B256" s="245" t="s">
        <v>23</v>
      </c>
      <c r="C256" s="463" t="s">
        <v>460</v>
      </c>
      <c r="D256" s="246" t="s">
        <v>1858</v>
      </c>
      <c r="E256" s="245" t="s">
        <v>461</v>
      </c>
      <c r="F256" s="410" t="s">
        <v>11</v>
      </c>
      <c r="G256" s="201"/>
      <c r="H256" s="247"/>
      <c r="I256" s="414" t="s">
        <v>462</v>
      </c>
      <c r="J256" s="464" t="s">
        <v>2067</v>
      </c>
      <c r="K256" s="745" t="s">
        <v>1860</v>
      </c>
    </row>
    <row r="257" spans="1:11" ht="16.5" customHeight="1">
      <c r="A257" s="407">
        <v>348</v>
      </c>
      <c r="B257" s="245" t="s">
        <v>23</v>
      </c>
      <c r="C257" s="463" t="s">
        <v>460</v>
      </c>
      <c r="D257" s="246" t="s">
        <v>1700</v>
      </c>
      <c r="E257" s="245" t="s">
        <v>461</v>
      </c>
      <c r="F257" s="410" t="s">
        <v>11</v>
      </c>
      <c r="G257" s="201"/>
      <c r="H257" s="247"/>
      <c r="I257" s="414" t="s">
        <v>462</v>
      </c>
      <c r="J257" s="464" t="s">
        <v>2068</v>
      </c>
      <c r="K257" s="746"/>
    </row>
    <row r="258" spans="1:11" ht="16.5" customHeight="1">
      <c r="A258" s="407">
        <v>349</v>
      </c>
      <c r="B258" s="245" t="s">
        <v>23</v>
      </c>
      <c r="C258" s="463" t="s">
        <v>460</v>
      </c>
      <c r="D258" s="246" t="s">
        <v>1701</v>
      </c>
      <c r="E258" s="245" t="s">
        <v>461</v>
      </c>
      <c r="F258" s="410" t="s">
        <v>11</v>
      </c>
      <c r="G258" s="201"/>
      <c r="H258" s="247"/>
      <c r="I258" s="414" t="s">
        <v>462</v>
      </c>
      <c r="J258" s="464" t="s">
        <v>1746</v>
      </c>
      <c r="K258" s="746"/>
    </row>
    <row r="259" spans="1:11" ht="16.5" customHeight="1">
      <c r="A259" s="407">
        <v>350</v>
      </c>
      <c r="B259" s="245" t="s">
        <v>23</v>
      </c>
      <c r="C259" s="463" t="s">
        <v>460</v>
      </c>
      <c r="D259" s="246" t="s">
        <v>1702</v>
      </c>
      <c r="E259" s="245" t="s">
        <v>461</v>
      </c>
      <c r="F259" s="410" t="s">
        <v>11</v>
      </c>
      <c r="G259" s="201"/>
      <c r="H259" s="247"/>
      <c r="I259" s="414" t="s">
        <v>462</v>
      </c>
      <c r="J259" s="464" t="s">
        <v>1706</v>
      </c>
      <c r="K259" s="746"/>
    </row>
    <row r="260" spans="1:11" ht="16.5" customHeight="1">
      <c r="A260" s="407">
        <v>351</v>
      </c>
      <c r="B260" s="245" t="s">
        <v>23</v>
      </c>
      <c r="C260" s="463" t="s">
        <v>460</v>
      </c>
      <c r="D260" s="246" t="s">
        <v>1703</v>
      </c>
      <c r="E260" s="245" t="s">
        <v>461</v>
      </c>
      <c r="F260" s="410" t="s">
        <v>11</v>
      </c>
      <c r="G260" s="201"/>
      <c r="H260" s="247"/>
      <c r="I260" s="414" t="s">
        <v>462</v>
      </c>
      <c r="J260" s="464" t="s">
        <v>1707</v>
      </c>
      <c r="K260" s="746"/>
    </row>
    <row r="261" spans="1:11" ht="16.5" customHeight="1">
      <c r="A261" s="407">
        <v>352</v>
      </c>
      <c r="B261" s="245" t="s">
        <v>23</v>
      </c>
      <c r="C261" s="463" t="s">
        <v>460</v>
      </c>
      <c r="D261" s="246" t="s">
        <v>1704</v>
      </c>
      <c r="E261" s="245" t="s">
        <v>461</v>
      </c>
      <c r="F261" s="410" t="s">
        <v>11</v>
      </c>
      <c r="G261" s="201"/>
      <c r="H261" s="247"/>
      <c r="I261" s="414" t="s">
        <v>462</v>
      </c>
      <c r="J261" s="464" t="s">
        <v>1708</v>
      </c>
      <c r="K261" s="746"/>
    </row>
    <row r="262" spans="1:11" ht="16.5" customHeight="1">
      <c r="A262" s="407">
        <v>353</v>
      </c>
      <c r="B262" s="245" t="s">
        <v>23</v>
      </c>
      <c r="C262" s="463" t="s">
        <v>460</v>
      </c>
      <c r="D262" s="246" t="s">
        <v>1705</v>
      </c>
      <c r="E262" s="245" t="s">
        <v>461</v>
      </c>
      <c r="F262" s="410" t="s">
        <v>11</v>
      </c>
      <c r="G262" s="201"/>
      <c r="H262" s="247"/>
      <c r="I262" s="414" t="s">
        <v>462</v>
      </c>
      <c r="J262" s="464" t="s">
        <v>1709</v>
      </c>
      <c r="K262" s="747"/>
    </row>
    <row r="263" spans="1:11" ht="16.5" customHeight="1">
      <c r="A263" s="407">
        <v>354</v>
      </c>
      <c r="B263" s="245" t="s">
        <v>23</v>
      </c>
      <c r="C263" s="463" t="s">
        <v>217</v>
      </c>
      <c r="D263" s="213" t="s">
        <v>1370</v>
      </c>
      <c r="E263" s="245" t="s">
        <v>463</v>
      </c>
      <c r="F263" s="410" t="s">
        <v>11</v>
      </c>
      <c r="G263" s="201"/>
      <c r="H263" s="247"/>
      <c r="I263" s="248"/>
      <c r="J263" s="464" t="s">
        <v>219</v>
      </c>
      <c r="K263" s="412"/>
    </row>
    <row r="264" spans="1:11" ht="16.5" customHeight="1">
      <c r="A264" s="407">
        <v>355</v>
      </c>
      <c r="B264" s="245" t="s">
        <v>23</v>
      </c>
      <c r="C264" s="463" t="s">
        <v>217</v>
      </c>
      <c r="D264" s="213" t="s">
        <v>912</v>
      </c>
      <c r="E264" s="245" t="s">
        <v>464</v>
      </c>
      <c r="F264" s="410" t="s">
        <v>11</v>
      </c>
      <c r="G264" s="201"/>
      <c r="H264" s="247"/>
      <c r="I264" s="248"/>
      <c r="J264" s="464" t="s">
        <v>222</v>
      </c>
      <c r="K264" s="412"/>
    </row>
    <row r="265" spans="1:11" ht="16.5" customHeight="1">
      <c r="A265" s="407">
        <v>356</v>
      </c>
      <c r="B265" s="245" t="s">
        <v>23</v>
      </c>
      <c r="C265" s="463" t="s">
        <v>198</v>
      </c>
      <c r="D265" s="246" t="s">
        <v>465</v>
      </c>
      <c r="E265" s="409"/>
      <c r="F265" s="410" t="s">
        <v>11</v>
      </c>
      <c r="G265" s="201"/>
      <c r="H265" s="247"/>
      <c r="I265" s="248"/>
      <c r="J265" s="464" t="s">
        <v>1477</v>
      </c>
      <c r="K265" s="412"/>
    </row>
    <row r="266" spans="1:11" ht="16.5" customHeight="1">
      <c r="A266" s="407">
        <v>357</v>
      </c>
      <c r="B266" s="245" t="s">
        <v>23</v>
      </c>
      <c r="C266" s="463" t="s">
        <v>198</v>
      </c>
      <c r="D266" s="246" t="s">
        <v>199</v>
      </c>
      <c r="E266" s="409"/>
      <c r="F266" s="410" t="s">
        <v>11</v>
      </c>
      <c r="G266" s="201"/>
      <c r="H266" s="247"/>
      <c r="I266" s="248"/>
      <c r="J266" s="464" t="s">
        <v>1276</v>
      </c>
      <c r="K266" s="412"/>
    </row>
    <row r="267" spans="1:11" ht="16.5" customHeight="1" thickBot="1">
      <c r="A267" s="407">
        <v>358</v>
      </c>
      <c r="B267" s="466" t="s">
        <v>23</v>
      </c>
      <c r="C267" s="467" t="s">
        <v>31</v>
      </c>
      <c r="D267" s="468" t="s">
        <v>196</v>
      </c>
      <c r="E267" s="469"/>
      <c r="F267" s="470" t="s">
        <v>11</v>
      </c>
      <c r="G267" s="471"/>
      <c r="H267" s="472"/>
      <c r="I267" s="473" t="s">
        <v>466</v>
      </c>
      <c r="J267" s="474"/>
      <c r="K267" s="475"/>
    </row>
  </sheetData>
  <mergeCells count="18">
    <mergeCell ref="J180:J196"/>
    <mergeCell ref="K256:K262"/>
    <mergeCell ref="C1:E8"/>
    <mergeCell ref="H45:H46"/>
    <mergeCell ref="J32:J37"/>
    <mergeCell ref="K60:K61"/>
    <mergeCell ref="H49:H50"/>
    <mergeCell ref="K32:K37"/>
    <mergeCell ref="H51:H52"/>
    <mergeCell ref="H47:H48"/>
    <mergeCell ref="H57:H58"/>
    <mergeCell ref="H43:H44"/>
    <mergeCell ref="K42:K44"/>
    <mergeCell ref="H53:H54"/>
    <mergeCell ref="J167:J168"/>
    <mergeCell ref="K197:K202"/>
    <mergeCell ref="J175:J179"/>
    <mergeCell ref="K203:K255"/>
  </mergeCells>
  <phoneticPr fontId="27" type="noConversion"/>
  <hyperlinks>
    <hyperlink ref="D76" r:id="rId1" xr:uid="{00000000-0004-0000-0200-000000000000}"/>
    <hyperlink ref="D77" r:id="rId2" xr:uid="{00000000-0004-0000-0200-000001000000}"/>
    <hyperlink ref="D223" r:id="rId3" xr:uid="{00000000-0004-0000-0200-000040000000}"/>
    <hyperlink ref="D224" r:id="rId4" xr:uid="{00000000-0004-0000-0200-000041000000}"/>
    <hyperlink ref="D225" r:id="rId5" xr:uid="{00000000-0004-0000-0200-000042000000}"/>
    <hyperlink ref="D226" r:id="rId6" xr:uid="{00000000-0004-0000-0200-000043000000}"/>
    <hyperlink ref="D227" r:id="rId7" xr:uid="{00000000-0004-0000-0200-000044000000}"/>
    <hyperlink ref="D228" r:id="rId8" xr:uid="{00000000-0004-0000-0200-000045000000}"/>
    <hyperlink ref="D229" r:id="rId9" xr:uid="{00000000-0004-0000-0200-000046000000}"/>
    <hyperlink ref="D230" r:id="rId10" xr:uid="{00000000-0004-0000-0200-000047000000}"/>
    <hyperlink ref="D231" r:id="rId11" xr:uid="{00000000-0004-0000-0200-000048000000}"/>
    <hyperlink ref="D232" r:id="rId12" xr:uid="{00000000-0004-0000-0200-000049000000}"/>
    <hyperlink ref="D233" r:id="rId13" xr:uid="{00000000-0004-0000-0200-00004A000000}"/>
    <hyperlink ref="D234" r:id="rId14" xr:uid="{00000000-0004-0000-0200-00004B000000}"/>
    <hyperlink ref="D235" r:id="rId15" xr:uid="{00000000-0004-0000-0200-00004C000000}"/>
    <hyperlink ref="D236" r:id="rId16" xr:uid="{00000000-0004-0000-0200-00004D000000}"/>
    <hyperlink ref="D248" r:id="rId17" xr:uid="{00000000-0004-0000-0200-00004E000000}"/>
    <hyperlink ref="D249" r:id="rId18" xr:uid="{00000000-0004-0000-0200-00004F000000}"/>
    <hyperlink ref="D250" r:id="rId19" xr:uid="{00000000-0004-0000-0200-000050000000}"/>
    <hyperlink ref="D252" r:id="rId20" xr:uid="{00000000-0004-0000-0200-000051000000}"/>
    <hyperlink ref="D253" r:id="rId21" xr:uid="{00000000-0004-0000-0200-000052000000}"/>
    <hyperlink ref="D254" r:id="rId22" xr:uid="{00000000-0004-0000-0200-000053000000}"/>
    <hyperlink ref="D255" r:id="rId23" xr:uid="{00000000-0004-0000-0200-000054000000}"/>
    <hyperlink ref="D260" r:id="rId24" xr:uid="{00000000-0004-0000-0200-000055000000}"/>
    <hyperlink ref="D261" r:id="rId25" xr:uid="{00000000-0004-0000-0200-000056000000}"/>
    <hyperlink ref="D256" r:id="rId26" xr:uid="{00000000-0004-0000-0200-000057000000}"/>
    <hyperlink ref="D257" r:id="rId27" xr:uid="{00000000-0004-0000-0200-000058000000}"/>
    <hyperlink ref="D258" r:id="rId28" xr:uid="{00000000-0004-0000-0200-000059000000}"/>
    <hyperlink ref="D259" r:id="rId29" xr:uid="{00000000-0004-0000-0200-00005A000000}"/>
    <hyperlink ref="D262" r:id="rId30" xr:uid="{00000000-0004-0000-0200-00005B000000}"/>
    <hyperlink ref="D222" r:id="rId31" display="Penrose_Green_DC_Ratio-13.6Klux" xr:uid="{00000000-0004-0000-0200-00005C000000}"/>
    <hyperlink ref="D220" r:id="rId32" xr:uid="{00000000-0004-0000-0200-00005D000000}"/>
    <hyperlink ref="D221" r:id="rId33" xr:uid="{00000000-0004-0000-0200-00005E000000}"/>
    <hyperlink ref="D246" r:id="rId34" xr:uid="{00000000-0004-0000-0200-00005F000000}"/>
    <hyperlink ref="D245" r:id="rId35" xr:uid="{00000000-0004-0000-0200-000060000000}"/>
    <hyperlink ref="D78" r:id="rId36" xr:uid="{00000000-0004-0000-0200-000061000000}"/>
    <hyperlink ref="D79" r:id="rId37" xr:uid="{00000000-0004-0000-0200-000062000000}"/>
    <hyperlink ref="D80" r:id="rId38" xr:uid="{00000000-0004-0000-0200-000063000000}"/>
    <hyperlink ref="D81:D83" r:id="rId39" display="Riker_Trace_ID@0x04" xr:uid="{00000000-0004-0000-0200-000064000000}"/>
    <hyperlink ref="D84" r:id="rId40" xr:uid="{00000000-0004-0000-0200-000065000000}"/>
    <hyperlink ref="D85" r:id="rId41" xr:uid="{00000000-0004-0000-0200-000066000000}"/>
    <hyperlink ref="H80" r:id="rId42" xr:uid="{00000000-0004-0000-0200-000067000000}"/>
    <hyperlink ref="H81:H83" r:id="rId43" display="Riker_Trace_ID@0x04" xr:uid="{00000000-0004-0000-0200-000068000000}"/>
    <hyperlink ref="H78" r:id="rId44" xr:uid="{00000000-0004-0000-0200-000069000000}"/>
    <hyperlink ref="H79" r:id="rId45" xr:uid="{00000000-0004-0000-0200-00006A000000}"/>
  </hyperlinks>
  <pageMargins left="0.69930599999999998" right="0.69930599999999998" top="0.75" bottom="0.75" header="0.3" footer="0.3"/>
  <pageSetup orientation="portrait" r:id="rId46"/>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48" t="s">
        <v>467</v>
      </c>
      <c r="D1" s="771"/>
      <c r="E1" s="45"/>
      <c r="F1" s="24" t="s">
        <v>5</v>
      </c>
      <c r="G1" s="46"/>
      <c r="H1" s="47"/>
      <c r="I1" s="48"/>
    </row>
    <row r="2" spans="1:9" ht="20.25" customHeight="1">
      <c r="A2" s="44"/>
      <c r="B2" s="29"/>
      <c r="C2" s="750"/>
      <c r="D2" s="751"/>
      <c r="E2" s="25" t="s">
        <v>6</v>
      </c>
      <c r="F2" s="22">
        <f>COUNTIF(E10:E160,"Not POR")</f>
        <v>0</v>
      </c>
      <c r="G2" s="49"/>
      <c r="H2" s="50"/>
      <c r="I2" s="51"/>
    </row>
    <row r="3" spans="1:9" ht="19.5" customHeight="1">
      <c r="A3" s="44"/>
      <c r="B3" s="29"/>
      <c r="C3" s="750"/>
      <c r="D3" s="751"/>
      <c r="E3" s="31" t="s">
        <v>8</v>
      </c>
      <c r="F3" s="22">
        <f>COUNTIF(E10:E160,"CHN validation")</f>
        <v>0</v>
      </c>
      <c r="G3" s="49"/>
      <c r="H3" s="50"/>
      <c r="I3" s="51"/>
    </row>
    <row r="4" spans="1:9" ht="18.75" customHeight="1">
      <c r="A4" s="44"/>
      <c r="B4" s="29"/>
      <c r="C4" s="750"/>
      <c r="D4" s="751"/>
      <c r="E4" s="32" t="s">
        <v>9</v>
      </c>
      <c r="F4" s="22">
        <f>COUNTIF(E10:E160,"New Item")</f>
        <v>0</v>
      </c>
      <c r="G4" s="49"/>
      <c r="H4" s="50"/>
      <c r="I4" s="51"/>
    </row>
    <row r="5" spans="1:9" ht="19.5" customHeight="1">
      <c r="A5" s="42"/>
      <c r="B5" s="29"/>
      <c r="C5" s="750"/>
      <c r="D5" s="751"/>
      <c r="E5" s="33" t="s">
        <v>7</v>
      </c>
      <c r="F5" s="22">
        <f>COUNTIF(E10:E160,"Pending update")</f>
        <v>0</v>
      </c>
      <c r="G5" s="52"/>
      <c r="H5" s="53"/>
      <c r="I5" s="54"/>
    </row>
    <row r="6" spans="1:9" ht="18.75" customHeight="1">
      <c r="A6" s="44"/>
      <c r="B6" s="29"/>
      <c r="C6" s="750"/>
      <c r="D6" s="751"/>
      <c r="E6" s="35" t="s">
        <v>10</v>
      </c>
      <c r="F6" s="22">
        <f>COUNTIF(E10:E160,"Modified")</f>
        <v>0</v>
      </c>
      <c r="G6" s="49"/>
      <c r="H6" s="50"/>
      <c r="I6" s="51"/>
    </row>
    <row r="7" spans="1:9" ht="17.25" customHeight="1">
      <c r="A7" s="44"/>
      <c r="B7" s="29"/>
      <c r="C7" s="750"/>
      <c r="D7" s="751"/>
      <c r="E7" s="36" t="s">
        <v>11</v>
      </c>
      <c r="F7" s="22">
        <f>COUNTIF(E10:E160,"Ready")</f>
        <v>149</v>
      </c>
      <c r="G7" s="49"/>
      <c r="H7" s="50"/>
      <c r="I7" s="51"/>
    </row>
    <row r="8" spans="1:9" ht="18.75" customHeight="1">
      <c r="A8" s="55"/>
      <c r="B8" s="37"/>
      <c r="C8" s="772"/>
      <c r="D8" s="773"/>
      <c r="E8" s="38" t="s">
        <v>12</v>
      </c>
      <c r="F8" s="22">
        <f>COUNTIF(E10:E160,"Not ready")</f>
        <v>0</v>
      </c>
      <c r="G8" s="56"/>
      <c r="H8" s="57"/>
      <c r="I8" s="58"/>
    </row>
    <row r="9" spans="1:9" ht="53.85" customHeight="1">
      <c r="A9" s="19" t="s">
        <v>13</v>
      </c>
      <c r="B9" s="20" t="s">
        <v>14</v>
      </c>
      <c r="C9" s="20" t="s">
        <v>468</v>
      </c>
      <c r="D9" s="20" t="s">
        <v>200</v>
      </c>
      <c r="E9" s="21" t="s">
        <v>17</v>
      </c>
      <c r="F9" s="21" t="s">
        <v>18</v>
      </c>
      <c r="G9" s="20" t="s">
        <v>469</v>
      </c>
      <c r="H9" s="20" t="s">
        <v>470</v>
      </c>
      <c r="I9" s="20" t="s">
        <v>21</v>
      </c>
    </row>
    <row r="10" spans="1:9" ht="18" customHeight="1">
      <c r="A10" s="22">
        <v>1</v>
      </c>
      <c r="B10" s="24" t="s">
        <v>23</v>
      </c>
      <c r="C10" s="40" t="s">
        <v>471</v>
      </c>
      <c r="D10" s="23"/>
      <c r="E10" s="36" t="s">
        <v>11</v>
      </c>
      <c r="F10" s="39" t="s">
        <v>206</v>
      </c>
      <c r="G10" s="41"/>
      <c r="H10" s="41"/>
      <c r="I10" s="59" t="s">
        <v>472</v>
      </c>
    </row>
    <row r="11" spans="1:9" ht="18" customHeight="1">
      <c r="A11" s="22">
        <v>2</v>
      </c>
      <c r="B11" s="24" t="s">
        <v>23</v>
      </c>
      <c r="C11" s="40" t="s">
        <v>473</v>
      </c>
      <c r="D11" s="23"/>
      <c r="E11" s="36" t="s">
        <v>11</v>
      </c>
      <c r="F11" s="60"/>
      <c r="G11" s="41"/>
      <c r="H11" s="41"/>
      <c r="I11" s="61" t="s">
        <v>474</v>
      </c>
    </row>
    <row r="12" spans="1:9" ht="18" customHeight="1">
      <c r="A12" s="768">
        <v>3</v>
      </c>
      <c r="B12" s="24" t="s">
        <v>23</v>
      </c>
      <c r="C12" s="40" t="s">
        <v>475</v>
      </c>
      <c r="D12" s="41"/>
      <c r="E12" s="36" t="s">
        <v>11</v>
      </c>
      <c r="F12" s="27"/>
      <c r="G12" s="62"/>
      <c r="H12" s="62"/>
      <c r="I12" s="62"/>
    </row>
    <row r="13" spans="1:9" ht="18" customHeight="1">
      <c r="A13" s="769"/>
      <c r="B13" s="24" t="s">
        <v>23</v>
      </c>
      <c r="C13" s="63" t="s">
        <v>476</v>
      </c>
      <c r="D13" s="24" t="s">
        <v>477</v>
      </c>
      <c r="E13" s="36" t="s">
        <v>11</v>
      </c>
      <c r="F13" s="27"/>
      <c r="G13" s="62"/>
      <c r="H13" s="62"/>
      <c r="I13" s="62"/>
    </row>
    <row r="14" spans="1:9" ht="18" customHeight="1">
      <c r="A14" s="769"/>
      <c r="B14" s="24" t="s">
        <v>23</v>
      </c>
      <c r="C14" s="63" t="s">
        <v>478</v>
      </c>
      <c r="D14" s="24" t="s">
        <v>477</v>
      </c>
      <c r="E14" s="36" t="s">
        <v>11</v>
      </c>
      <c r="F14" s="27"/>
      <c r="G14" s="62"/>
      <c r="H14" s="62"/>
      <c r="I14" s="62"/>
    </row>
    <row r="15" spans="1:9" ht="18" customHeight="1">
      <c r="A15" s="769"/>
      <c r="B15" s="24" t="s">
        <v>23</v>
      </c>
      <c r="C15" s="63" t="s">
        <v>479</v>
      </c>
      <c r="D15" s="24" t="s">
        <v>477</v>
      </c>
      <c r="E15" s="36" t="s">
        <v>11</v>
      </c>
      <c r="F15" s="27"/>
      <c r="G15" s="62"/>
      <c r="H15" s="62"/>
      <c r="I15" s="62"/>
    </row>
    <row r="16" spans="1:9" ht="18" customHeight="1">
      <c r="A16" s="769"/>
      <c r="B16" s="24" t="s">
        <v>23</v>
      </c>
      <c r="C16" s="63" t="s">
        <v>480</v>
      </c>
      <c r="D16" s="24" t="s">
        <v>477</v>
      </c>
      <c r="E16" s="36" t="s">
        <v>11</v>
      </c>
      <c r="F16" s="27"/>
      <c r="G16" s="62"/>
      <c r="H16" s="62"/>
      <c r="I16" s="62"/>
    </row>
    <row r="17" spans="1:9" ht="18" customHeight="1">
      <c r="A17" s="769"/>
      <c r="B17" s="24" t="s">
        <v>23</v>
      </c>
      <c r="C17" s="63" t="s">
        <v>481</v>
      </c>
      <c r="D17" s="24" t="s">
        <v>477</v>
      </c>
      <c r="E17" s="36" t="s">
        <v>11</v>
      </c>
      <c r="F17" s="27"/>
      <c r="G17" s="62"/>
      <c r="H17" s="62"/>
      <c r="I17" s="62"/>
    </row>
    <row r="18" spans="1:9" ht="18" customHeight="1">
      <c r="A18" s="769"/>
      <c r="B18" s="24" t="s">
        <v>23</v>
      </c>
      <c r="C18" s="63" t="s">
        <v>482</v>
      </c>
      <c r="D18" s="24" t="s">
        <v>483</v>
      </c>
      <c r="E18" s="36" t="s">
        <v>11</v>
      </c>
      <c r="F18" s="27"/>
      <c r="G18" s="62"/>
      <c r="H18" s="62"/>
      <c r="I18" s="62"/>
    </row>
    <row r="19" spans="1:9" ht="18" customHeight="1">
      <c r="A19" s="769"/>
      <c r="B19" s="24" t="s">
        <v>23</v>
      </c>
      <c r="C19" s="63" t="s">
        <v>484</v>
      </c>
      <c r="D19" s="26"/>
      <c r="E19" s="36" t="s">
        <v>11</v>
      </c>
      <c r="F19" s="27"/>
      <c r="G19" s="62"/>
      <c r="H19" s="62"/>
      <c r="I19" s="62"/>
    </row>
    <row r="20" spans="1:9" ht="18" customHeight="1">
      <c r="A20" s="769"/>
      <c r="B20" s="24" t="s">
        <v>23</v>
      </c>
      <c r="C20" s="63" t="s">
        <v>485</v>
      </c>
      <c r="D20" s="24" t="s">
        <v>486</v>
      </c>
      <c r="E20" s="36" t="s">
        <v>11</v>
      </c>
      <c r="F20" s="27"/>
      <c r="G20" s="62"/>
      <c r="H20" s="62"/>
      <c r="I20" s="62"/>
    </row>
    <row r="21" spans="1:9" ht="18" customHeight="1">
      <c r="A21" s="770"/>
      <c r="B21" s="24" t="s">
        <v>23</v>
      </c>
      <c r="C21" s="63" t="s">
        <v>487</v>
      </c>
      <c r="D21" s="24" t="s">
        <v>488</v>
      </c>
      <c r="E21" s="36" t="s">
        <v>11</v>
      </c>
      <c r="F21" s="27"/>
      <c r="G21" s="62"/>
      <c r="H21" s="62"/>
      <c r="I21" s="62"/>
    </row>
    <row r="22" spans="1:9" ht="18" customHeight="1">
      <c r="A22" s="768">
        <v>4</v>
      </c>
      <c r="B22" s="24" t="s">
        <v>23</v>
      </c>
      <c r="C22" s="40" t="s">
        <v>489</v>
      </c>
      <c r="D22" s="26"/>
      <c r="E22" s="36" t="s">
        <v>11</v>
      </c>
      <c r="F22" s="60"/>
      <c r="G22" s="62"/>
      <c r="H22" s="62"/>
      <c r="I22" s="62"/>
    </row>
    <row r="23" spans="1:9" ht="18" customHeight="1">
      <c r="A23" s="769"/>
      <c r="B23" s="24" t="s">
        <v>23</v>
      </c>
      <c r="C23" s="63" t="s">
        <v>490</v>
      </c>
      <c r="D23" s="24" t="s">
        <v>491</v>
      </c>
      <c r="E23" s="36" t="s">
        <v>11</v>
      </c>
      <c r="F23" s="60"/>
      <c r="G23" s="62"/>
      <c r="H23" s="62"/>
      <c r="I23" s="62"/>
    </row>
    <row r="24" spans="1:9" ht="18" customHeight="1">
      <c r="A24" s="769"/>
      <c r="B24" s="24" t="s">
        <v>23</v>
      </c>
      <c r="C24" s="63" t="s">
        <v>492</v>
      </c>
      <c r="D24" s="24" t="s">
        <v>493</v>
      </c>
      <c r="E24" s="36" t="s">
        <v>11</v>
      </c>
      <c r="F24" s="60"/>
      <c r="G24" s="62"/>
      <c r="H24" s="62"/>
      <c r="I24" s="62"/>
    </row>
    <row r="25" spans="1:9" ht="18" customHeight="1">
      <c r="A25" s="769"/>
      <c r="B25" s="24" t="s">
        <v>23</v>
      </c>
      <c r="C25" s="63" t="s">
        <v>494</v>
      </c>
      <c r="D25" s="24" t="s">
        <v>495</v>
      </c>
      <c r="E25" s="36" t="s">
        <v>11</v>
      </c>
      <c r="F25" s="60"/>
      <c r="G25" s="62"/>
      <c r="H25" s="62"/>
      <c r="I25" s="62"/>
    </row>
    <row r="26" spans="1:9" ht="18" customHeight="1">
      <c r="A26" s="769"/>
      <c r="B26" s="24" t="s">
        <v>23</v>
      </c>
      <c r="C26" s="63" t="s">
        <v>496</v>
      </c>
      <c r="D26" s="24" t="s">
        <v>497</v>
      </c>
      <c r="E26" s="36" t="s">
        <v>11</v>
      </c>
      <c r="F26" s="60"/>
      <c r="G26" s="62"/>
      <c r="H26" s="62"/>
      <c r="I26" s="62"/>
    </row>
    <row r="27" spans="1:9" ht="18" customHeight="1">
      <c r="A27" s="770"/>
      <c r="B27" s="24" t="s">
        <v>23</v>
      </c>
      <c r="C27" s="63" t="s">
        <v>498</v>
      </c>
      <c r="D27" s="24" t="s">
        <v>499</v>
      </c>
      <c r="E27" s="36" t="s">
        <v>11</v>
      </c>
      <c r="F27" s="60"/>
      <c r="G27" s="62"/>
      <c r="H27" s="62"/>
      <c r="I27" s="62"/>
    </row>
    <row r="28" spans="1:9" ht="18" customHeight="1">
      <c r="A28" s="22">
        <v>5</v>
      </c>
      <c r="B28" s="24" t="s">
        <v>23</v>
      </c>
      <c r="C28" s="40" t="s">
        <v>500</v>
      </c>
      <c r="D28" s="41"/>
      <c r="E28" s="36" t="s">
        <v>11</v>
      </c>
      <c r="F28" s="60"/>
      <c r="G28" s="62"/>
      <c r="H28" s="62"/>
      <c r="I28" s="62"/>
    </row>
    <row r="29" spans="1:9" ht="18" customHeight="1">
      <c r="A29" s="768">
        <v>6</v>
      </c>
      <c r="B29" s="24" t="s">
        <v>23</v>
      </c>
      <c r="C29" s="40" t="s">
        <v>501</v>
      </c>
      <c r="D29" s="41"/>
      <c r="E29" s="36" t="s">
        <v>11</v>
      </c>
      <c r="F29" s="60"/>
      <c r="G29" s="62"/>
      <c r="H29" s="62"/>
      <c r="I29" s="62"/>
    </row>
    <row r="30" spans="1:9" ht="18" customHeight="1">
      <c r="A30" s="769"/>
      <c r="B30" s="24" t="s">
        <v>23</v>
      </c>
      <c r="C30" s="63" t="s">
        <v>502</v>
      </c>
      <c r="D30" s="24" t="s">
        <v>503</v>
      </c>
      <c r="E30" s="36" t="s">
        <v>11</v>
      </c>
      <c r="F30" s="60"/>
      <c r="G30" s="62"/>
      <c r="H30" s="62"/>
      <c r="I30" s="62"/>
    </row>
    <row r="31" spans="1:9" ht="18" customHeight="1">
      <c r="A31" s="769"/>
      <c r="B31" s="24" t="s">
        <v>23</v>
      </c>
      <c r="C31" s="63" t="s">
        <v>504</v>
      </c>
      <c r="D31" s="26"/>
      <c r="E31" s="36" t="s">
        <v>11</v>
      </c>
      <c r="F31" s="60"/>
      <c r="G31" s="62"/>
      <c r="H31" s="62"/>
      <c r="I31" s="62"/>
    </row>
    <row r="32" spans="1:9" ht="18" customHeight="1">
      <c r="A32" s="769"/>
      <c r="B32" s="24" t="s">
        <v>23</v>
      </c>
      <c r="C32" s="63" t="s">
        <v>505</v>
      </c>
      <c r="D32" s="24" t="s">
        <v>506</v>
      </c>
      <c r="E32" s="36" t="s">
        <v>11</v>
      </c>
      <c r="F32" s="60"/>
      <c r="G32" s="62"/>
      <c r="H32" s="62"/>
      <c r="I32" s="62"/>
    </row>
    <row r="33" spans="1:9" ht="18" customHeight="1">
      <c r="A33" s="770"/>
      <c r="B33" s="24" t="s">
        <v>23</v>
      </c>
      <c r="C33" s="63" t="s">
        <v>507</v>
      </c>
      <c r="D33" s="41"/>
      <c r="E33" s="36" t="s">
        <v>11</v>
      </c>
      <c r="F33" s="60"/>
      <c r="G33" s="62"/>
      <c r="H33" s="62"/>
      <c r="I33" s="62"/>
    </row>
    <row r="34" spans="1:9" ht="18" customHeight="1">
      <c r="A34" s="768">
        <v>7</v>
      </c>
      <c r="B34" s="24" t="s">
        <v>23</v>
      </c>
      <c r="C34" s="40" t="s">
        <v>508</v>
      </c>
      <c r="D34" s="41"/>
      <c r="E34" s="36" t="s">
        <v>11</v>
      </c>
      <c r="F34" s="60"/>
      <c r="G34" s="62"/>
      <c r="H34" s="62"/>
      <c r="I34" s="61" t="s">
        <v>509</v>
      </c>
    </row>
    <row r="35" spans="1:9" ht="18" customHeight="1">
      <c r="A35" s="769"/>
      <c r="B35" s="24" t="s">
        <v>23</v>
      </c>
      <c r="C35" s="63" t="s">
        <v>510</v>
      </c>
      <c r="D35" s="41"/>
      <c r="E35" s="36" t="s">
        <v>11</v>
      </c>
      <c r="F35" s="60"/>
      <c r="G35" s="62"/>
      <c r="H35" s="62"/>
      <c r="I35" s="61" t="s">
        <v>222</v>
      </c>
    </row>
    <row r="36" spans="1:9" ht="18" customHeight="1">
      <c r="A36" s="769"/>
      <c r="B36" s="24" t="s">
        <v>23</v>
      </c>
      <c r="C36" s="63" t="s">
        <v>511</v>
      </c>
      <c r="D36" s="24" t="s">
        <v>512</v>
      </c>
      <c r="E36" s="36" t="s">
        <v>11</v>
      </c>
      <c r="F36" s="60"/>
      <c r="G36" s="62"/>
      <c r="H36" s="62"/>
      <c r="I36" s="61" t="s">
        <v>513</v>
      </c>
    </row>
    <row r="37" spans="1:9" ht="18" customHeight="1">
      <c r="A37" s="770"/>
      <c r="B37" s="24" t="s">
        <v>23</v>
      </c>
      <c r="C37" s="63" t="s">
        <v>514</v>
      </c>
      <c r="D37" s="24" t="s">
        <v>512</v>
      </c>
      <c r="E37" s="36" t="s">
        <v>11</v>
      </c>
      <c r="F37" s="60"/>
      <c r="G37" s="62"/>
      <c r="H37" s="62"/>
      <c r="I37" s="62"/>
    </row>
    <row r="38" spans="1:9" ht="18" customHeight="1">
      <c r="A38" s="768">
        <v>8</v>
      </c>
      <c r="B38" s="24" t="s">
        <v>23</v>
      </c>
      <c r="C38" s="40" t="s">
        <v>515</v>
      </c>
      <c r="D38" s="41"/>
      <c r="E38" s="36" t="s">
        <v>11</v>
      </c>
      <c r="F38" s="60"/>
      <c r="G38" s="62"/>
      <c r="H38" s="62"/>
      <c r="I38" s="61" t="s">
        <v>516</v>
      </c>
    </row>
    <row r="39" spans="1:9" ht="18" customHeight="1">
      <c r="A39" s="769"/>
      <c r="B39" s="24" t="s">
        <v>23</v>
      </c>
      <c r="C39" s="63" t="s">
        <v>517</v>
      </c>
      <c r="D39" s="41"/>
      <c r="E39" s="36" t="s">
        <v>11</v>
      </c>
      <c r="F39" s="60"/>
      <c r="G39" s="62"/>
      <c r="H39" s="62"/>
      <c r="I39" s="61" t="s">
        <v>222</v>
      </c>
    </row>
    <row r="40" spans="1:9" ht="18" customHeight="1">
      <c r="A40" s="769"/>
      <c r="B40" s="24" t="s">
        <v>23</v>
      </c>
      <c r="C40" s="63" t="s">
        <v>518</v>
      </c>
      <c r="D40" s="41"/>
      <c r="E40" s="36" t="s">
        <v>11</v>
      </c>
      <c r="F40" s="60"/>
      <c r="G40" s="62"/>
      <c r="H40" s="62"/>
      <c r="I40" s="62"/>
    </row>
    <row r="41" spans="1:9" ht="18" customHeight="1">
      <c r="A41" s="769"/>
      <c r="B41" s="24" t="s">
        <v>23</v>
      </c>
      <c r="C41" s="63" t="s">
        <v>519</v>
      </c>
      <c r="D41" s="24" t="s">
        <v>520</v>
      </c>
      <c r="E41" s="36" t="s">
        <v>11</v>
      </c>
      <c r="F41" s="60"/>
      <c r="G41" s="62"/>
      <c r="H41" s="62"/>
      <c r="I41" s="62"/>
    </row>
    <row r="42" spans="1:9" ht="18" customHeight="1">
      <c r="A42" s="769"/>
      <c r="B42" s="24" t="s">
        <v>23</v>
      </c>
      <c r="C42" s="63" t="s">
        <v>521</v>
      </c>
      <c r="D42" s="24" t="s">
        <v>522</v>
      </c>
      <c r="E42" s="36" t="s">
        <v>11</v>
      </c>
      <c r="F42" s="60"/>
      <c r="G42" s="62"/>
      <c r="H42" s="62"/>
      <c r="I42" s="61" t="s">
        <v>523</v>
      </c>
    </row>
    <row r="43" spans="1:9" ht="18" customHeight="1">
      <c r="A43" s="769"/>
      <c r="B43" s="24" t="s">
        <v>23</v>
      </c>
      <c r="C43" s="63" t="s">
        <v>524</v>
      </c>
      <c r="D43" s="41"/>
      <c r="E43" s="36" t="s">
        <v>11</v>
      </c>
      <c r="F43" s="60"/>
      <c r="G43" s="62"/>
      <c r="H43" s="62"/>
      <c r="I43" s="62"/>
    </row>
    <row r="44" spans="1:9" ht="18" customHeight="1">
      <c r="A44" s="769"/>
      <c r="B44" s="24" t="s">
        <v>23</v>
      </c>
      <c r="C44" s="63" t="s">
        <v>525</v>
      </c>
      <c r="D44" s="24" t="s">
        <v>526</v>
      </c>
      <c r="E44" s="36" t="s">
        <v>11</v>
      </c>
      <c r="F44" s="60"/>
      <c r="G44" s="62"/>
      <c r="H44" s="62"/>
      <c r="I44" s="62"/>
    </row>
    <row r="45" spans="1:9" ht="18" customHeight="1">
      <c r="A45" s="769"/>
      <c r="B45" s="24" t="s">
        <v>23</v>
      </c>
      <c r="C45" s="63" t="s">
        <v>527</v>
      </c>
      <c r="D45" s="41"/>
      <c r="E45" s="36" t="s">
        <v>11</v>
      </c>
      <c r="F45" s="60"/>
      <c r="G45" s="62"/>
      <c r="H45" s="62"/>
      <c r="I45" s="62"/>
    </row>
    <row r="46" spans="1:9" ht="18" customHeight="1">
      <c r="A46" s="770"/>
      <c r="B46" s="24" t="s">
        <v>23</v>
      </c>
      <c r="C46" s="63" t="s">
        <v>528</v>
      </c>
      <c r="D46" s="24" t="s">
        <v>529</v>
      </c>
      <c r="E46" s="36" t="s">
        <v>11</v>
      </c>
      <c r="F46" s="60"/>
      <c r="G46" s="62"/>
      <c r="H46" s="62"/>
      <c r="I46" s="62"/>
    </row>
    <row r="47" spans="1:9" ht="18" customHeight="1">
      <c r="A47" s="768">
        <v>9</v>
      </c>
      <c r="B47" s="24" t="s">
        <v>23</v>
      </c>
      <c r="C47" s="40" t="s">
        <v>530</v>
      </c>
      <c r="D47" s="41"/>
      <c r="E47" s="36" t="s">
        <v>11</v>
      </c>
      <c r="F47" s="60"/>
      <c r="G47" s="62"/>
      <c r="H47" s="62"/>
      <c r="I47" s="61" t="s">
        <v>516</v>
      </c>
    </row>
    <row r="48" spans="1:9" ht="18" customHeight="1">
      <c r="A48" s="769"/>
      <c r="B48" s="24" t="s">
        <v>23</v>
      </c>
      <c r="C48" s="63" t="s">
        <v>531</v>
      </c>
      <c r="D48" s="41"/>
      <c r="E48" s="36" t="s">
        <v>11</v>
      </c>
      <c r="F48" s="60"/>
      <c r="G48" s="62"/>
      <c r="H48" s="62"/>
      <c r="I48" s="61" t="s">
        <v>222</v>
      </c>
    </row>
    <row r="49" spans="1:9" ht="18" customHeight="1">
      <c r="A49" s="769"/>
      <c r="B49" s="24" t="s">
        <v>23</v>
      </c>
      <c r="C49" s="63" t="s">
        <v>532</v>
      </c>
      <c r="D49" s="41"/>
      <c r="E49" s="36" t="s">
        <v>11</v>
      </c>
      <c r="F49" s="60"/>
      <c r="G49" s="62"/>
      <c r="H49" s="62"/>
      <c r="I49" s="62"/>
    </row>
    <row r="50" spans="1:9" ht="18" customHeight="1">
      <c r="A50" s="769"/>
      <c r="B50" s="24" t="s">
        <v>23</v>
      </c>
      <c r="C50" s="63" t="s">
        <v>533</v>
      </c>
      <c r="D50" s="24" t="s">
        <v>520</v>
      </c>
      <c r="E50" s="36" t="s">
        <v>11</v>
      </c>
      <c r="F50" s="60"/>
      <c r="G50" s="62"/>
      <c r="H50" s="62"/>
      <c r="I50" s="62"/>
    </row>
    <row r="51" spans="1:9" ht="18" customHeight="1">
      <c r="A51" s="769"/>
      <c r="B51" s="24" t="s">
        <v>23</v>
      </c>
      <c r="C51" s="63" t="s">
        <v>534</v>
      </c>
      <c r="D51" s="24" t="s">
        <v>535</v>
      </c>
      <c r="E51" s="36" t="s">
        <v>11</v>
      </c>
      <c r="F51" s="60"/>
      <c r="G51" s="62"/>
      <c r="H51" s="62"/>
      <c r="I51" s="61" t="s">
        <v>536</v>
      </c>
    </row>
    <row r="52" spans="1:9" ht="18" customHeight="1">
      <c r="A52" s="769"/>
      <c r="B52" s="24" t="s">
        <v>23</v>
      </c>
      <c r="C52" s="63" t="s">
        <v>537</v>
      </c>
      <c r="D52" s="26"/>
      <c r="E52" s="36" t="s">
        <v>11</v>
      </c>
      <c r="F52" s="60"/>
      <c r="G52" s="62"/>
      <c r="H52" s="62"/>
      <c r="I52" s="62"/>
    </row>
    <row r="53" spans="1:9" ht="18" customHeight="1">
      <c r="A53" s="769"/>
      <c r="B53" s="24" t="s">
        <v>23</v>
      </c>
      <c r="C53" s="63" t="s">
        <v>538</v>
      </c>
      <c r="D53" s="24" t="s">
        <v>526</v>
      </c>
      <c r="E53" s="36" t="s">
        <v>11</v>
      </c>
      <c r="F53" s="60"/>
      <c r="G53" s="62"/>
      <c r="H53" s="62"/>
      <c r="I53" s="62"/>
    </row>
    <row r="54" spans="1:9" ht="18" customHeight="1">
      <c r="A54" s="769"/>
      <c r="B54" s="24" t="s">
        <v>23</v>
      </c>
      <c r="C54" s="63" t="s">
        <v>539</v>
      </c>
      <c r="D54" s="26"/>
      <c r="E54" s="36" t="s">
        <v>11</v>
      </c>
      <c r="F54" s="60"/>
      <c r="G54" s="62"/>
      <c r="H54" s="62"/>
      <c r="I54" s="62"/>
    </row>
    <row r="55" spans="1:9" ht="18" customHeight="1">
      <c r="A55" s="770"/>
      <c r="B55" s="24" t="s">
        <v>23</v>
      </c>
      <c r="C55" s="63" t="s">
        <v>540</v>
      </c>
      <c r="D55" s="24" t="s">
        <v>541</v>
      </c>
      <c r="E55" s="36" t="s">
        <v>11</v>
      </c>
      <c r="F55" s="60"/>
      <c r="G55" s="62"/>
      <c r="H55" s="62"/>
      <c r="I55" s="62"/>
    </row>
    <row r="56" spans="1:9" ht="18" customHeight="1">
      <c r="A56" s="768">
        <v>10</v>
      </c>
      <c r="B56" s="24" t="s">
        <v>23</v>
      </c>
      <c r="C56" s="40" t="s">
        <v>542</v>
      </c>
      <c r="D56" s="26"/>
      <c r="E56" s="36" t="s">
        <v>11</v>
      </c>
      <c r="F56" s="60"/>
      <c r="G56" s="62"/>
      <c r="H56" s="62"/>
      <c r="I56" s="61" t="s">
        <v>516</v>
      </c>
    </row>
    <row r="57" spans="1:9" ht="18" customHeight="1">
      <c r="A57" s="769"/>
      <c r="B57" s="24" t="s">
        <v>23</v>
      </c>
      <c r="C57" s="63" t="s">
        <v>543</v>
      </c>
      <c r="D57" s="41"/>
      <c r="E57" s="36" t="s">
        <v>11</v>
      </c>
      <c r="F57" s="60"/>
      <c r="G57" s="62"/>
      <c r="H57" s="62"/>
      <c r="I57" s="61" t="s">
        <v>222</v>
      </c>
    </row>
    <row r="58" spans="1:9" ht="18" customHeight="1">
      <c r="A58" s="769"/>
      <c r="B58" s="24" t="s">
        <v>23</v>
      </c>
      <c r="C58" s="63" t="s">
        <v>544</v>
      </c>
      <c r="D58" s="41"/>
      <c r="E58" s="36" t="s">
        <v>11</v>
      </c>
      <c r="F58" s="60"/>
      <c r="G58" s="62"/>
      <c r="H58" s="62"/>
      <c r="I58" s="62"/>
    </row>
    <row r="59" spans="1:9" ht="18" customHeight="1">
      <c r="A59" s="769"/>
      <c r="B59" s="24" t="s">
        <v>23</v>
      </c>
      <c r="C59" s="63" t="s">
        <v>545</v>
      </c>
      <c r="D59" s="24" t="s">
        <v>520</v>
      </c>
      <c r="E59" s="36" t="s">
        <v>11</v>
      </c>
      <c r="F59" s="60"/>
      <c r="G59" s="62"/>
      <c r="H59" s="62"/>
      <c r="I59" s="62"/>
    </row>
    <row r="60" spans="1:9" ht="18" customHeight="1">
      <c r="A60" s="769"/>
      <c r="B60" s="24" t="s">
        <v>23</v>
      </c>
      <c r="C60" s="63" t="s">
        <v>546</v>
      </c>
      <c r="D60" s="24" t="s">
        <v>547</v>
      </c>
      <c r="E60" s="36" t="s">
        <v>11</v>
      </c>
      <c r="F60" s="60"/>
      <c r="G60" s="62"/>
      <c r="H60" s="62"/>
      <c r="I60" s="61" t="s">
        <v>548</v>
      </c>
    </row>
    <row r="61" spans="1:9" ht="18" customHeight="1">
      <c r="A61" s="769"/>
      <c r="B61" s="24" t="s">
        <v>23</v>
      </c>
      <c r="C61" s="63" t="s">
        <v>549</v>
      </c>
      <c r="D61" s="41"/>
      <c r="E61" s="36" t="s">
        <v>11</v>
      </c>
      <c r="F61" s="60"/>
      <c r="G61" s="62"/>
      <c r="H61" s="62"/>
      <c r="I61" s="62"/>
    </row>
    <row r="62" spans="1:9" ht="18" customHeight="1">
      <c r="A62" s="769"/>
      <c r="B62" s="24" t="s">
        <v>23</v>
      </c>
      <c r="C62" s="63" t="s">
        <v>550</v>
      </c>
      <c r="D62" s="24" t="s">
        <v>526</v>
      </c>
      <c r="E62" s="36" t="s">
        <v>11</v>
      </c>
      <c r="F62" s="60"/>
      <c r="G62" s="62"/>
      <c r="H62" s="62"/>
      <c r="I62" s="62"/>
    </row>
    <row r="63" spans="1:9" ht="18" customHeight="1">
      <c r="A63" s="769"/>
      <c r="B63" s="24" t="s">
        <v>23</v>
      </c>
      <c r="C63" s="63" t="s">
        <v>551</v>
      </c>
      <c r="D63" s="41"/>
      <c r="E63" s="36" t="s">
        <v>11</v>
      </c>
      <c r="F63" s="60"/>
      <c r="G63" s="62"/>
      <c r="H63" s="62"/>
      <c r="I63" s="62"/>
    </row>
    <row r="64" spans="1:9" ht="18" customHeight="1">
      <c r="A64" s="770"/>
      <c r="B64" s="24" t="s">
        <v>23</v>
      </c>
      <c r="C64" s="63" t="s">
        <v>552</v>
      </c>
      <c r="D64" s="24" t="s">
        <v>553</v>
      </c>
      <c r="E64" s="36" t="s">
        <v>11</v>
      </c>
      <c r="F64" s="60"/>
      <c r="G64" s="62"/>
      <c r="H64" s="62"/>
      <c r="I64" s="62"/>
    </row>
    <row r="65" spans="1:9" ht="18" customHeight="1">
      <c r="A65" s="768">
        <v>11</v>
      </c>
      <c r="B65" s="24" t="s">
        <v>23</v>
      </c>
      <c r="C65" s="40" t="s">
        <v>554</v>
      </c>
      <c r="D65" s="41"/>
      <c r="E65" s="36" t="s">
        <v>11</v>
      </c>
      <c r="F65" s="60"/>
      <c r="G65" s="62"/>
      <c r="H65" s="62"/>
      <c r="I65" s="61" t="s">
        <v>516</v>
      </c>
    </row>
    <row r="66" spans="1:9" ht="18" customHeight="1">
      <c r="A66" s="769"/>
      <c r="B66" s="24" t="s">
        <v>23</v>
      </c>
      <c r="C66" s="63" t="s">
        <v>555</v>
      </c>
      <c r="D66" s="41"/>
      <c r="E66" s="36" t="s">
        <v>11</v>
      </c>
      <c r="F66" s="60"/>
      <c r="G66" s="62"/>
      <c r="H66" s="62"/>
      <c r="I66" s="61" t="s">
        <v>222</v>
      </c>
    </row>
    <row r="67" spans="1:9" ht="18" customHeight="1">
      <c r="A67" s="769"/>
      <c r="B67" s="24" t="s">
        <v>23</v>
      </c>
      <c r="C67" s="63" t="s">
        <v>556</v>
      </c>
      <c r="D67" s="41"/>
      <c r="E67" s="36" t="s">
        <v>11</v>
      </c>
      <c r="F67" s="60"/>
      <c r="G67" s="62"/>
      <c r="H67" s="62"/>
      <c r="I67" s="61" t="s">
        <v>557</v>
      </c>
    </row>
    <row r="68" spans="1:9" ht="18" customHeight="1">
      <c r="A68" s="769"/>
      <c r="B68" s="24" t="s">
        <v>23</v>
      </c>
      <c r="C68" s="63" t="s">
        <v>558</v>
      </c>
      <c r="D68" s="41"/>
      <c r="E68" s="36" t="s">
        <v>11</v>
      </c>
      <c r="F68" s="60"/>
      <c r="G68" s="62"/>
      <c r="H68" s="62"/>
      <c r="I68" s="62"/>
    </row>
    <row r="69" spans="1:9" ht="18" customHeight="1">
      <c r="A69" s="770"/>
      <c r="B69" s="24" t="s">
        <v>23</v>
      </c>
      <c r="C69" s="63" t="s">
        <v>559</v>
      </c>
      <c r="D69" s="41"/>
      <c r="E69" s="36" t="s">
        <v>11</v>
      </c>
      <c r="F69" s="60"/>
      <c r="G69" s="62"/>
      <c r="H69" s="62"/>
      <c r="I69" s="62"/>
    </row>
    <row r="70" spans="1:9" ht="18" customHeight="1">
      <c r="A70" s="768">
        <v>12</v>
      </c>
      <c r="B70" s="24" t="s">
        <v>23</v>
      </c>
      <c r="C70" s="40" t="s">
        <v>560</v>
      </c>
      <c r="D70" s="41"/>
      <c r="E70" s="36" t="s">
        <v>11</v>
      </c>
      <c r="F70" s="60"/>
      <c r="G70" s="62"/>
      <c r="H70" s="62"/>
      <c r="I70" s="62"/>
    </row>
    <row r="71" spans="1:9" ht="18" customHeight="1">
      <c r="A71" s="769"/>
      <c r="B71" s="24" t="s">
        <v>23</v>
      </c>
      <c r="C71" s="63" t="s">
        <v>561</v>
      </c>
      <c r="D71" s="24" t="s">
        <v>562</v>
      </c>
      <c r="E71" s="36" t="s">
        <v>11</v>
      </c>
      <c r="F71" s="60"/>
      <c r="G71" s="62"/>
      <c r="H71" s="62"/>
      <c r="I71" s="62"/>
    </row>
    <row r="72" spans="1:9" ht="18" customHeight="1">
      <c r="A72" s="769"/>
      <c r="B72" s="24" t="s">
        <v>23</v>
      </c>
      <c r="C72" s="63" t="s">
        <v>563</v>
      </c>
      <c r="D72" s="24" t="s">
        <v>564</v>
      </c>
      <c r="E72" s="36" t="s">
        <v>11</v>
      </c>
      <c r="F72" s="60"/>
      <c r="G72" s="62"/>
      <c r="H72" s="62"/>
      <c r="I72" s="62"/>
    </row>
    <row r="73" spans="1:9" ht="18" customHeight="1">
      <c r="A73" s="769"/>
      <c r="B73" s="24" t="s">
        <v>23</v>
      </c>
      <c r="C73" s="63" t="s">
        <v>565</v>
      </c>
      <c r="D73" s="24" t="s">
        <v>566</v>
      </c>
      <c r="E73" s="36" t="s">
        <v>11</v>
      </c>
      <c r="F73" s="60"/>
      <c r="G73" s="62"/>
      <c r="H73" s="62"/>
      <c r="I73" s="62"/>
    </row>
    <row r="74" spans="1:9" ht="18" customHeight="1">
      <c r="A74" s="769"/>
      <c r="B74" s="24" t="s">
        <v>23</v>
      </c>
      <c r="C74" s="63" t="s">
        <v>567</v>
      </c>
      <c r="D74" s="24" t="s">
        <v>568</v>
      </c>
      <c r="E74" s="36" t="s">
        <v>11</v>
      </c>
      <c r="F74" s="60"/>
      <c r="G74" s="62"/>
      <c r="H74" s="62"/>
      <c r="I74" s="62"/>
    </row>
    <row r="75" spans="1:9" ht="18" customHeight="1">
      <c r="A75" s="770"/>
      <c r="B75" s="24" t="s">
        <v>23</v>
      </c>
      <c r="C75" s="63" t="s">
        <v>569</v>
      </c>
      <c r="D75" s="24" t="s">
        <v>570</v>
      </c>
      <c r="E75" s="36" t="s">
        <v>11</v>
      </c>
      <c r="F75" s="60"/>
      <c r="G75" s="62"/>
      <c r="H75" s="62"/>
      <c r="I75" s="62"/>
    </row>
    <row r="76" spans="1:9" ht="18" customHeight="1">
      <c r="A76" s="768">
        <v>13</v>
      </c>
      <c r="B76" s="24" t="s">
        <v>23</v>
      </c>
      <c r="C76" s="40" t="s">
        <v>571</v>
      </c>
      <c r="D76" s="26"/>
      <c r="E76" s="36" t="s">
        <v>11</v>
      </c>
      <c r="F76" s="60"/>
      <c r="G76" s="62"/>
      <c r="H76" s="64"/>
      <c r="I76" s="62"/>
    </row>
    <row r="77" spans="1:9" ht="18" customHeight="1">
      <c r="A77" s="769"/>
      <c r="B77" s="24" t="s">
        <v>23</v>
      </c>
      <c r="C77" s="63" t="s">
        <v>572</v>
      </c>
      <c r="D77" s="24" t="s">
        <v>573</v>
      </c>
      <c r="E77" s="36" t="s">
        <v>11</v>
      </c>
      <c r="F77" s="60"/>
      <c r="G77" s="62"/>
      <c r="H77" s="64"/>
      <c r="I77" s="62"/>
    </row>
    <row r="78" spans="1:9" ht="18" customHeight="1">
      <c r="A78" s="769"/>
      <c r="B78" s="24" t="s">
        <v>23</v>
      </c>
      <c r="C78" s="63" t="s">
        <v>574</v>
      </c>
      <c r="D78" s="24" t="s">
        <v>575</v>
      </c>
      <c r="E78" s="36" t="s">
        <v>11</v>
      </c>
      <c r="F78" s="60"/>
      <c r="G78" s="62"/>
      <c r="H78" s="64"/>
      <c r="I78" s="62"/>
    </row>
    <row r="79" spans="1:9" ht="18" customHeight="1">
      <c r="A79" s="769"/>
      <c r="B79" s="24" t="s">
        <v>23</v>
      </c>
      <c r="C79" s="63" t="s">
        <v>576</v>
      </c>
      <c r="D79" s="24" t="s">
        <v>577</v>
      </c>
      <c r="E79" s="36" t="s">
        <v>11</v>
      </c>
      <c r="F79" s="60"/>
      <c r="G79" s="62"/>
      <c r="H79" s="64"/>
      <c r="I79" s="62"/>
    </row>
    <row r="80" spans="1:9" ht="18" customHeight="1">
      <c r="A80" s="770"/>
      <c r="B80" s="24" t="s">
        <v>23</v>
      </c>
      <c r="C80" s="63" t="s">
        <v>578</v>
      </c>
      <c r="D80" s="26"/>
      <c r="E80" s="36" t="s">
        <v>11</v>
      </c>
      <c r="F80" s="60"/>
      <c r="G80" s="62"/>
      <c r="H80" s="64"/>
      <c r="I80" s="62"/>
    </row>
    <row r="81" spans="1:9" ht="18" customHeight="1">
      <c r="A81" s="22">
        <v>14</v>
      </c>
      <c r="B81" s="24" t="s">
        <v>23</v>
      </c>
      <c r="C81" s="40" t="s">
        <v>579</v>
      </c>
      <c r="D81" s="26"/>
      <c r="E81" s="65"/>
      <c r="F81" s="60"/>
      <c r="G81" s="62"/>
      <c r="H81" s="62"/>
      <c r="I81" s="62"/>
    </row>
    <row r="82" spans="1:9" ht="18" customHeight="1">
      <c r="A82" s="768">
        <v>15</v>
      </c>
      <c r="B82" s="24" t="s">
        <v>23</v>
      </c>
      <c r="C82" s="40" t="s">
        <v>580</v>
      </c>
      <c r="D82" s="41"/>
      <c r="E82" s="36" t="s">
        <v>11</v>
      </c>
      <c r="F82" s="60"/>
      <c r="G82" s="62"/>
      <c r="H82" s="62"/>
      <c r="I82" s="62"/>
    </row>
    <row r="83" spans="1:9" ht="18" customHeight="1">
      <c r="A83" s="769"/>
      <c r="B83" s="24" t="s">
        <v>23</v>
      </c>
      <c r="C83" s="63" t="s">
        <v>581</v>
      </c>
      <c r="D83" s="24" t="s">
        <v>562</v>
      </c>
      <c r="E83" s="36" t="s">
        <v>11</v>
      </c>
      <c r="F83" s="60"/>
      <c r="G83" s="62"/>
      <c r="H83" s="62"/>
      <c r="I83" s="62"/>
    </row>
    <row r="84" spans="1:9" ht="18" customHeight="1">
      <c r="A84" s="769"/>
      <c r="B84" s="24" t="s">
        <v>23</v>
      </c>
      <c r="C84" s="63" t="s">
        <v>582</v>
      </c>
      <c r="D84" s="24" t="s">
        <v>564</v>
      </c>
      <c r="E84" s="36" t="s">
        <v>11</v>
      </c>
      <c r="F84" s="60"/>
      <c r="G84" s="62"/>
      <c r="H84" s="62"/>
      <c r="I84" s="62"/>
    </row>
    <row r="85" spans="1:9" ht="18" customHeight="1">
      <c r="A85" s="769"/>
      <c r="B85" s="24" t="s">
        <v>23</v>
      </c>
      <c r="C85" s="63" t="s">
        <v>583</v>
      </c>
      <c r="D85" s="24" t="s">
        <v>584</v>
      </c>
      <c r="E85" s="36" t="s">
        <v>11</v>
      </c>
      <c r="F85" s="60"/>
      <c r="G85" s="62"/>
      <c r="H85" s="62"/>
      <c r="I85" s="62"/>
    </row>
    <row r="86" spans="1:9" ht="18" customHeight="1">
      <c r="A86" s="769"/>
      <c r="B86" s="24" t="s">
        <v>23</v>
      </c>
      <c r="C86" s="63" t="s">
        <v>585</v>
      </c>
      <c r="D86" s="24" t="s">
        <v>586</v>
      </c>
      <c r="E86" s="36" t="s">
        <v>11</v>
      </c>
      <c r="F86" s="60"/>
      <c r="G86" s="62"/>
      <c r="H86" s="62"/>
      <c r="I86" s="62"/>
    </row>
    <row r="87" spans="1:9" ht="18" customHeight="1">
      <c r="A87" s="770"/>
      <c r="B87" s="24" t="s">
        <v>23</v>
      </c>
      <c r="C87" s="63" t="s">
        <v>587</v>
      </c>
      <c r="D87" s="24" t="s">
        <v>588</v>
      </c>
      <c r="E87" s="36" t="s">
        <v>11</v>
      </c>
      <c r="F87" s="60"/>
      <c r="G87" s="62"/>
      <c r="H87" s="62"/>
      <c r="I87" s="62"/>
    </row>
    <row r="88" spans="1:9" ht="18" customHeight="1">
      <c r="A88" s="768">
        <v>16</v>
      </c>
      <c r="B88" s="24" t="s">
        <v>23</v>
      </c>
      <c r="C88" s="40" t="s">
        <v>589</v>
      </c>
      <c r="D88" s="26"/>
      <c r="E88" s="36" t="s">
        <v>11</v>
      </c>
      <c r="F88" s="60"/>
      <c r="G88" s="62"/>
      <c r="H88" s="64"/>
      <c r="I88" s="61" t="s">
        <v>590</v>
      </c>
    </row>
    <row r="89" spans="1:9" ht="18" customHeight="1">
      <c r="A89" s="769"/>
      <c r="B89" s="24" t="s">
        <v>23</v>
      </c>
      <c r="C89" s="63" t="s">
        <v>591</v>
      </c>
      <c r="D89" s="26"/>
      <c r="E89" s="36" t="s">
        <v>11</v>
      </c>
      <c r="F89" s="60"/>
      <c r="G89" s="62"/>
      <c r="H89" s="64"/>
      <c r="I89" s="62"/>
    </row>
    <row r="90" spans="1:9" ht="18" customHeight="1">
      <c r="A90" s="769"/>
      <c r="B90" s="24" t="s">
        <v>23</v>
      </c>
      <c r="C90" s="63" t="s">
        <v>592</v>
      </c>
      <c r="D90" s="26"/>
      <c r="E90" s="36" t="s">
        <v>11</v>
      </c>
      <c r="F90" s="60"/>
      <c r="G90" s="62"/>
      <c r="H90" s="64"/>
      <c r="I90" s="62"/>
    </row>
    <row r="91" spans="1:9" ht="18" customHeight="1">
      <c r="A91" s="769"/>
      <c r="B91" s="24" t="s">
        <v>23</v>
      </c>
      <c r="C91" s="63" t="s">
        <v>593</v>
      </c>
      <c r="D91" s="24" t="s">
        <v>594</v>
      </c>
      <c r="E91" s="36" t="s">
        <v>11</v>
      </c>
      <c r="F91" s="60"/>
      <c r="G91" s="62"/>
      <c r="H91" s="64"/>
      <c r="I91" s="62"/>
    </row>
    <row r="92" spans="1:9" ht="18" customHeight="1">
      <c r="A92" s="770"/>
      <c r="B92" s="24" t="s">
        <v>23</v>
      </c>
      <c r="C92" s="63" t="s">
        <v>595</v>
      </c>
      <c r="D92" s="24" t="s">
        <v>596</v>
      </c>
      <c r="E92" s="36" t="s">
        <v>11</v>
      </c>
      <c r="F92" s="60"/>
      <c r="G92" s="62"/>
      <c r="H92" s="64"/>
      <c r="I92" s="61" t="s">
        <v>597</v>
      </c>
    </row>
    <row r="93" spans="1:9" ht="18" customHeight="1">
      <c r="A93" s="768">
        <v>17</v>
      </c>
      <c r="B93" s="24" t="s">
        <v>23</v>
      </c>
      <c r="C93" s="40" t="s">
        <v>598</v>
      </c>
      <c r="D93" s="41"/>
      <c r="E93" s="36" t="s">
        <v>11</v>
      </c>
      <c r="F93" s="60"/>
      <c r="G93" s="62"/>
      <c r="H93" s="64"/>
      <c r="I93" s="61" t="s">
        <v>590</v>
      </c>
    </row>
    <row r="94" spans="1:9" ht="18" customHeight="1">
      <c r="A94" s="769"/>
      <c r="B94" s="24" t="s">
        <v>23</v>
      </c>
      <c r="C94" s="63" t="s">
        <v>599</v>
      </c>
      <c r="D94" s="41"/>
      <c r="E94" s="36" t="s">
        <v>11</v>
      </c>
      <c r="F94" s="60"/>
      <c r="G94" s="62"/>
      <c r="H94" s="64"/>
      <c r="I94" s="62"/>
    </row>
    <row r="95" spans="1:9" ht="18" customHeight="1">
      <c r="A95" s="769"/>
      <c r="B95" s="24" t="s">
        <v>23</v>
      </c>
      <c r="C95" s="63" t="s">
        <v>600</v>
      </c>
      <c r="D95" s="26"/>
      <c r="E95" s="36" t="s">
        <v>11</v>
      </c>
      <c r="F95" s="60"/>
      <c r="G95" s="62"/>
      <c r="H95" s="64"/>
      <c r="I95" s="62"/>
    </row>
    <row r="96" spans="1:9" ht="18" customHeight="1">
      <c r="A96" s="769"/>
      <c r="B96" s="24" t="s">
        <v>23</v>
      </c>
      <c r="C96" s="63" t="s">
        <v>601</v>
      </c>
      <c r="D96" s="26"/>
      <c r="E96" s="36" t="s">
        <v>11</v>
      </c>
      <c r="F96" s="60"/>
      <c r="G96" s="62"/>
      <c r="H96" s="64"/>
      <c r="I96" s="62"/>
    </row>
    <row r="97" spans="1:9" ht="18" customHeight="1">
      <c r="A97" s="770"/>
      <c r="B97" s="24" t="s">
        <v>23</v>
      </c>
      <c r="C97" s="63" t="s">
        <v>602</v>
      </c>
      <c r="D97" s="26"/>
      <c r="E97" s="36" t="s">
        <v>11</v>
      </c>
      <c r="F97" s="60"/>
      <c r="G97" s="62"/>
      <c r="H97" s="64"/>
      <c r="I97" s="61" t="s">
        <v>597</v>
      </c>
    </row>
    <row r="98" spans="1:9" ht="18" customHeight="1">
      <c r="A98" s="22">
        <v>18</v>
      </c>
      <c r="B98" s="24" t="s">
        <v>23</v>
      </c>
      <c r="C98" s="40" t="s">
        <v>603</v>
      </c>
      <c r="D98" s="26"/>
      <c r="E98" s="65"/>
      <c r="F98" s="60"/>
      <c r="G98" s="62"/>
      <c r="H98" s="64"/>
      <c r="I98" s="62"/>
    </row>
    <row r="99" spans="1:9" ht="18" customHeight="1">
      <c r="A99" s="768">
        <v>19</v>
      </c>
      <c r="B99" s="24" t="s">
        <v>23</v>
      </c>
      <c r="C99" s="40" t="s">
        <v>604</v>
      </c>
      <c r="D99" s="41"/>
      <c r="E99" s="36" t="s">
        <v>11</v>
      </c>
      <c r="F99" s="60"/>
      <c r="G99" s="62"/>
      <c r="H99" s="64"/>
      <c r="I99" s="62"/>
    </row>
    <row r="100" spans="1:9" ht="18" customHeight="1">
      <c r="A100" s="769"/>
      <c r="B100" s="24" t="s">
        <v>23</v>
      </c>
      <c r="C100" s="63" t="s">
        <v>605</v>
      </c>
      <c r="D100" s="24" t="s">
        <v>562</v>
      </c>
      <c r="E100" s="36" t="s">
        <v>11</v>
      </c>
      <c r="F100" s="60"/>
      <c r="G100" s="62"/>
      <c r="H100" s="64"/>
      <c r="I100" s="62"/>
    </row>
    <row r="101" spans="1:9" ht="18" customHeight="1">
      <c r="A101" s="769"/>
      <c r="B101" s="24" t="s">
        <v>23</v>
      </c>
      <c r="C101" s="63" t="s">
        <v>606</v>
      </c>
      <c r="D101" s="24" t="s">
        <v>564</v>
      </c>
      <c r="E101" s="36" t="s">
        <v>11</v>
      </c>
      <c r="F101" s="60"/>
      <c r="G101" s="62"/>
      <c r="H101" s="64"/>
      <c r="I101" s="62"/>
    </row>
    <row r="102" spans="1:9" ht="18" customHeight="1">
      <c r="A102" s="769"/>
      <c r="B102" s="24" t="s">
        <v>23</v>
      </c>
      <c r="C102" s="63" t="s">
        <v>607</v>
      </c>
      <c r="D102" s="24" t="s">
        <v>584</v>
      </c>
      <c r="E102" s="36" t="s">
        <v>11</v>
      </c>
      <c r="F102" s="60"/>
      <c r="G102" s="62"/>
      <c r="H102" s="64"/>
      <c r="I102" s="62"/>
    </row>
    <row r="103" spans="1:9" ht="18" customHeight="1">
      <c r="A103" s="769"/>
      <c r="B103" s="24" t="s">
        <v>23</v>
      </c>
      <c r="C103" s="63" t="s">
        <v>608</v>
      </c>
      <c r="D103" s="24" t="s">
        <v>586</v>
      </c>
      <c r="E103" s="36" t="s">
        <v>11</v>
      </c>
      <c r="F103" s="60"/>
      <c r="G103" s="62"/>
      <c r="H103" s="64"/>
      <c r="I103" s="62"/>
    </row>
    <row r="104" spans="1:9" ht="18" customHeight="1">
      <c r="A104" s="770"/>
      <c r="B104" s="24" t="s">
        <v>23</v>
      </c>
      <c r="C104" s="63" t="s">
        <v>609</v>
      </c>
      <c r="D104" s="24" t="s">
        <v>588</v>
      </c>
      <c r="E104" s="36" t="s">
        <v>11</v>
      </c>
      <c r="F104" s="60"/>
      <c r="G104" s="62"/>
      <c r="H104" s="64"/>
      <c r="I104" s="62"/>
    </row>
    <row r="105" spans="1:9" ht="18" customHeight="1">
      <c r="A105" s="22">
        <v>73</v>
      </c>
      <c r="B105" s="24" t="s">
        <v>23</v>
      </c>
      <c r="C105" s="40" t="s">
        <v>610</v>
      </c>
      <c r="D105" s="41"/>
      <c r="E105" s="36" t="s">
        <v>11</v>
      </c>
      <c r="F105" s="60"/>
      <c r="G105" s="62"/>
      <c r="H105" s="64"/>
      <c r="I105" s="62"/>
    </row>
    <row r="106" spans="1:9" ht="18" customHeight="1">
      <c r="A106" s="22">
        <v>74</v>
      </c>
      <c r="B106" s="24" t="s">
        <v>23</v>
      </c>
      <c r="C106" s="63" t="s">
        <v>611</v>
      </c>
      <c r="D106" s="24" t="s">
        <v>612</v>
      </c>
      <c r="E106" s="36" t="s">
        <v>11</v>
      </c>
      <c r="F106" s="60"/>
      <c r="G106" s="62"/>
      <c r="H106" s="64"/>
      <c r="I106" s="62"/>
    </row>
    <row r="107" spans="1:9" ht="18" customHeight="1">
      <c r="A107" s="22">
        <v>75</v>
      </c>
      <c r="B107" s="24" t="s">
        <v>23</v>
      </c>
      <c r="C107" s="63" t="s">
        <v>613</v>
      </c>
      <c r="D107" s="24" t="s">
        <v>614</v>
      </c>
      <c r="E107" s="36" t="s">
        <v>11</v>
      </c>
      <c r="F107" s="60"/>
      <c r="G107" s="62"/>
      <c r="H107" s="64"/>
      <c r="I107" s="62"/>
    </row>
    <row r="108" spans="1:9" ht="18" customHeight="1">
      <c r="A108" s="22">
        <v>76</v>
      </c>
      <c r="B108" s="24" t="s">
        <v>23</v>
      </c>
      <c r="C108" s="63" t="s">
        <v>615</v>
      </c>
      <c r="D108" s="24" t="s">
        <v>616</v>
      </c>
      <c r="E108" s="36" t="s">
        <v>11</v>
      </c>
      <c r="F108" s="60"/>
      <c r="G108" s="62"/>
      <c r="H108" s="64"/>
      <c r="I108" s="62"/>
    </row>
    <row r="109" spans="1:9" ht="18" customHeight="1">
      <c r="A109" s="22">
        <v>77</v>
      </c>
      <c r="B109" s="24" t="s">
        <v>23</v>
      </c>
      <c r="C109" s="63" t="s">
        <v>617</v>
      </c>
      <c r="D109" s="24" t="s">
        <v>618</v>
      </c>
      <c r="E109" s="36" t="s">
        <v>11</v>
      </c>
      <c r="F109" s="60"/>
      <c r="G109" s="62"/>
      <c r="H109" s="64"/>
      <c r="I109" s="62"/>
    </row>
    <row r="110" spans="1:9" ht="18" customHeight="1">
      <c r="A110" s="768">
        <v>20</v>
      </c>
      <c r="B110" s="24" t="s">
        <v>23</v>
      </c>
      <c r="C110" s="40" t="s">
        <v>619</v>
      </c>
      <c r="D110" s="26"/>
      <c r="E110" s="36" t="s">
        <v>11</v>
      </c>
      <c r="F110" s="60"/>
      <c r="G110" s="62"/>
      <c r="H110" s="64"/>
      <c r="I110" s="61" t="s">
        <v>590</v>
      </c>
    </row>
    <row r="111" spans="1:9" ht="18" customHeight="1">
      <c r="A111" s="769"/>
      <c r="B111" s="24" t="s">
        <v>23</v>
      </c>
      <c r="C111" s="63" t="s">
        <v>620</v>
      </c>
      <c r="D111" s="26"/>
      <c r="E111" s="36" t="s">
        <v>11</v>
      </c>
      <c r="F111" s="60"/>
      <c r="G111" s="62"/>
      <c r="H111" s="64"/>
      <c r="I111" s="62"/>
    </row>
    <row r="112" spans="1:9" ht="18" customHeight="1">
      <c r="A112" s="769"/>
      <c r="B112" s="24" t="s">
        <v>23</v>
      </c>
      <c r="C112" s="63" t="s">
        <v>621</v>
      </c>
      <c r="D112" s="26"/>
      <c r="E112" s="36" t="s">
        <v>11</v>
      </c>
      <c r="F112" s="60"/>
      <c r="G112" s="62"/>
      <c r="H112" s="64"/>
      <c r="I112" s="62"/>
    </row>
    <row r="113" spans="1:9" ht="18" customHeight="1">
      <c r="A113" s="769"/>
      <c r="B113" s="24" t="s">
        <v>23</v>
      </c>
      <c r="C113" s="63" t="s">
        <v>622</v>
      </c>
      <c r="D113" s="24" t="s">
        <v>594</v>
      </c>
      <c r="E113" s="36" t="s">
        <v>11</v>
      </c>
      <c r="F113" s="60"/>
      <c r="G113" s="62"/>
      <c r="H113" s="64"/>
      <c r="I113" s="62"/>
    </row>
    <row r="114" spans="1:9" ht="18" customHeight="1">
      <c r="A114" s="770"/>
      <c r="B114" s="24" t="s">
        <v>23</v>
      </c>
      <c r="C114" s="63" t="s">
        <v>623</v>
      </c>
      <c r="D114" s="24" t="s">
        <v>596</v>
      </c>
      <c r="E114" s="36" t="s">
        <v>11</v>
      </c>
      <c r="F114" s="60"/>
      <c r="G114" s="62"/>
      <c r="H114" s="64"/>
      <c r="I114" s="61" t="s">
        <v>597</v>
      </c>
    </row>
    <row r="115" spans="1:9" ht="18" customHeight="1">
      <c r="A115" s="768">
        <v>21</v>
      </c>
      <c r="B115" s="24" t="s">
        <v>23</v>
      </c>
      <c r="C115" s="40" t="s">
        <v>624</v>
      </c>
      <c r="D115" s="41"/>
      <c r="E115" s="36" t="s">
        <v>11</v>
      </c>
      <c r="F115" s="60"/>
      <c r="G115" s="62"/>
      <c r="H115" s="64"/>
      <c r="I115" s="61" t="s">
        <v>590</v>
      </c>
    </row>
    <row r="116" spans="1:9" ht="18" customHeight="1">
      <c r="A116" s="769"/>
      <c r="B116" s="24" t="s">
        <v>23</v>
      </c>
      <c r="C116" s="63" t="s">
        <v>625</v>
      </c>
      <c r="D116" s="41"/>
      <c r="E116" s="36" t="s">
        <v>11</v>
      </c>
      <c r="F116" s="60"/>
      <c r="G116" s="23"/>
      <c r="H116" s="64"/>
      <c r="I116" s="62"/>
    </row>
    <row r="117" spans="1:9" ht="18" customHeight="1">
      <c r="A117" s="769"/>
      <c r="B117" s="24" t="s">
        <v>23</v>
      </c>
      <c r="C117" s="63" t="s">
        <v>626</v>
      </c>
      <c r="D117" s="26"/>
      <c r="E117" s="36" t="s">
        <v>11</v>
      </c>
      <c r="F117" s="60"/>
      <c r="G117" s="62"/>
      <c r="H117" s="64"/>
      <c r="I117" s="62"/>
    </row>
    <row r="118" spans="1:9" ht="18" customHeight="1">
      <c r="A118" s="769"/>
      <c r="B118" s="24" t="s">
        <v>23</v>
      </c>
      <c r="C118" s="63" t="s">
        <v>627</v>
      </c>
      <c r="D118" s="26"/>
      <c r="E118" s="36" t="s">
        <v>11</v>
      </c>
      <c r="F118" s="60"/>
      <c r="G118" s="62"/>
      <c r="H118" s="64"/>
      <c r="I118" s="62"/>
    </row>
    <row r="119" spans="1:9" ht="18" customHeight="1">
      <c r="A119" s="770"/>
      <c r="B119" s="24" t="s">
        <v>23</v>
      </c>
      <c r="C119" s="63" t="s">
        <v>628</v>
      </c>
      <c r="D119" s="26"/>
      <c r="E119" s="36" t="s">
        <v>11</v>
      </c>
      <c r="F119" s="60"/>
      <c r="G119" s="62"/>
      <c r="H119" s="64"/>
      <c r="I119" s="61" t="s">
        <v>597</v>
      </c>
    </row>
    <row r="120" spans="1:9" ht="18" customHeight="1">
      <c r="A120" s="768">
        <v>22</v>
      </c>
      <c r="B120" s="24" t="s">
        <v>23</v>
      </c>
      <c r="C120" s="40" t="s">
        <v>629</v>
      </c>
      <c r="D120" s="41"/>
      <c r="E120" s="36" t="s">
        <v>11</v>
      </c>
      <c r="F120" s="60"/>
      <c r="G120" s="62"/>
      <c r="H120" s="64"/>
      <c r="I120" s="61" t="s">
        <v>630</v>
      </c>
    </row>
    <row r="121" spans="1:9" ht="18" customHeight="1">
      <c r="A121" s="769"/>
      <c r="B121" s="24" t="s">
        <v>23</v>
      </c>
      <c r="C121" s="63" t="s">
        <v>631</v>
      </c>
      <c r="D121" s="41"/>
      <c r="E121" s="36" t="s">
        <v>11</v>
      </c>
      <c r="F121" s="60"/>
      <c r="G121" s="62"/>
      <c r="H121" s="64"/>
      <c r="I121" s="62"/>
    </row>
    <row r="122" spans="1:9" ht="18" customHeight="1">
      <c r="A122" s="769"/>
      <c r="B122" s="24" t="s">
        <v>23</v>
      </c>
      <c r="C122" s="63" t="s">
        <v>632</v>
      </c>
      <c r="D122" s="24" t="s">
        <v>633</v>
      </c>
      <c r="E122" s="36" t="s">
        <v>11</v>
      </c>
      <c r="F122" s="60"/>
      <c r="G122" s="62"/>
      <c r="H122" s="64"/>
      <c r="I122" s="62"/>
    </row>
    <row r="123" spans="1:9" ht="18" customHeight="1">
      <c r="A123" s="769"/>
      <c r="B123" s="24" t="s">
        <v>23</v>
      </c>
      <c r="C123" s="63" t="s">
        <v>634</v>
      </c>
      <c r="D123" s="24" t="s">
        <v>596</v>
      </c>
      <c r="E123" s="36" t="s">
        <v>11</v>
      </c>
      <c r="F123" s="60"/>
      <c r="G123" s="62"/>
      <c r="H123" s="64"/>
      <c r="I123" s="62"/>
    </row>
    <row r="124" spans="1:9" ht="18" customHeight="1">
      <c r="A124" s="769"/>
      <c r="B124" s="24" t="s">
        <v>23</v>
      </c>
      <c r="C124" s="63" t="s">
        <v>635</v>
      </c>
      <c r="D124" s="41"/>
      <c r="E124" s="36" t="s">
        <v>11</v>
      </c>
      <c r="F124" s="60"/>
      <c r="G124" s="62"/>
      <c r="H124" s="64"/>
      <c r="I124" s="62"/>
    </row>
    <row r="125" spans="1:9" ht="18" customHeight="1">
      <c r="A125" s="769"/>
      <c r="B125" s="24" t="s">
        <v>23</v>
      </c>
      <c r="C125" s="63" t="s">
        <v>636</v>
      </c>
      <c r="D125" s="41"/>
      <c r="E125" s="36" t="s">
        <v>11</v>
      </c>
      <c r="F125" s="60"/>
      <c r="G125" s="62"/>
      <c r="H125" s="64"/>
      <c r="I125" s="62"/>
    </row>
    <row r="126" spans="1:9" ht="18" customHeight="1">
      <c r="A126" s="769"/>
      <c r="B126" s="24" t="s">
        <v>23</v>
      </c>
      <c r="C126" s="63" t="s">
        <v>637</v>
      </c>
      <c r="D126" s="24" t="s">
        <v>633</v>
      </c>
      <c r="E126" s="36" t="s">
        <v>11</v>
      </c>
      <c r="F126" s="60"/>
      <c r="G126" s="62"/>
      <c r="H126" s="64"/>
      <c r="I126" s="62"/>
    </row>
    <row r="127" spans="1:9" ht="18" customHeight="1">
      <c r="A127" s="769"/>
      <c r="B127" s="24" t="s">
        <v>23</v>
      </c>
      <c r="C127" s="63" t="s">
        <v>638</v>
      </c>
      <c r="D127" s="24" t="s">
        <v>596</v>
      </c>
      <c r="E127" s="36" t="s">
        <v>11</v>
      </c>
      <c r="F127" s="60"/>
      <c r="G127" s="62"/>
      <c r="H127" s="64"/>
      <c r="I127" s="62"/>
    </row>
    <row r="128" spans="1:9" ht="18" customHeight="1">
      <c r="A128" s="769"/>
      <c r="B128" s="24" t="s">
        <v>23</v>
      </c>
      <c r="C128" s="63" t="s">
        <v>639</v>
      </c>
      <c r="D128" s="41"/>
      <c r="E128" s="36" t="s">
        <v>11</v>
      </c>
      <c r="F128" s="60"/>
      <c r="G128" s="62"/>
      <c r="H128" s="64"/>
      <c r="I128" s="62"/>
    </row>
    <row r="129" spans="1:9" ht="18" customHeight="1">
      <c r="A129" s="769"/>
      <c r="B129" s="24" t="s">
        <v>23</v>
      </c>
      <c r="C129" s="63" t="s">
        <v>640</v>
      </c>
      <c r="D129" s="41"/>
      <c r="E129" s="36" t="s">
        <v>11</v>
      </c>
      <c r="F129" s="60"/>
      <c r="G129" s="62"/>
      <c r="H129" s="64"/>
      <c r="I129" s="62"/>
    </row>
    <row r="130" spans="1:9" ht="18" customHeight="1">
      <c r="A130" s="769"/>
      <c r="B130" s="24" t="s">
        <v>23</v>
      </c>
      <c r="C130" s="63" t="s">
        <v>641</v>
      </c>
      <c r="D130" s="24" t="s">
        <v>633</v>
      </c>
      <c r="E130" s="36" t="s">
        <v>11</v>
      </c>
      <c r="F130" s="60"/>
      <c r="G130" s="62"/>
      <c r="H130" s="64"/>
      <c r="I130" s="62"/>
    </row>
    <row r="131" spans="1:9" ht="18" customHeight="1">
      <c r="A131" s="769"/>
      <c r="B131" s="24" t="s">
        <v>23</v>
      </c>
      <c r="C131" s="63" t="s">
        <v>642</v>
      </c>
      <c r="D131" s="24" t="s">
        <v>596</v>
      </c>
      <c r="E131" s="36" t="s">
        <v>11</v>
      </c>
      <c r="F131" s="60"/>
      <c r="G131" s="62"/>
      <c r="H131" s="64"/>
      <c r="I131" s="62"/>
    </row>
    <row r="132" spans="1:9" ht="18" customHeight="1">
      <c r="A132" s="769"/>
      <c r="B132" s="24" t="s">
        <v>23</v>
      </c>
      <c r="C132" s="63" t="s">
        <v>643</v>
      </c>
      <c r="D132" s="41"/>
      <c r="E132" s="36" t="s">
        <v>11</v>
      </c>
      <c r="F132" s="60"/>
      <c r="G132" s="62"/>
      <c r="H132" s="64"/>
      <c r="I132" s="62"/>
    </row>
    <row r="133" spans="1:9" ht="18" customHeight="1">
      <c r="A133" s="769"/>
      <c r="B133" s="24" t="s">
        <v>23</v>
      </c>
      <c r="C133" s="63" t="s">
        <v>644</v>
      </c>
      <c r="D133" s="41"/>
      <c r="E133" s="36" t="s">
        <v>11</v>
      </c>
      <c r="F133" s="60"/>
      <c r="G133" s="62"/>
      <c r="H133" s="64"/>
      <c r="I133" s="62"/>
    </row>
    <row r="134" spans="1:9" ht="18" customHeight="1">
      <c r="A134" s="769"/>
      <c r="B134" s="24" t="s">
        <v>23</v>
      </c>
      <c r="C134" s="63" t="s">
        <v>645</v>
      </c>
      <c r="D134" s="24" t="s">
        <v>633</v>
      </c>
      <c r="E134" s="36" t="s">
        <v>11</v>
      </c>
      <c r="F134" s="60"/>
      <c r="G134" s="62"/>
      <c r="H134" s="64"/>
      <c r="I134" s="62"/>
    </row>
    <row r="135" spans="1:9" ht="18" customHeight="1">
      <c r="A135" s="769"/>
      <c r="B135" s="24" t="s">
        <v>23</v>
      </c>
      <c r="C135" s="63" t="s">
        <v>646</v>
      </c>
      <c r="D135" s="24" t="s">
        <v>596</v>
      </c>
      <c r="E135" s="36" t="s">
        <v>11</v>
      </c>
      <c r="F135" s="60"/>
      <c r="G135" s="62"/>
      <c r="H135" s="64"/>
      <c r="I135" s="62"/>
    </row>
    <row r="136" spans="1:9" ht="18" customHeight="1">
      <c r="A136" s="769"/>
      <c r="B136" s="24" t="s">
        <v>23</v>
      </c>
      <c r="C136" s="63" t="s">
        <v>647</v>
      </c>
      <c r="D136" s="41"/>
      <c r="E136" s="36" t="s">
        <v>11</v>
      </c>
      <c r="F136" s="60"/>
      <c r="G136" s="62"/>
      <c r="H136" s="64"/>
      <c r="I136" s="62"/>
    </row>
    <row r="137" spans="1:9" ht="18" customHeight="1">
      <c r="A137" s="769"/>
      <c r="B137" s="24" t="s">
        <v>23</v>
      </c>
      <c r="C137" s="63" t="s">
        <v>648</v>
      </c>
      <c r="D137" s="24" t="s">
        <v>649</v>
      </c>
      <c r="E137" s="36" t="s">
        <v>11</v>
      </c>
      <c r="F137" s="60"/>
      <c r="G137" s="62"/>
      <c r="H137" s="64"/>
      <c r="I137" s="62"/>
    </row>
    <row r="138" spans="1:9" ht="18" customHeight="1">
      <c r="A138" s="769"/>
      <c r="B138" s="24" t="s">
        <v>23</v>
      </c>
      <c r="C138" s="63" t="s">
        <v>650</v>
      </c>
      <c r="D138" s="24" t="s">
        <v>651</v>
      </c>
      <c r="E138" s="36" t="s">
        <v>11</v>
      </c>
      <c r="F138" s="60"/>
      <c r="G138" s="62"/>
      <c r="H138" s="64"/>
      <c r="I138" s="62"/>
    </row>
    <row r="139" spans="1:9" ht="18" customHeight="1">
      <c r="A139" s="769"/>
      <c r="B139" s="24" t="s">
        <v>23</v>
      </c>
      <c r="C139" s="63" t="s">
        <v>652</v>
      </c>
      <c r="D139" s="24" t="s">
        <v>649</v>
      </c>
      <c r="E139" s="36" t="s">
        <v>11</v>
      </c>
      <c r="F139" s="60"/>
      <c r="G139" s="62"/>
      <c r="H139" s="64"/>
      <c r="I139" s="62"/>
    </row>
    <row r="140" spans="1:9" ht="18" customHeight="1">
      <c r="A140" s="769"/>
      <c r="B140" s="24" t="s">
        <v>23</v>
      </c>
      <c r="C140" s="63" t="s">
        <v>653</v>
      </c>
      <c r="D140" s="24" t="s">
        <v>654</v>
      </c>
      <c r="E140" s="36" t="s">
        <v>11</v>
      </c>
      <c r="F140" s="60"/>
      <c r="G140" s="62"/>
      <c r="H140" s="64"/>
      <c r="I140" s="62"/>
    </row>
    <row r="141" spans="1:9" ht="18" customHeight="1">
      <c r="A141" s="769"/>
      <c r="B141" s="24" t="s">
        <v>23</v>
      </c>
      <c r="C141" s="63" t="s">
        <v>655</v>
      </c>
      <c r="D141" s="24" t="s">
        <v>649</v>
      </c>
      <c r="E141" s="36" t="s">
        <v>11</v>
      </c>
      <c r="F141" s="60"/>
      <c r="G141" s="62"/>
      <c r="H141" s="64"/>
      <c r="I141" s="62"/>
    </row>
    <row r="142" spans="1:9" ht="18" customHeight="1">
      <c r="A142" s="769"/>
      <c r="B142" s="24" t="s">
        <v>23</v>
      </c>
      <c r="C142" s="63" t="s">
        <v>656</v>
      </c>
      <c r="D142" s="24" t="s">
        <v>657</v>
      </c>
      <c r="E142" s="36" t="s">
        <v>11</v>
      </c>
      <c r="F142" s="60"/>
      <c r="G142" s="62"/>
      <c r="H142" s="64"/>
      <c r="I142" s="62"/>
    </row>
    <row r="143" spans="1:9" ht="18" customHeight="1">
      <c r="A143" s="769"/>
      <c r="B143" s="24" t="s">
        <v>23</v>
      </c>
      <c r="C143" s="63" t="s">
        <v>658</v>
      </c>
      <c r="D143" s="24" t="s">
        <v>659</v>
      </c>
      <c r="E143" s="36" t="s">
        <v>11</v>
      </c>
      <c r="F143" s="60"/>
      <c r="G143" s="62"/>
      <c r="H143" s="64"/>
      <c r="I143" s="62"/>
    </row>
    <row r="144" spans="1:9" ht="18" customHeight="1">
      <c r="A144" s="769"/>
      <c r="B144" s="24" t="s">
        <v>23</v>
      </c>
      <c r="C144" s="63" t="s">
        <v>660</v>
      </c>
      <c r="D144" s="24" t="s">
        <v>661</v>
      </c>
      <c r="E144" s="36" t="s">
        <v>11</v>
      </c>
      <c r="F144" s="60"/>
      <c r="G144" s="62"/>
      <c r="H144" s="64"/>
      <c r="I144" s="62"/>
    </row>
    <row r="145" spans="1:9" ht="18" customHeight="1">
      <c r="A145" s="769"/>
      <c r="B145" s="24" t="s">
        <v>23</v>
      </c>
      <c r="C145" s="63" t="s">
        <v>662</v>
      </c>
      <c r="D145" s="24" t="s">
        <v>663</v>
      </c>
      <c r="E145" s="36" t="s">
        <v>11</v>
      </c>
      <c r="F145" s="60"/>
      <c r="G145" s="62"/>
      <c r="H145" s="64"/>
      <c r="I145" s="62"/>
    </row>
    <row r="146" spans="1:9" ht="18" customHeight="1">
      <c r="A146" s="769"/>
      <c r="B146" s="24" t="s">
        <v>23</v>
      </c>
      <c r="C146" s="63" t="s">
        <v>664</v>
      </c>
      <c r="D146" s="24" t="s">
        <v>665</v>
      </c>
      <c r="E146" s="36" t="s">
        <v>11</v>
      </c>
      <c r="F146" s="60"/>
      <c r="G146" s="62"/>
      <c r="H146" s="64"/>
      <c r="I146" s="62"/>
    </row>
    <row r="147" spans="1:9" ht="18" customHeight="1">
      <c r="A147" s="769"/>
      <c r="B147" s="24" t="s">
        <v>23</v>
      </c>
      <c r="C147" s="63" t="s">
        <v>666</v>
      </c>
      <c r="D147" s="24" t="s">
        <v>667</v>
      </c>
      <c r="E147" s="36" t="s">
        <v>11</v>
      </c>
      <c r="F147" s="60"/>
      <c r="G147" s="62"/>
      <c r="H147" s="64"/>
      <c r="I147" s="62"/>
    </row>
    <row r="148" spans="1:9" ht="18" customHeight="1">
      <c r="A148" s="769"/>
      <c r="B148" s="24" t="s">
        <v>23</v>
      </c>
      <c r="C148" s="63" t="s">
        <v>668</v>
      </c>
      <c r="D148" s="24" t="s">
        <v>665</v>
      </c>
      <c r="E148" s="36" t="s">
        <v>11</v>
      </c>
      <c r="F148" s="60"/>
      <c r="G148" s="62"/>
      <c r="H148" s="64"/>
      <c r="I148" s="62"/>
    </row>
    <row r="149" spans="1:9" ht="18" customHeight="1">
      <c r="A149" s="769"/>
      <c r="B149" s="24" t="s">
        <v>23</v>
      </c>
      <c r="C149" s="63" t="s">
        <v>669</v>
      </c>
      <c r="D149" s="24" t="s">
        <v>665</v>
      </c>
      <c r="E149" s="36" t="s">
        <v>11</v>
      </c>
      <c r="F149" s="60"/>
      <c r="G149" s="62"/>
      <c r="H149" s="64"/>
      <c r="I149" s="62"/>
    </row>
    <row r="150" spans="1:9" ht="18" customHeight="1">
      <c r="A150" s="769"/>
      <c r="B150" s="24" t="s">
        <v>23</v>
      </c>
      <c r="C150" s="63" t="s">
        <v>670</v>
      </c>
      <c r="D150" s="24" t="s">
        <v>671</v>
      </c>
      <c r="E150" s="36" t="s">
        <v>11</v>
      </c>
      <c r="F150" s="60"/>
      <c r="G150" s="62"/>
      <c r="H150" s="64"/>
      <c r="I150" s="62"/>
    </row>
    <row r="151" spans="1:9" ht="18" customHeight="1">
      <c r="A151" s="769"/>
      <c r="B151" s="24" t="s">
        <v>23</v>
      </c>
      <c r="C151" s="63" t="s">
        <v>672</v>
      </c>
      <c r="D151" s="24" t="s">
        <v>665</v>
      </c>
      <c r="E151" s="36" t="s">
        <v>11</v>
      </c>
      <c r="F151" s="60"/>
      <c r="G151" s="62"/>
      <c r="H151" s="64"/>
      <c r="I151" s="62"/>
    </row>
    <row r="152" spans="1:9" ht="18" customHeight="1">
      <c r="A152" s="769"/>
      <c r="B152" s="24" t="s">
        <v>23</v>
      </c>
      <c r="C152" s="63" t="s">
        <v>673</v>
      </c>
      <c r="D152" s="24" t="s">
        <v>674</v>
      </c>
      <c r="E152" s="36" t="s">
        <v>11</v>
      </c>
      <c r="F152" s="60"/>
      <c r="G152" s="62"/>
      <c r="H152" s="64"/>
      <c r="I152" s="62"/>
    </row>
    <row r="153" spans="1:9" ht="18" customHeight="1">
      <c r="A153" s="769"/>
      <c r="B153" s="24" t="s">
        <v>23</v>
      </c>
      <c r="C153" s="63" t="s">
        <v>675</v>
      </c>
      <c r="D153" s="24" t="s">
        <v>676</v>
      </c>
      <c r="E153" s="36" t="s">
        <v>11</v>
      </c>
      <c r="F153" s="60"/>
      <c r="G153" s="62"/>
      <c r="H153" s="64"/>
      <c r="I153" s="62"/>
    </row>
    <row r="154" spans="1:9" ht="18" customHeight="1">
      <c r="A154" s="769"/>
      <c r="B154" s="24" t="s">
        <v>23</v>
      </c>
      <c r="C154" s="63" t="s">
        <v>677</v>
      </c>
      <c r="D154" s="24" t="s">
        <v>665</v>
      </c>
      <c r="E154" s="36" t="s">
        <v>11</v>
      </c>
      <c r="F154" s="60"/>
      <c r="G154" s="62"/>
      <c r="H154" s="64"/>
      <c r="I154" s="62"/>
    </row>
    <row r="155" spans="1:9" ht="18" customHeight="1">
      <c r="A155" s="769"/>
      <c r="B155" s="24" t="s">
        <v>23</v>
      </c>
      <c r="C155" s="63" t="s">
        <v>678</v>
      </c>
      <c r="D155" s="24" t="s">
        <v>679</v>
      </c>
      <c r="E155" s="36" t="s">
        <v>11</v>
      </c>
      <c r="F155" s="60"/>
      <c r="G155" s="62"/>
      <c r="H155" s="64"/>
      <c r="I155" s="62"/>
    </row>
    <row r="156" spans="1:9" ht="18" customHeight="1">
      <c r="A156" s="769"/>
      <c r="B156" s="24" t="s">
        <v>23</v>
      </c>
      <c r="C156" s="63" t="s">
        <v>680</v>
      </c>
      <c r="D156" s="24" t="s">
        <v>665</v>
      </c>
      <c r="E156" s="36" t="s">
        <v>11</v>
      </c>
      <c r="F156" s="60"/>
      <c r="G156" s="62"/>
      <c r="H156" s="64"/>
      <c r="I156" s="62"/>
    </row>
    <row r="157" spans="1:9" ht="18" customHeight="1">
      <c r="A157" s="769"/>
      <c r="B157" s="24" t="s">
        <v>23</v>
      </c>
      <c r="C157" s="63" t="s">
        <v>681</v>
      </c>
      <c r="D157" s="24" t="s">
        <v>682</v>
      </c>
      <c r="E157" s="36" t="s">
        <v>11</v>
      </c>
      <c r="F157" s="60"/>
      <c r="G157" s="62"/>
      <c r="H157" s="64"/>
      <c r="I157" s="62"/>
    </row>
    <row r="158" spans="1:9" ht="18" customHeight="1">
      <c r="A158" s="770"/>
      <c r="B158" s="24" t="s">
        <v>23</v>
      </c>
      <c r="C158" s="63" t="s">
        <v>683</v>
      </c>
      <c r="D158" s="24" t="s">
        <v>649</v>
      </c>
      <c r="E158" s="36" t="s">
        <v>11</v>
      </c>
      <c r="F158" s="60"/>
      <c r="G158" s="62"/>
      <c r="H158" s="64"/>
      <c r="I158" s="61" t="s">
        <v>684</v>
      </c>
    </row>
    <row r="159" spans="1:9" ht="18" customHeight="1">
      <c r="A159" s="22">
        <v>23</v>
      </c>
      <c r="B159" s="24" t="s">
        <v>23</v>
      </c>
      <c r="C159" s="40" t="s">
        <v>685</v>
      </c>
      <c r="D159" s="41"/>
      <c r="E159" s="36" t="s">
        <v>11</v>
      </c>
      <c r="F159" s="60"/>
      <c r="G159" s="62"/>
      <c r="H159" s="64"/>
      <c r="I159" s="62"/>
    </row>
    <row r="160" spans="1:9" ht="18" customHeight="1">
      <c r="A160" s="22">
        <v>24</v>
      </c>
      <c r="B160" s="24" t="s">
        <v>23</v>
      </c>
      <c r="C160" s="40" t="s">
        <v>686</v>
      </c>
      <c r="D160" s="41"/>
      <c r="E160" s="36" t="s">
        <v>11</v>
      </c>
      <c r="F160" s="26"/>
      <c r="G160" s="41"/>
      <c r="H160" s="41"/>
      <c r="I160" s="40" t="s">
        <v>687</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C1:D8"/>
    <mergeCell ref="A38:A46"/>
    <mergeCell ref="A22:A27"/>
    <mergeCell ref="A56:A64"/>
    <mergeCell ref="A34:A37"/>
    <mergeCell ref="A12:A21"/>
    <mergeCell ref="A29:A33"/>
    <mergeCell ref="A70:A75"/>
    <mergeCell ref="A47:A55"/>
    <mergeCell ref="A88:A92"/>
    <mergeCell ref="A65:A69"/>
    <mergeCell ref="A120:A158"/>
    <mergeCell ref="A115:A119"/>
    <mergeCell ref="A110:A114"/>
    <mergeCell ref="A82:A87"/>
    <mergeCell ref="A99:A104"/>
    <mergeCell ref="A76:A80"/>
    <mergeCell ref="A93:A97"/>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3"/>
      <c r="B1" s="562"/>
      <c r="C1" s="779" t="s">
        <v>2555</v>
      </c>
      <c r="D1" s="780"/>
      <c r="E1" s="575"/>
      <c r="F1" s="574" t="s">
        <v>5</v>
      </c>
      <c r="G1" s="573"/>
      <c r="H1" s="572"/>
      <c r="I1" s="571"/>
      <c r="J1" s="125"/>
    </row>
    <row r="2" spans="1:10" ht="27">
      <c r="A2" s="563"/>
      <c r="B2" s="562"/>
      <c r="C2" s="781"/>
      <c r="D2" s="782"/>
      <c r="E2" s="570" t="s">
        <v>6</v>
      </c>
      <c r="F2" s="560">
        <f>COUNTIF(E10:E81,"Not POR")</f>
        <v>0</v>
      </c>
      <c r="G2" s="127"/>
      <c r="H2" s="128"/>
      <c r="I2" s="129"/>
      <c r="J2" s="125"/>
    </row>
    <row r="3" spans="1:10" ht="27">
      <c r="A3" s="563"/>
      <c r="B3" s="562"/>
      <c r="C3" s="781"/>
      <c r="D3" s="782"/>
      <c r="E3" s="569" t="s">
        <v>8</v>
      </c>
      <c r="F3" s="560">
        <f>COUNTIF(E10:E81,"CHN validation")</f>
        <v>0</v>
      </c>
      <c r="G3" s="127"/>
      <c r="H3" s="128"/>
      <c r="I3" s="129"/>
      <c r="J3" s="125"/>
    </row>
    <row r="4" spans="1:10" ht="27">
      <c r="A4" s="563"/>
      <c r="B4" s="562"/>
      <c r="C4" s="781"/>
      <c r="D4" s="782"/>
      <c r="E4" s="568" t="s">
        <v>9</v>
      </c>
      <c r="F4" s="560">
        <f>COUNTIF(E10:E81,"New Item")</f>
        <v>0</v>
      </c>
      <c r="G4" s="127"/>
      <c r="H4" s="128"/>
      <c r="I4" s="129"/>
      <c r="J4" s="125"/>
    </row>
    <row r="5" spans="1:10" ht="31.5">
      <c r="A5" s="567"/>
      <c r="B5" s="562"/>
      <c r="C5" s="781"/>
      <c r="D5" s="782"/>
      <c r="E5" s="566" t="s">
        <v>7</v>
      </c>
      <c r="F5" s="560">
        <f>COUNTIF(E10:E81,"Pending update")</f>
        <v>0</v>
      </c>
      <c r="G5" s="130"/>
      <c r="H5" s="131"/>
      <c r="I5" s="565"/>
      <c r="J5" s="125"/>
    </row>
    <row r="6" spans="1:10" ht="27">
      <c r="A6" s="563"/>
      <c r="B6" s="562"/>
      <c r="C6" s="781"/>
      <c r="D6" s="782"/>
      <c r="E6" s="564" t="s">
        <v>10</v>
      </c>
      <c r="F6" s="560">
        <f>COUNTIF(E10:E81,"Modified")</f>
        <v>0</v>
      </c>
      <c r="G6" s="127"/>
      <c r="H6" s="128"/>
      <c r="I6" s="129"/>
      <c r="J6" s="125"/>
    </row>
    <row r="7" spans="1:10" ht="27">
      <c r="A7" s="563"/>
      <c r="B7" s="562"/>
      <c r="C7" s="781"/>
      <c r="D7" s="782"/>
      <c r="E7" s="561" t="s">
        <v>11</v>
      </c>
      <c r="F7" s="560">
        <f>COUNTIF(E10:E81,"Ready")</f>
        <v>72</v>
      </c>
      <c r="G7" s="127"/>
      <c r="H7" s="128"/>
      <c r="I7" s="129"/>
      <c r="J7" s="125"/>
    </row>
    <row r="8" spans="1:10" ht="27">
      <c r="A8" s="559"/>
      <c r="B8" s="558"/>
      <c r="C8" s="781"/>
      <c r="D8" s="782"/>
      <c r="E8" s="557" t="s">
        <v>12</v>
      </c>
      <c r="F8" s="556">
        <f>COUNTIF(E10:E81,"Not ready")</f>
        <v>0</v>
      </c>
      <c r="G8" s="555"/>
      <c r="H8" s="554"/>
      <c r="I8" s="129"/>
      <c r="J8" s="125"/>
    </row>
    <row r="9" spans="1:10" ht="31.5">
      <c r="A9" s="553" t="s">
        <v>13</v>
      </c>
      <c r="B9" s="553" t="s">
        <v>14</v>
      </c>
      <c r="C9" s="553" t="s">
        <v>2554</v>
      </c>
      <c r="D9" s="553" t="s">
        <v>200</v>
      </c>
      <c r="E9" s="553" t="s">
        <v>17</v>
      </c>
      <c r="F9" s="553" t="s">
        <v>18</v>
      </c>
      <c r="G9" s="553" t="s">
        <v>469</v>
      </c>
      <c r="H9" s="553" t="s">
        <v>470</v>
      </c>
      <c r="I9" s="553" t="s">
        <v>2553</v>
      </c>
      <c r="J9" s="553" t="s">
        <v>2552</v>
      </c>
    </row>
    <row r="10" spans="1:10" ht="18.75" customHeight="1">
      <c r="A10" s="774">
        <v>1</v>
      </c>
      <c r="B10" s="549" t="s">
        <v>23</v>
      </c>
      <c r="C10" s="550" t="s">
        <v>2551</v>
      </c>
      <c r="D10" s="546"/>
      <c r="E10" s="547" t="s">
        <v>11</v>
      </c>
      <c r="F10" s="546"/>
      <c r="G10" s="546"/>
      <c r="H10" s="546"/>
      <c r="I10" s="551" t="s">
        <v>2550</v>
      </c>
      <c r="J10" s="546"/>
    </row>
    <row r="11" spans="1:10">
      <c r="A11" s="776"/>
      <c r="B11" s="549" t="s">
        <v>23</v>
      </c>
      <c r="C11" s="548" t="s">
        <v>1984</v>
      </c>
      <c r="D11" s="546" t="s">
        <v>2480</v>
      </c>
      <c r="E11" s="547" t="s">
        <v>11</v>
      </c>
      <c r="F11" s="546"/>
      <c r="G11" s="546"/>
      <c r="H11" s="546"/>
      <c r="I11" s="546"/>
      <c r="J11" s="546"/>
    </row>
    <row r="12" spans="1:10">
      <c r="A12" s="774">
        <v>2</v>
      </c>
      <c r="B12" s="549" t="s">
        <v>23</v>
      </c>
      <c r="C12" s="550" t="s">
        <v>2549</v>
      </c>
      <c r="D12" s="546"/>
      <c r="E12" s="547" t="s">
        <v>11</v>
      </c>
      <c r="F12" s="546"/>
      <c r="G12" s="546"/>
      <c r="H12" s="546" t="s">
        <v>2547</v>
      </c>
      <c r="I12" s="546"/>
      <c r="J12" s="546"/>
    </row>
    <row r="13" spans="1:10">
      <c r="A13" s="776"/>
      <c r="B13" s="549" t="s">
        <v>23</v>
      </c>
      <c r="C13" s="548" t="s">
        <v>1984</v>
      </c>
      <c r="D13" s="546" t="s">
        <v>2480</v>
      </c>
      <c r="E13" s="547" t="s">
        <v>11</v>
      </c>
      <c r="F13" s="546"/>
      <c r="G13" s="546"/>
      <c r="H13" s="546"/>
      <c r="I13" s="546"/>
      <c r="J13" s="546"/>
    </row>
    <row r="14" spans="1:10">
      <c r="A14" s="774">
        <v>3</v>
      </c>
      <c r="B14" s="549" t="s">
        <v>23</v>
      </c>
      <c r="C14" s="550" t="s">
        <v>2548</v>
      </c>
      <c r="D14" s="546"/>
      <c r="E14" s="547" t="s">
        <v>11</v>
      </c>
      <c r="F14" s="546"/>
      <c r="G14" s="546" t="s">
        <v>2547</v>
      </c>
      <c r="H14" s="546"/>
      <c r="I14" s="546"/>
      <c r="J14" s="546"/>
    </row>
    <row r="15" spans="1:10">
      <c r="A15" s="776"/>
      <c r="B15" s="549" t="s">
        <v>23</v>
      </c>
      <c r="C15" s="548" t="s">
        <v>1984</v>
      </c>
      <c r="D15" s="546" t="s">
        <v>2480</v>
      </c>
      <c r="E15" s="547" t="s">
        <v>11</v>
      </c>
      <c r="F15" s="546"/>
      <c r="G15" s="546"/>
      <c r="H15" s="546"/>
      <c r="I15" s="546"/>
      <c r="J15" s="546"/>
    </row>
    <row r="16" spans="1:10" ht="15.75" customHeight="1">
      <c r="A16" s="774">
        <v>4</v>
      </c>
      <c r="B16" s="549" t="s">
        <v>23</v>
      </c>
      <c r="C16" s="550" t="s">
        <v>2546</v>
      </c>
      <c r="D16" s="546"/>
      <c r="E16" s="547" t="s">
        <v>11</v>
      </c>
      <c r="F16" s="546"/>
      <c r="G16" s="551" t="s">
        <v>2545</v>
      </c>
      <c r="H16" s="546"/>
      <c r="I16" s="546" t="s">
        <v>2544</v>
      </c>
      <c r="J16" s="546"/>
    </row>
    <row r="17" spans="1:10">
      <c r="A17" s="776"/>
      <c r="B17" s="549" t="s">
        <v>23</v>
      </c>
      <c r="C17" s="548" t="s">
        <v>1984</v>
      </c>
      <c r="D17" s="546" t="s">
        <v>2480</v>
      </c>
      <c r="E17" s="547" t="s">
        <v>11</v>
      </c>
      <c r="F17" s="546"/>
      <c r="G17" s="546"/>
      <c r="H17" s="546"/>
      <c r="I17" s="546"/>
      <c r="J17" s="546"/>
    </row>
    <row r="18" spans="1:10" ht="15.75" customHeight="1">
      <c r="A18" s="774">
        <v>5</v>
      </c>
      <c r="B18" s="549" t="s">
        <v>23</v>
      </c>
      <c r="C18" s="550" t="s">
        <v>2543</v>
      </c>
      <c r="D18" s="546"/>
      <c r="E18" s="547" t="s">
        <v>11</v>
      </c>
      <c r="F18" s="546"/>
      <c r="G18" s="551" t="s">
        <v>2542</v>
      </c>
      <c r="H18" s="546"/>
      <c r="I18" s="546"/>
      <c r="J18" s="546"/>
    </row>
    <row r="19" spans="1:10">
      <c r="A19" s="776"/>
      <c r="B19" s="549" t="s">
        <v>23</v>
      </c>
      <c r="C19" s="548" t="s">
        <v>1984</v>
      </c>
      <c r="D19" s="546" t="s">
        <v>2480</v>
      </c>
      <c r="E19" s="547" t="s">
        <v>11</v>
      </c>
      <c r="F19" s="546"/>
      <c r="G19" s="546"/>
      <c r="H19" s="546"/>
      <c r="I19" s="546"/>
      <c r="J19" s="546"/>
    </row>
    <row r="20" spans="1:10">
      <c r="A20" s="774">
        <v>6</v>
      </c>
      <c r="B20" s="549" t="s">
        <v>23</v>
      </c>
      <c r="C20" s="550" t="s">
        <v>2541</v>
      </c>
      <c r="D20" s="546"/>
      <c r="E20" s="547" t="s">
        <v>11</v>
      </c>
      <c r="F20" s="546"/>
      <c r="G20" s="546" t="s">
        <v>2517</v>
      </c>
      <c r="H20" s="546"/>
      <c r="I20" s="546" t="s">
        <v>2500</v>
      </c>
      <c r="J20" s="546"/>
    </row>
    <row r="21" spans="1:10">
      <c r="A21" s="775"/>
      <c r="B21" s="549" t="s">
        <v>23</v>
      </c>
      <c r="C21" s="548" t="s">
        <v>2009</v>
      </c>
      <c r="D21" s="546" t="s">
        <v>2480</v>
      </c>
      <c r="E21" s="547" t="s">
        <v>11</v>
      </c>
      <c r="F21" s="546"/>
      <c r="G21" s="546"/>
      <c r="H21" s="546"/>
      <c r="I21" s="546"/>
      <c r="J21" s="546"/>
    </row>
    <row r="22" spans="1:10">
      <c r="A22" s="776"/>
      <c r="B22" s="549" t="s">
        <v>23</v>
      </c>
      <c r="C22" s="548" t="s">
        <v>1984</v>
      </c>
      <c r="D22" s="546" t="s">
        <v>2480</v>
      </c>
      <c r="E22" s="547" t="s">
        <v>11</v>
      </c>
      <c r="F22" s="546"/>
      <c r="G22" s="546"/>
      <c r="H22" s="546"/>
      <c r="I22" s="546"/>
      <c r="J22" s="546"/>
    </row>
    <row r="23" spans="1:10" ht="16.5" customHeight="1">
      <c r="A23" s="774">
        <v>7</v>
      </c>
      <c r="B23" s="549" t="s">
        <v>23</v>
      </c>
      <c r="C23" s="550" t="s">
        <v>2540</v>
      </c>
      <c r="D23" s="546"/>
      <c r="E23" s="547" t="s">
        <v>11</v>
      </c>
      <c r="F23" s="546"/>
      <c r="G23" s="551" t="s">
        <v>2515</v>
      </c>
      <c r="H23" s="546"/>
      <c r="I23" s="551" t="s">
        <v>2503</v>
      </c>
      <c r="J23" s="546"/>
    </row>
    <row r="24" spans="1:10">
      <c r="A24" s="776"/>
      <c r="B24" s="549" t="s">
        <v>23</v>
      </c>
      <c r="C24" s="548" t="s">
        <v>1984</v>
      </c>
      <c r="D24" s="546" t="s">
        <v>2480</v>
      </c>
      <c r="E24" s="547" t="s">
        <v>11</v>
      </c>
      <c r="F24" s="546"/>
      <c r="G24" s="546"/>
      <c r="H24" s="546"/>
      <c r="I24" s="546"/>
      <c r="J24" s="546"/>
    </row>
    <row r="25" spans="1:10">
      <c r="A25" s="774">
        <v>8</v>
      </c>
      <c r="B25" s="549" t="s">
        <v>23</v>
      </c>
      <c r="C25" s="550" t="s">
        <v>2539</v>
      </c>
      <c r="D25" s="546"/>
      <c r="E25" s="547" t="s">
        <v>11</v>
      </c>
      <c r="F25" s="546"/>
      <c r="G25" s="546" t="s">
        <v>2513</v>
      </c>
      <c r="H25" s="546"/>
      <c r="I25" s="546" t="s">
        <v>2500</v>
      </c>
      <c r="J25" s="546"/>
    </row>
    <row r="26" spans="1:10">
      <c r="A26" s="775"/>
      <c r="B26" s="549" t="s">
        <v>23</v>
      </c>
      <c r="C26" s="548" t="s">
        <v>2009</v>
      </c>
      <c r="D26" s="546" t="s">
        <v>2480</v>
      </c>
      <c r="E26" s="547" t="s">
        <v>11</v>
      </c>
      <c r="F26" s="546"/>
      <c r="G26" s="546"/>
      <c r="H26" s="546"/>
      <c r="I26" s="546"/>
      <c r="J26" s="546"/>
    </row>
    <row r="27" spans="1:10">
      <c r="A27" s="776"/>
      <c r="B27" s="549" t="s">
        <v>23</v>
      </c>
      <c r="C27" s="548" t="s">
        <v>1984</v>
      </c>
      <c r="D27" s="546" t="s">
        <v>2480</v>
      </c>
      <c r="E27" s="547" t="s">
        <v>11</v>
      </c>
      <c r="F27" s="546"/>
      <c r="G27" s="546"/>
      <c r="H27" s="546"/>
      <c r="I27" s="546"/>
      <c r="J27" s="546"/>
    </row>
    <row r="28" spans="1:10" ht="15.75" customHeight="1">
      <c r="A28" s="774">
        <v>9</v>
      </c>
      <c r="B28" s="549" t="s">
        <v>23</v>
      </c>
      <c r="C28" s="550" t="s">
        <v>2538</v>
      </c>
      <c r="D28" s="546"/>
      <c r="E28" s="547" t="s">
        <v>11</v>
      </c>
      <c r="F28" s="546"/>
      <c r="G28" s="551" t="s">
        <v>2511</v>
      </c>
      <c r="H28" s="546"/>
      <c r="I28" s="551" t="s">
        <v>2503</v>
      </c>
      <c r="J28" s="546"/>
    </row>
    <row r="29" spans="1:10">
      <c r="A29" s="776"/>
      <c r="B29" s="549" t="s">
        <v>23</v>
      </c>
      <c r="C29" s="548" t="s">
        <v>1984</v>
      </c>
      <c r="D29" s="546" t="s">
        <v>2480</v>
      </c>
      <c r="E29" s="547" t="s">
        <v>11</v>
      </c>
      <c r="F29" s="546"/>
      <c r="G29" s="546"/>
      <c r="H29" s="546"/>
      <c r="I29" s="546"/>
      <c r="J29" s="546"/>
    </row>
    <row r="30" spans="1:10">
      <c r="A30" s="774">
        <v>10</v>
      </c>
      <c r="B30" s="549" t="s">
        <v>23</v>
      </c>
      <c r="C30" s="550" t="s">
        <v>2537</v>
      </c>
      <c r="D30" s="546"/>
      <c r="E30" s="547" t="s">
        <v>11</v>
      </c>
      <c r="F30" s="546"/>
      <c r="G30" s="546" t="s">
        <v>2755</v>
      </c>
      <c r="H30" s="546"/>
      <c r="I30" s="546" t="s">
        <v>2500</v>
      </c>
      <c r="J30" s="546"/>
    </row>
    <row r="31" spans="1:10">
      <c r="A31" s="775"/>
      <c r="B31" s="549" t="s">
        <v>23</v>
      </c>
      <c r="C31" s="548" t="s">
        <v>2009</v>
      </c>
      <c r="D31" s="546" t="s">
        <v>2480</v>
      </c>
      <c r="E31" s="547" t="s">
        <v>11</v>
      </c>
      <c r="F31" s="546"/>
      <c r="G31" s="546"/>
      <c r="H31" s="546"/>
      <c r="I31" s="546"/>
      <c r="J31" s="546"/>
    </row>
    <row r="32" spans="1:10">
      <c r="A32" s="776"/>
      <c r="B32" s="549" t="s">
        <v>23</v>
      </c>
      <c r="C32" s="548" t="s">
        <v>1984</v>
      </c>
      <c r="D32" s="546" t="s">
        <v>2480</v>
      </c>
      <c r="E32" s="547" t="s">
        <v>11</v>
      </c>
      <c r="F32" s="546"/>
      <c r="G32" s="546"/>
      <c r="H32" s="546"/>
      <c r="I32" s="546"/>
      <c r="J32" s="546"/>
    </row>
    <row r="33" spans="1:10">
      <c r="A33" s="774">
        <v>11</v>
      </c>
      <c r="B33" s="549" t="s">
        <v>23</v>
      </c>
      <c r="C33" s="550" t="s">
        <v>2536</v>
      </c>
      <c r="D33" s="546"/>
      <c r="E33" s="547" t="s">
        <v>11</v>
      </c>
      <c r="F33" s="546"/>
      <c r="G33" s="546"/>
      <c r="H33" s="546"/>
      <c r="I33" s="546" t="s">
        <v>2507</v>
      </c>
      <c r="J33" s="546"/>
    </row>
    <row r="34" spans="1:10">
      <c r="A34" s="775"/>
      <c r="B34" s="549" t="s">
        <v>23</v>
      </c>
      <c r="C34" s="548" t="s">
        <v>2506</v>
      </c>
      <c r="D34" s="546" t="s">
        <v>2505</v>
      </c>
      <c r="E34" s="547" t="s">
        <v>11</v>
      </c>
      <c r="F34" s="546"/>
      <c r="G34" s="546"/>
      <c r="H34" s="546"/>
      <c r="I34" s="546"/>
      <c r="J34" s="546"/>
    </row>
    <row r="35" spans="1:10">
      <c r="A35" s="776"/>
      <c r="B35" s="549" t="s">
        <v>23</v>
      </c>
      <c r="C35" s="548" t="s">
        <v>1984</v>
      </c>
      <c r="D35" s="546" t="s">
        <v>2480</v>
      </c>
      <c r="E35" s="547" t="s">
        <v>11</v>
      </c>
      <c r="F35" s="546"/>
      <c r="G35" s="546"/>
      <c r="H35" s="546"/>
      <c r="I35" s="546"/>
      <c r="J35" s="546"/>
    </row>
    <row r="36" spans="1:10" ht="18.75" customHeight="1">
      <c r="A36" s="774">
        <v>12</v>
      </c>
      <c r="B36" s="549" t="s">
        <v>23</v>
      </c>
      <c r="C36" s="550" t="s">
        <v>2535</v>
      </c>
      <c r="D36" s="546"/>
      <c r="E36" s="547" t="s">
        <v>11</v>
      </c>
      <c r="F36" s="546"/>
      <c r="G36" s="551" t="s">
        <v>2754</v>
      </c>
      <c r="H36" s="546"/>
      <c r="I36" s="551" t="s">
        <v>2503</v>
      </c>
      <c r="J36" s="546"/>
    </row>
    <row r="37" spans="1:10">
      <c r="A37" s="776"/>
      <c r="B37" s="549" t="s">
        <v>23</v>
      </c>
      <c r="C37" s="548" t="s">
        <v>1984</v>
      </c>
      <c r="D37" s="546" t="s">
        <v>2480</v>
      </c>
      <c r="E37" s="547" t="s">
        <v>11</v>
      </c>
      <c r="F37" s="546"/>
      <c r="G37" s="546"/>
      <c r="H37" s="546"/>
      <c r="I37" s="546"/>
      <c r="J37" s="546"/>
    </row>
    <row r="38" spans="1:10">
      <c r="A38" s="778">
        <v>13</v>
      </c>
      <c r="B38" s="549" t="s">
        <v>23</v>
      </c>
      <c r="C38" s="550" t="s">
        <v>2534</v>
      </c>
      <c r="D38" s="546"/>
      <c r="E38" s="547" t="s">
        <v>11</v>
      </c>
      <c r="F38" s="546"/>
      <c r="G38" s="546" t="s">
        <v>2756</v>
      </c>
      <c r="H38" s="546"/>
      <c r="I38" s="546" t="s">
        <v>2500</v>
      </c>
      <c r="J38" s="546"/>
    </row>
    <row r="39" spans="1:10">
      <c r="A39" s="778"/>
      <c r="B39" s="549" t="s">
        <v>23</v>
      </c>
      <c r="C39" s="548" t="s">
        <v>2009</v>
      </c>
      <c r="D39" s="546" t="s">
        <v>2480</v>
      </c>
      <c r="E39" s="547" t="s">
        <v>11</v>
      </c>
      <c r="F39" s="546"/>
      <c r="G39" s="546"/>
      <c r="H39" s="546"/>
      <c r="I39" s="546"/>
      <c r="J39" s="546"/>
    </row>
    <row r="40" spans="1:10">
      <c r="A40" s="778"/>
      <c r="B40" s="549" t="s">
        <v>23</v>
      </c>
      <c r="C40" s="548" t="s">
        <v>1984</v>
      </c>
      <c r="D40" s="546" t="s">
        <v>2480</v>
      </c>
      <c r="E40" s="547" t="s">
        <v>11</v>
      </c>
      <c r="F40" s="546"/>
      <c r="G40" s="546"/>
      <c r="H40" s="546"/>
      <c r="I40" s="546"/>
      <c r="J40" s="546"/>
    </row>
    <row r="41" spans="1:10">
      <c r="A41" s="775">
        <v>14</v>
      </c>
      <c r="B41" s="549" t="s">
        <v>23</v>
      </c>
      <c r="C41" s="550" t="s">
        <v>2533</v>
      </c>
      <c r="D41" s="546"/>
      <c r="E41" s="547" t="s">
        <v>11</v>
      </c>
      <c r="F41" s="546"/>
      <c r="G41" s="546"/>
      <c r="H41" s="546"/>
      <c r="I41" s="546"/>
      <c r="J41" s="546"/>
    </row>
    <row r="42" spans="1:10">
      <c r="A42" s="776"/>
      <c r="B42" s="549" t="s">
        <v>23</v>
      </c>
      <c r="C42" s="548" t="s">
        <v>1984</v>
      </c>
      <c r="D42" s="546" t="s">
        <v>2480</v>
      </c>
      <c r="E42" s="547" t="s">
        <v>11</v>
      </c>
      <c r="F42" s="546"/>
      <c r="G42" s="546"/>
      <c r="H42" s="546"/>
      <c r="I42" s="546"/>
      <c r="J42" s="546"/>
    </row>
    <row r="43" spans="1:10" ht="15.75" customHeight="1">
      <c r="A43" s="774">
        <v>15</v>
      </c>
      <c r="B43" s="549" t="s">
        <v>23</v>
      </c>
      <c r="C43" s="550" t="s">
        <v>2532</v>
      </c>
      <c r="D43" s="546"/>
      <c r="E43" s="547" t="s">
        <v>11</v>
      </c>
      <c r="F43" s="546"/>
      <c r="G43" s="551" t="s">
        <v>2757</v>
      </c>
      <c r="H43" s="546"/>
      <c r="I43" s="546"/>
      <c r="J43" s="546"/>
    </row>
    <row r="44" spans="1:10">
      <c r="A44" s="775"/>
      <c r="B44" s="549" t="s">
        <v>23</v>
      </c>
      <c r="C44" s="548" t="s">
        <v>2531</v>
      </c>
      <c r="D44" s="546" t="s">
        <v>2529</v>
      </c>
      <c r="E44" s="547" t="s">
        <v>11</v>
      </c>
      <c r="F44" s="546"/>
      <c r="G44" s="546"/>
      <c r="H44" s="546"/>
      <c r="I44" s="546"/>
      <c r="J44" s="546"/>
    </row>
    <row r="45" spans="1:10">
      <c r="A45" s="775"/>
      <c r="B45" s="549" t="s">
        <v>23</v>
      </c>
      <c r="C45" s="548" t="s">
        <v>2530</v>
      </c>
      <c r="D45" s="546" t="s">
        <v>2529</v>
      </c>
      <c r="E45" s="547" t="s">
        <v>11</v>
      </c>
      <c r="F45" s="546"/>
      <c r="G45" s="546"/>
      <c r="H45" s="546"/>
      <c r="I45" s="546"/>
      <c r="J45" s="546"/>
    </row>
    <row r="46" spans="1:10">
      <c r="A46" s="775"/>
      <c r="B46" s="549" t="s">
        <v>23</v>
      </c>
      <c r="C46" s="548" t="s">
        <v>2528</v>
      </c>
      <c r="D46" s="546" t="s">
        <v>2527</v>
      </c>
      <c r="E46" s="547" t="s">
        <v>11</v>
      </c>
      <c r="F46" s="546"/>
      <c r="G46" s="546"/>
      <c r="H46" s="546"/>
      <c r="I46" s="546"/>
      <c r="J46" s="546"/>
    </row>
    <row r="47" spans="1:10">
      <c r="A47" s="775"/>
      <c r="B47" s="549" t="s">
        <v>23</v>
      </c>
      <c r="C47" s="548" t="s">
        <v>2526</v>
      </c>
      <c r="D47" s="546" t="s">
        <v>2525</v>
      </c>
      <c r="E47" s="547" t="s">
        <v>11</v>
      </c>
      <c r="F47" s="546"/>
      <c r="G47" s="546"/>
      <c r="H47" s="546"/>
      <c r="I47" s="546"/>
      <c r="J47" s="546"/>
    </row>
    <row r="48" spans="1:10">
      <c r="A48" s="775"/>
      <c r="B48" s="549" t="s">
        <v>23</v>
      </c>
      <c r="C48" s="548" t="s">
        <v>1986</v>
      </c>
      <c r="D48" s="546"/>
      <c r="E48" s="547" t="s">
        <v>11</v>
      </c>
      <c r="F48" s="546"/>
      <c r="G48" s="546"/>
      <c r="H48" s="546"/>
      <c r="I48" s="546"/>
      <c r="J48" s="546"/>
    </row>
    <row r="49" spans="1:10">
      <c r="A49" s="776"/>
      <c r="B49" s="549" t="s">
        <v>23</v>
      </c>
      <c r="C49" s="548" t="s">
        <v>1984</v>
      </c>
      <c r="D49" s="546" t="s">
        <v>2480</v>
      </c>
      <c r="E49" s="547" t="s">
        <v>11</v>
      </c>
      <c r="F49" s="546"/>
      <c r="G49" s="546"/>
      <c r="H49" s="546"/>
      <c r="I49" s="546"/>
      <c r="J49" s="546"/>
    </row>
    <row r="50" spans="1:10" ht="18" customHeight="1">
      <c r="A50" s="774">
        <v>16</v>
      </c>
      <c r="B50" s="549" t="s">
        <v>23</v>
      </c>
      <c r="C50" s="550" t="s">
        <v>2524</v>
      </c>
      <c r="D50" s="546"/>
      <c r="E50" s="547" t="s">
        <v>11</v>
      </c>
      <c r="F50" s="546"/>
      <c r="G50" s="551" t="s">
        <v>2758</v>
      </c>
      <c r="H50" s="546"/>
      <c r="I50" s="546"/>
      <c r="J50" s="546"/>
    </row>
    <row r="51" spans="1:10">
      <c r="A51" s="775"/>
      <c r="B51" s="549" t="s">
        <v>23</v>
      </c>
      <c r="C51" s="548" t="s">
        <v>2389</v>
      </c>
      <c r="D51" s="546"/>
      <c r="E51" s="547" t="s">
        <v>11</v>
      </c>
      <c r="F51" s="546"/>
      <c r="G51" s="546"/>
      <c r="H51" s="546"/>
      <c r="I51" s="546"/>
      <c r="J51" s="546"/>
    </row>
    <row r="52" spans="1:10">
      <c r="A52" s="775"/>
      <c r="B52" s="549" t="s">
        <v>23</v>
      </c>
      <c r="C52" s="548" t="s">
        <v>2388</v>
      </c>
      <c r="D52" s="546"/>
      <c r="E52" s="547" t="s">
        <v>11</v>
      </c>
      <c r="F52" s="546"/>
      <c r="G52" s="546"/>
      <c r="H52" s="546"/>
      <c r="I52" s="546"/>
      <c r="J52" s="546"/>
    </row>
    <row r="53" spans="1:10">
      <c r="A53" s="775"/>
      <c r="B53" s="549" t="s">
        <v>23</v>
      </c>
      <c r="C53" s="548" t="s">
        <v>2387</v>
      </c>
      <c r="D53" s="546" t="s">
        <v>2523</v>
      </c>
      <c r="E53" s="547" t="s">
        <v>11</v>
      </c>
      <c r="F53" s="546"/>
      <c r="G53" s="546"/>
      <c r="H53" s="546"/>
      <c r="I53" s="546"/>
      <c r="J53" s="546"/>
    </row>
    <row r="54" spans="1:10">
      <c r="A54" s="775"/>
      <c r="B54" s="549" t="s">
        <v>23</v>
      </c>
      <c r="C54" s="548" t="s">
        <v>2386</v>
      </c>
      <c r="D54" s="546" t="s">
        <v>2522</v>
      </c>
      <c r="E54" s="547" t="s">
        <v>11</v>
      </c>
      <c r="F54" s="546"/>
      <c r="G54" s="546"/>
      <c r="H54" s="546"/>
      <c r="I54" s="546"/>
      <c r="J54" s="546"/>
    </row>
    <row r="55" spans="1:10">
      <c r="A55" s="775"/>
      <c r="B55" s="549" t="s">
        <v>23</v>
      </c>
      <c r="C55" s="548" t="s">
        <v>1986</v>
      </c>
      <c r="D55" s="546"/>
      <c r="E55" s="547" t="s">
        <v>11</v>
      </c>
      <c r="F55" s="546"/>
      <c r="G55" s="546"/>
      <c r="H55" s="546"/>
      <c r="I55" s="546"/>
      <c r="J55" s="546"/>
    </row>
    <row r="56" spans="1:10">
      <c r="A56" s="776"/>
      <c r="B56" s="549" t="s">
        <v>23</v>
      </c>
      <c r="C56" s="548" t="s">
        <v>1984</v>
      </c>
      <c r="D56" s="546" t="s">
        <v>2480</v>
      </c>
      <c r="E56" s="547" t="s">
        <v>11</v>
      </c>
      <c r="F56" s="546"/>
      <c r="G56" s="546"/>
      <c r="H56" s="546"/>
      <c r="I56" s="546"/>
      <c r="J56" s="546"/>
    </row>
    <row r="57" spans="1:10" ht="15.75" customHeight="1">
      <c r="A57" s="774">
        <v>17</v>
      </c>
      <c r="B57" s="549" t="s">
        <v>23</v>
      </c>
      <c r="C57" s="550" t="s">
        <v>2521</v>
      </c>
      <c r="D57" s="546"/>
      <c r="E57" s="547" t="s">
        <v>11</v>
      </c>
      <c r="F57" s="546"/>
      <c r="G57" s="551" t="s">
        <v>2759</v>
      </c>
      <c r="H57" s="546"/>
      <c r="I57" s="546" t="s">
        <v>2507</v>
      </c>
      <c r="J57" s="546"/>
    </row>
    <row r="58" spans="1:10">
      <c r="A58" s="776"/>
      <c r="B58" s="549" t="s">
        <v>23</v>
      </c>
      <c r="C58" s="548" t="s">
        <v>1984</v>
      </c>
      <c r="D58" s="546" t="s">
        <v>2480</v>
      </c>
      <c r="E58" s="547" t="s">
        <v>11</v>
      </c>
      <c r="F58" s="546"/>
      <c r="G58" s="546"/>
      <c r="H58" s="546"/>
      <c r="I58" s="546"/>
      <c r="J58" s="546"/>
    </row>
    <row r="59" spans="1:10" ht="15" customHeight="1">
      <c r="A59" s="774">
        <v>18</v>
      </c>
      <c r="B59" s="549" t="s">
        <v>23</v>
      </c>
      <c r="C59" s="550" t="s">
        <v>2520</v>
      </c>
      <c r="D59" s="546"/>
      <c r="E59" s="547" t="s">
        <v>11</v>
      </c>
      <c r="F59" s="546"/>
      <c r="G59" s="551" t="s">
        <v>2519</v>
      </c>
      <c r="H59" s="546"/>
      <c r="I59" s="551" t="s">
        <v>2503</v>
      </c>
      <c r="J59" s="546"/>
    </row>
    <row r="60" spans="1:10">
      <c r="A60" s="776"/>
      <c r="B60" s="549" t="s">
        <v>23</v>
      </c>
      <c r="C60" s="548" t="s">
        <v>1984</v>
      </c>
      <c r="D60" s="546" t="s">
        <v>2480</v>
      </c>
      <c r="E60" s="547" t="s">
        <v>11</v>
      </c>
      <c r="F60" s="546"/>
      <c r="G60" s="546"/>
      <c r="H60" s="546"/>
      <c r="I60" s="546"/>
      <c r="J60" s="546"/>
    </row>
    <row r="61" spans="1:10">
      <c r="A61" s="774">
        <v>19</v>
      </c>
      <c r="B61" s="549" t="s">
        <v>23</v>
      </c>
      <c r="C61" s="550" t="s">
        <v>2518</v>
      </c>
      <c r="D61" s="546"/>
      <c r="E61" s="547" t="s">
        <v>11</v>
      </c>
      <c r="F61" s="546"/>
      <c r="G61" s="546" t="s">
        <v>2517</v>
      </c>
      <c r="H61" s="546"/>
      <c r="I61" s="546" t="s">
        <v>2500</v>
      </c>
      <c r="J61" s="546"/>
    </row>
    <row r="62" spans="1:10">
      <c r="A62" s="775"/>
      <c r="B62" s="549" t="s">
        <v>23</v>
      </c>
      <c r="C62" s="548" t="s">
        <v>2009</v>
      </c>
      <c r="D62" s="546" t="s">
        <v>2480</v>
      </c>
      <c r="E62" s="547" t="s">
        <v>11</v>
      </c>
      <c r="F62" s="546"/>
      <c r="G62" s="546"/>
      <c r="H62" s="546"/>
      <c r="I62" s="546"/>
      <c r="J62" s="546"/>
    </row>
    <row r="63" spans="1:10">
      <c r="A63" s="776"/>
      <c r="B63" s="549" t="s">
        <v>23</v>
      </c>
      <c r="C63" s="548" t="s">
        <v>1984</v>
      </c>
      <c r="D63" s="546" t="s">
        <v>2480</v>
      </c>
      <c r="E63" s="547" t="s">
        <v>11</v>
      </c>
      <c r="F63" s="546"/>
      <c r="G63" s="546"/>
      <c r="H63" s="546"/>
      <c r="I63" s="546"/>
      <c r="J63" s="546"/>
    </row>
    <row r="64" spans="1:10" ht="15" customHeight="1">
      <c r="A64" s="774">
        <v>20</v>
      </c>
      <c r="B64" s="549" t="s">
        <v>23</v>
      </c>
      <c r="C64" s="550" t="s">
        <v>2516</v>
      </c>
      <c r="D64" s="546"/>
      <c r="E64" s="547" t="s">
        <v>11</v>
      </c>
      <c r="F64" s="546"/>
      <c r="G64" s="551" t="s">
        <v>2515</v>
      </c>
      <c r="H64" s="546"/>
      <c r="I64" s="551" t="s">
        <v>2503</v>
      </c>
      <c r="J64" s="546"/>
    </row>
    <row r="65" spans="1:10">
      <c r="A65" s="776"/>
      <c r="B65" s="549" t="s">
        <v>23</v>
      </c>
      <c r="C65" s="548" t="s">
        <v>1984</v>
      </c>
      <c r="D65" s="546" t="s">
        <v>2480</v>
      </c>
      <c r="E65" s="547" t="s">
        <v>11</v>
      </c>
      <c r="F65" s="546"/>
      <c r="G65" s="546"/>
      <c r="H65" s="546"/>
      <c r="I65" s="546"/>
      <c r="J65" s="546"/>
    </row>
    <row r="66" spans="1:10">
      <c r="A66" s="774">
        <v>21</v>
      </c>
      <c r="B66" s="549" t="s">
        <v>23</v>
      </c>
      <c r="C66" s="550" t="s">
        <v>2514</v>
      </c>
      <c r="D66" s="546"/>
      <c r="E66" s="547" t="s">
        <v>11</v>
      </c>
      <c r="F66" s="546"/>
      <c r="G66" s="546" t="s">
        <v>2513</v>
      </c>
      <c r="H66" s="546"/>
      <c r="I66" s="546" t="s">
        <v>2500</v>
      </c>
      <c r="J66" s="546"/>
    </row>
    <row r="67" spans="1:10">
      <c r="A67" s="775"/>
      <c r="B67" s="549" t="s">
        <v>23</v>
      </c>
      <c r="C67" s="548" t="s">
        <v>2009</v>
      </c>
      <c r="D67" s="546" t="s">
        <v>2480</v>
      </c>
      <c r="E67" s="547" t="s">
        <v>11</v>
      </c>
      <c r="F67" s="546"/>
      <c r="G67" s="546"/>
      <c r="H67" s="546"/>
      <c r="I67" s="546"/>
      <c r="J67" s="546"/>
    </row>
    <row r="68" spans="1:10">
      <c r="A68" s="776"/>
      <c r="B68" s="549" t="s">
        <v>23</v>
      </c>
      <c r="C68" s="548" t="s">
        <v>1984</v>
      </c>
      <c r="D68" s="546" t="s">
        <v>2480</v>
      </c>
      <c r="E68" s="547" t="s">
        <v>11</v>
      </c>
      <c r="F68" s="546"/>
      <c r="G68" s="546"/>
      <c r="H68" s="546"/>
      <c r="I68" s="546"/>
      <c r="J68" s="546"/>
    </row>
    <row r="69" spans="1:10" ht="17.25" customHeight="1">
      <c r="A69" s="774">
        <v>22</v>
      </c>
      <c r="B69" s="549" t="s">
        <v>23</v>
      </c>
      <c r="C69" s="550" t="s">
        <v>2512</v>
      </c>
      <c r="D69" s="546"/>
      <c r="E69" s="547" t="s">
        <v>11</v>
      </c>
      <c r="F69" s="546"/>
      <c r="G69" s="551" t="s">
        <v>2511</v>
      </c>
      <c r="H69" s="546"/>
      <c r="I69" s="551" t="s">
        <v>2503</v>
      </c>
      <c r="J69" s="546"/>
    </row>
    <row r="70" spans="1:10">
      <c r="A70" s="776"/>
      <c r="B70" s="549" t="s">
        <v>23</v>
      </c>
      <c r="C70" s="548" t="s">
        <v>1984</v>
      </c>
      <c r="D70" s="546" t="s">
        <v>2480</v>
      </c>
      <c r="E70" s="547" t="s">
        <v>11</v>
      </c>
      <c r="F70" s="546"/>
      <c r="G70" s="546"/>
      <c r="H70" s="546"/>
      <c r="I70" s="546"/>
      <c r="J70" s="546"/>
    </row>
    <row r="71" spans="1:10">
      <c r="A71" s="774">
        <v>23</v>
      </c>
      <c r="B71" s="549" t="s">
        <v>23</v>
      </c>
      <c r="C71" s="550" t="s">
        <v>2510</v>
      </c>
      <c r="D71" s="546"/>
      <c r="E71" s="547" t="s">
        <v>11</v>
      </c>
      <c r="F71" s="546"/>
      <c r="G71" s="546" t="s">
        <v>2509</v>
      </c>
      <c r="H71" s="546"/>
      <c r="I71" s="546" t="s">
        <v>2500</v>
      </c>
      <c r="J71" s="546"/>
    </row>
    <row r="72" spans="1:10">
      <c r="A72" s="775"/>
      <c r="B72" s="549" t="s">
        <v>23</v>
      </c>
      <c r="C72" s="548" t="s">
        <v>2009</v>
      </c>
      <c r="D72" s="546" t="s">
        <v>2480</v>
      </c>
      <c r="E72" s="547" t="s">
        <v>11</v>
      </c>
      <c r="F72" s="546"/>
      <c r="G72" s="546"/>
      <c r="H72" s="546"/>
      <c r="I72" s="546"/>
      <c r="J72" s="546"/>
    </row>
    <row r="73" spans="1:10">
      <c r="A73" s="776"/>
      <c r="B73" s="549" t="s">
        <v>23</v>
      </c>
      <c r="C73" s="548" t="s">
        <v>1984</v>
      </c>
      <c r="D73" s="546" t="s">
        <v>2480</v>
      </c>
      <c r="E73" s="547" t="s">
        <v>11</v>
      </c>
      <c r="F73" s="546"/>
      <c r="G73" s="546"/>
      <c r="H73" s="546"/>
      <c r="I73" s="546"/>
      <c r="J73" s="546"/>
    </row>
    <row r="74" spans="1:10">
      <c r="A74" s="774">
        <v>24</v>
      </c>
      <c r="B74" s="549" t="s">
        <v>23</v>
      </c>
      <c r="C74" s="550" t="s">
        <v>2508</v>
      </c>
      <c r="D74" s="546"/>
      <c r="E74" s="547" t="s">
        <v>11</v>
      </c>
      <c r="F74" s="546"/>
      <c r="G74" s="546"/>
      <c r="H74" s="546"/>
      <c r="I74" s="546" t="s">
        <v>2507</v>
      </c>
      <c r="J74" s="546"/>
    </row>
    <row r="75" spans="1:10">
      <c r="A75" s="775"/>
      <c r="B75" s="549" t="s">
        <v>23</v>
      </c>
      <c r="C75" s="548" t="s">
        <v>2506</v>
      </c>
      <c r="D75" s="546" t="s">
        <v>2505</v>
      </c>
      <c r="E75" s="547" t="s">
        <v>11</v>
      </c>
      <c r="F75" s="546"/>
      <c r="G75" s="546"/>
      <c r="H75" s="546"/>
      <c r="I75" s="546"/>
      <c r="J75" s="546"/>
    </row>
    <row r="76" spans="1:10">
      <c r="A76" s="776"/>
      <c r="B76" s="549" t="s">
        <v>23</v>
      </c>
      <c r="C76" s="548" t="s">
        <v>1984</v>
      </c>
      <c r="D76" s="546" t="s">
        <v>2480</v>
      </c>
      <c r="E76" s="547" t="s">
        <v>11</v>
      </c>
      <c r="F76" s="546"/>
      <c r="G76" s="546"/>
      <c r="H76" s="546"/>
      <c r="I76" s="546"/>
      <c r="J76" s="546"/>
    </row>
    <row r="77" spans="1:10" ht="18.75" customHeight="1">
      <c r="A77" s="774">
        <v>25</v>
      </c>
      <c r="B77" s="549" t="s">
        <v>23</v>
      </c>
      <c r="C77" s="550" t="s">
        <v>2504</v>
      </c>
      <c r="D77" s="546"/>
      <c r="E77" s="547" t="s">
        <v>11</v>
      </c>
      <c r="F77" s="546"/>
      <c r="G77" s="551" t="s">
        <v>2760</v>
      </c>
      <c r="H77" s="546"/>
      <c r="I77" s="551" t="s">
        <v>2503</v>
      </c>
      <c r="J77" s="546"/>
    </row>
    <row r="78" spans="1:10">
      <c r="A78" s="776"/>
      <c r="B78" s="549" t="s">
        <v>23</v>
      </c>
      <c r="C78" s="548" t="s">
        <v>1984</v>
      </c>
      <c r="D78" s="546" t="s">
        <v>2480</v>
      </c>
      <c r="E78" s="547" t="s">
        <v>11</v>
      </c>
      <c r="F78" s="546"/>
      <c r="G78" s="546"/>
      <c r="H78" s="546"/>
      <c r="I78" s="546"/>
      <c r="J78" s="546"/>
    </row>
    <row r="79" spans="1:10">
      <c r="A79" s="777">
        <v>26</v>
      </c>
      <c r="B79" s="549" t="s">
        <v>23</v>
      </c>
      <c r="C79" s="550" t="s">
        <v>2502</v>
      </c>
      <c r="D79" s="546"/>
      <c r="E79" s="547" t="s">
        <v>11</v>
      </c>
      <c r="F79" s="546"/>
      <c r="G79" s="546" t="s">
        <v>2501</v>
      </c>
      <c r="H79" s="546"/>
      <c r="I79" s="546" t="s">
        <v>2500</v>
      </c>
      <c r="J79" s="546"/>
    </row>
    <row r="80" spans="1:10">
      <c r="A80" s="777"/>
      <c r="B80" s="549" t="s">
        <v>23</v>
      </c>
      <c r="C80" s="548" t="s">
        <v>2009</v>
      </c>
      <c r="D80" s="546" t="s">
        <v>2480</v>
      </c>
      <c r="E80" s="547" t="s">
        <v>11</v>
      </c>
      <c r="F80" s="546"/>
      <c r="G80" s="546"/>
      <c r="H80" s="546"/>
      <c r="I80" s="546"/>
      <c r="J80" s="546"/>
    </row>
    <row r="81" spans="1:10">
      <c r="A81" s="777"/>
      <c r="B81" s="549" t="s">
        <v>23</v>
      </c>
      <c r="C81" s="548" t="s">
        <v>1984</v>
      </c>
      <c r="D81" s="546" t="s">
        <v>2480</v>
      </c>
      <c r="E81" s="547" t="s">
        <v>11</v>
      </c>
      <c r="F81" s="546"/>
      <c r="G81" s="546"/>
      <c r="H81" s="546"/>
      <c r="I81" s="546"/>
      <c r="J81" s="546"/>
    </row>
    <row r="82" spans="1:10">
      <c r="A82" s="774">
        <v>27</v>
      </c>
      <c r="B82" s="549" t="s">
        <v>23</v>
      </c>
      <c r="C82" s="550" t="s">
        <v>2499</v>
      </c>
      <c r="D82" s="546"/>
      <c r="E82" s="547" t="s">
        <v>11</v>
      </c>
      <c r="F82" s="546"/>
      <c r="G82" s="546"/>
      <c r="H82" s="546"/>
      <c r="I82" s="551" t="s">
        <v>2498</v>
      </c>
      <c r="J82" s="546"/>
    </row>
    <row r="83" spans="1:10">
      <c r="A83" s="776"/>
      <c r="B83" s="549" t="s">
        <v>23</v>
      </c>
      <c r="C83" s="548" t="s">
        <v>1984</v>
      </c>
      <c r="D83" s="546" t="s">
        <v>2480</v>
      </c>
      <c r="E83" s="547" t="s">
        <v>11</v>
      </c>
      <c r="F83" s="546"/>
      <c r="G83" s="546"/>
      <c r="H83" s="546"/>
      <c r="I83" s="546"/>
      <c r="J83" s="546"/>
    </row>
    <row r="84" spans="1:10" ht="15" customHeight="1">
      <c r="A84" s="774">
        <v>28</v>
      </c>
      <c r="B84" s="549" t="s">
        <v>23</v>
      </c>
      <c r="C84" s="550" t="s">
        <v>2497</v>
      </c>
      <c r="D84" s="546"/>
      <c r="E84" s="547" t="s">
        <v>11</v>
      </c>
      <c r="F84" s="546"/>
      <c r="G84" s="551" t="s">
        <v>2496</v>
      </c>
      <c r="H84" s="546"/>
      <c r="I84" s="551" t="s">
        <v>2495</v>
      </c>
      <c r="J84" s="546"/>
    </row>
    <row r="85" spans="1:10">
      <c r="A85" s="775"/>
      <c r="B85" s="549" t="s">
        <v>23</v>
      </c>
      <c r="C85" s="548" t="s">
        <v>2494</v>
      </c>
      <c r="D85" s="552">
        <v>0</v>
      </c>
      <c r="E85" s="547" t="s">
        <v>11</v>
      </c>
      <c r="F85" s="546"/>
      <c r="G85" s="546"/>
      <c r="H85" s="546"/>
      <c r="I85" s="546"/>
      <c r="J85" s="546"/>
    </row>
    <row r="86" spans="1:10">
      <c r="A86" s="775"/>
      <c r="B86" s="549" t="s">
        <v>23</v>
      </c>
      <c r="C86" s="548" t="s">
        <v>2493</v>
      </c>
      <c r="D86" s="552">
        <v>1</v>
      </c>
      <c r="E86" s="547" t="s">
        <v>11</v>
      </c>
      <c r="F86" s="546"/>
      <c r="G86" s="546"/>
      <c r="H86" s="546"/>
      <c r="I86" s="546"/>
      <c r="J86" s="546"/>
    </row>
    <row r="87" spans="1:10">
      <c r="A87" s="775"/>
      <c r="B87" s="549" t="s">
        <v>23</v>
      </c>
      <c r="C87" s="548" t="s">
        <v>2492</v>
      </c>
      <c r="D87" s="552">
        <v>1</v>
      </c>
      <c r="E87" s="547" t="s">
        <v>11</v>
      </c>
      <c r="F87" s="546"/>
      <c r="G87" s="546"/>
      <c r="H87" s="546"/>
      <c r="I87" s="546"/>
      <c r="J87" s="546"/>
    </row>
    <row r="88" spans="1:10">
      <c r="A88" s="775"/>
      <c r="B88" s="549" t="s">
        <v>23</v>
      </c>
      <c r="C88" s="548" t="s">
        <v>2491</v>
      </c>
      <c r="D88" s="552">
        <v>1</v>
      </c>
      <c r="E88" s="547" t="s">
        <v>11</v>
      </c>
      <c r="F88" s="546"/>
      <c r="G88" s="546"/>
      <c r="H88" s="546"/>
      <c r="I88" s="546"/>
      <c r="J88" s="546"/>
    </row>
    <row r="89" spans="1:10">
      <c r="A89" s="776"/>
      <c r="B89" s="549" t="s">
        <v>23</v>
      </c>
      <c r="C89" s="548" t="s">
        <v>1984</v>
      </c>
      <c r="D89" s="546" t="s">
        <v>2480</v>
      </c>
      <c r="E89" s="547" t="s">
        <v>11</v>
      </c>
      <c r="F89" s="546"/>
      <c r="G89" s="546"/>
      <c r="H89" s="546"/>
      <c r="I89" s="546"/>
      <c r="J89" s="546"/>
    </row>
    <row r="90" spans="1:10">
      <c r="A90" s="774">
        <v>29</v>
      </c>
      <c r="B90" s="549" t="s">
        <v>23</v>
      </c>
      <c r="C90" s="550" t="s">
        <v>2490</v>
      </c>
      <c r="D90" s="546"/>
      <c r="E90" s="547" t="s">
        <v>11</v>
      </c>
      <c r="F90" s="546"/>
      <c r="G90" s="546"/>
      <c r="H90" s="546"/>
      <c r="I90" s="546" t="s">
        <v>2489</v>
      </c>
      <c r="J90" s="546"/>
    </row>
    <row r="91" spans="1:10">
      <c r="A91" s="775"/>
      <c r="B91" s="549" t="s">
        <v>23</v>
      </c>
      <c r="C91" s="548" t="s">
        <v>2488</v>
      </c>
      <c r="D91" s="546" t="s">
        <v>2485</v>
      </c>
      <c r="E91" s="547" t="s">
        <v>11</v>
      </c>
      <c r="F91" s="546"/>
      <c r="G91" s="546"/>
      <c r="H91" s="546"/>
      <c r="I91" s="546"/>
      <c r="J91" s="546"/>
    </row>
    <row r="92" spans="1:10">
      <c r="A92" s="775"/>
      <c r="B92" s="549" t="s">
        <v>23</v>
      </c>
      <c r="C92" s="548" t="s">
        <v>2487</v>
      </c>
      <c r="D92" s="546" t="s">
        <v>2483</v>
      </c>
      <c r="E92" s="547" t="s">
        <v>11</v>
      </c>
      <c r="F92" s="546"/>
      <c r="G92" s="546"/>
      <c r="H92" s="546"/>
      <c r="I92" s="546"/>
      <c r="J92" s="546"/>
    </row>
    <row r="93" spans="1:10">
      <c r="A93" s="775"/>
      <c r="B93" s="549" t="s">
        <v>23</v>
      </c>
      <c r="C93" s="548" t="s">
        <v>2486</v>
      </c>
      <c r="D93" s="546" t="s">
        <v>2485</v>
      </c>
      <c r="E93" s="547" t="s">
        <v>11</v>
      </c>
      <c r="F93" s="546"/>
      <c r="G93" s="546"/>
      <c r="H93" s="546"/>
      <c r="I93" s="546"/>
      <c r="J93" s="546"/>
    </row>
    <row r="94" spans="1:10">
      <c r="A94" s="775"/>
      <c r="B94" s="549" t="s">
        <v>23</v>
      </c>
      <c r="C94" s="548" t="s">
        <v>2484</v>
      </c>
      <c r="D94" s="546" t="s">
        <v>2483</v>
      </c>
      <c r="E94" s="547" t="s">
        <v>11</v>
      </c>
      <c r="F94" s="546"/>
      <c r="G94" s="546"/>
      <c r="H94" s="546"/>
      <c r="I94" s="546"/>
      <c r="J94" s="546"/>
    </row>
    <row r="95" spans="1:10">
      <c r="A95" s="776"/>
      <c r="B95" s="549" t="s">
        <v>23</v>
      </c>
      <c r="C95" s="548" t="s">
        <v>1984</v>
      </c>
      <c r="D95" s="546" t="s">
        <v>2480</v>
      </c>
      <c r="E95" s="547" t="s">
        <v>11</v>
      </c>
      <c r="F95" s="546"/>
      <c r="G95" s="546"/>
      <c r="H95" s="546"/>
      <c r="I95" s="546"/>
      <c r="J95" s="546"/>
    </row>
    <row r="96" spans="1:10" ht="17.25" customHeight="1">
      <c r="A96" s="774">
        <v>30</v>
      </c>
      <c r="B96" s="549" t="s">
        <v>23</v>
      </c>
      <c r="C96" s="550" t="s">
        <v>2482</v>
      </c>
      <c r="D96" s="546"/>
      <c r="E96" s="547" t="s">
        <v>11</v>
      </c>
      <c r="F96" s="546"/>
      <c r="G96" s="546"/>
      <c r="H96" s="546"/>
      <c r="I96" s="551" t="s">
        <v>2481</v>
      </c>
      <c r="J96" s="546"/>
    </row>
    <row r="97" spans="1:10">
      <c r="A97" s="775"/>
      <c r="B97" s="549" t="s">
        <v>23</v>
      </c>
      <c r="C97" s="548" t="s">
        <v>1523</v>
      </c>
      <c r="D97" s="546"/>
      <c r="E97" s="547" t="s">
        <v>11</v>
      </c>
      <c r="F97" s="546"/>
      <c r="G97" s="546"/>
      <c r="H97" s="546"/>
      <c r="I97" s="546"/>
      <c r="J97" s="546"/>
    </row>
    <row r="98" spans="1:10">
      <c r="A98" s="775"/>
      <c r="B98" s="549" t="s">
        <v>23</v>
      </c>
      <c r="C98" s="548" t="s">
        <v>1524</v>
      </c>
      <c r="D98" s="546"/>
      <c r="E98" s="547" t="s">
        <v>11</v>
      </c>
      <c r="F98" s="546"/>
      <c r="G98" s="546"/>
      <c r="H98" s="546"/>
      <c r="I98" s="546"/>
      <c r="J98" s="546"/>
    </row>
    <row r="99" spans="1:10">
      <c r="A99" s="775"/>
      <c r="B99" s="549" t="s">
        <v>23</v>
      </c>
      <c r="C99" s="548" t="s">
        <v>2477</v>
      </c>
      <c r="D99" s="546"/>
      <c r="E99" s="547" t="s">
        <v>11</v>
      </c>
      <c r="F99" s="546"/>
      <c r="G99" s="546"/>
      <c r="H99" s="546"/>
      <c r="I99" s="546"/>
      <c r="J99" s="546"/>
    </row>
    <row r="100" spans="1:10">
      <c r="A100" s="775"/>
      <c r="B100" s="549" t="s">
        <v>23</v>
      </c>
      <c r="C100" s="548" t="s">
        <v>2476</v>
      </c>
      <c r="D100" s="546"/>
      <c r="E100" s="547" t="s">
        <v>11</v>
      </c>
      <c r="F100" s="546"/>
      <c r="G100" s="546"/>
      <c r="H100" s="546"/>
      <c r="I100" s="546"/>
      <c r="J100" s="546"/>
    </row>
    <row r="101" spans="1:10">
      <c r="A101" s="775"/>
      <c r="B101" s="549" t="s">
        <v>23</v>
      </c>
      <c r="C101" s="548" t="s">
        <v>2475</v>
      </c>
      <c r="D101" s="546"/>
      <c r="E101" s="547" t="s">
        <v>11</v>
      </c>
      <c r="F101" s="546"/>
      <c r="G101" s="546"/>
      <c r="H101" s="546"/>
      <c r="I101" s="546"/>
      <c r="J101" s="546"/>
    </row>
    <row r="102" spans="1:10">
      <c r="A102" s="775"/>
      <c r="B102" s="549" t="s">
        <v>23</v>
      </c>
      <c r="C102" s="548" t="s">
        <v>2474</v>
      </c>
      <c r="D102" s="546"/>
      <c r="E102" s="547" t="s">
        <v>11</v>
      </c>
      <c r="F102" s="546"/>
      <c r="G102" s="546"/>
      <c r="H102" s="546"/>
      <c r="I102" s="546"/>
      <c r="J102" s="546"/>
    </row>
    <row r="103" spans="1:10">
      <c r="A103" s="775"/>
      <c r="B103" s="549" t="s">
        <v>23</v>
      </c>
      <c r="C103" s="548" t="s">
        <v>2473</v>
      </c>
      <c r="D103" s="546"/>
      <c r="E103" s="547" t="s">
        <v>11</v>
      </c>
      <c r="F103" s="546"/>
      <c r="G103" s="546"/>
      <c r="H103" s="546"/>
      <c r="I103" s="546"/>
      <c r="J103" s="546"/>
    </row>
    <row r="104" spans="1:10">
      <c r="A104" s="775"/>
      <c r="B104" s="549" t="s">
        <v>23</v>
      </c>
      <c r="C104" s="548" t="s">
        <v>2472</v>
      </c>
      <c r="D104" s="546"/>
      <c r="E104" s="547" t="s">
        <v>11</v>
      </c>
      <c r="F104" s="546"/>
      <c r="G104" s="546"/>
      <c r="H104" s="546"/>
      <c r="I104" s="546"/>
      <c r="J104" s="546"/>
    </row>
    <row r="105" spans="1:10">
      <c r="A105" s="775"/>
      <c r="B105" s="549" t="s">
        <v>23</v>
      </c>
      <c r="C105" s="548" t="s">
        <v>2471</v>
      </c>
      <c r="D105" s="546"/>
      <c r="E105" s="547" t="s">
        <v>11</v>
      </c>
      <c r="F105" s="546"/>
      <c r="G105" s="546"/>
      <c r="H105" s="546"/>
      <c r="I105" s="546"/>
      <c r="J105" s="546"/>
    </row>
    <row r="106" spans="1:10">
      <c r="A106" s="775"/>
      <c r="B106" s="549" t="s">
        <v>23</v>
      </c>
      <c r="C106" s="548" t="s">
        <v>2470</v>
      </c>
      <c r="D106" s="546"/>
      <c r="E106" s="547" t="s">
        <v>11</v>
      </c>
      <c r="F106" s="546"/>
      <c r="G106" s="546"/>
      <c r="H106" s="546"/>
      <c r="I106" s="546"/>
      <c r="J106" s="546"/>
    </row>
    <row r="107" spans="1:10">
      <c r="A107" s="775"/>
      <c r="B107" s="549" t="s">
        <v>23</v>
      </c>
      <c r="C107" s="548" t="s">
        <v>2469</v>
      </c>
      <c r="D107" s="546"/>
      <c r="E107" s="547" t="s">
        <v>11</v>
      </c>
      <c r="F107" s="546"/>
      <c r="G107" s="546"/>
      <c r="H107" s="546"/>
      <c r="I107" s="546"/>
      <c r="J107" s="546"/>
    </row>
    <row r="108" spans="1:10">
      <c r="A108" s="775"/>
      <c r="B108" s="549" t="s">
        <v>23</v>
      </c>
      <c r="C108" s="548" t="s">
        <v>2468</v>
      </c>
      <c r="D108" s="546"/>
      <c r="E108" s="547" t="s">
        <v>11</v>
      </c>
      <c r="F108" s="546"/>
      <c r="G108" s="546"/>
      <c r="H108" s="546"/>
      <c r="I108" s="546"/>
      <c r="J108" s="546"/>
    </row>
    <row r="109" spans="1:10">
      <c r="A109" s="775"/>
      <c r="B109" s="549" t="s">
        <v>23</v>
      </c>
      <c r="C109" s="548" t="s">
        <v>2467</v>
      </c>
      <c r="D109" s="546"/>
      <c r="E109" s="547" t="s">
        <v>11</v>
      </c>
      <c r="F109" s="546"/>
      <c r="G109" s="546"/>
      <c r="H109" s="546"/>
      <c r="I109" s="546"/>
      <c r="J109" s="546"/>
    </row>
    <row r="110" spans="1:10">
      <c r="A110" s="775"/>
      <c r="B110" s="549" t="s">
        <v>23</v>
      </c>
      <c r="C110" s="548" t="s">
        <v>2466</v>
      </c>
      <c r="D110" s="546"/>
      <c r="E110" s="547" t="s">
        <v>11</v>
      </c>
      <c r="F110" s="546"/>
      <c r="G110" s="546"/>
      <c r="H110" s="546"/>
      <c r="I110" s="546"/>
      <c r="J110" s="546"/>
    </row>
    <row r="111" spans="1:10">
      <c r="A111" s="775"/>
      <c r="B111" s="549" t="s">
        <v>23</v>
      </c>
      <c r="C111" s="548" t="s">
        <v>2465</v>
      </c>
      <c r="D111" s="546"/>
      <c r="E111" s="547" t="s">
        <v>11</v>
      </c>
      <c r="F111" s="546"/>
      <c r="G111" s="546"/>
      <c r="H111" s="546"/>
      <c r="I111" s="546"/>
      <c r="J111" s="546"/>
    </row>
    <row r="112" spans="1:10">
      <c r="A112" s="775"/>
      <c r="B112" s="549" t="s">
        <v>23</v>
      </c>
      <c r="C112" s="548" t="s">
        <v>2464</v>
      </c>
      <c r="D112" s="546"/>
      <c r="E112" s="547" t="s">
        <v>11</v>
      </c>
      <c r="F112" s="546"/>
      <c r="G112" s="546"/>
      <c r="H112" s="546"/>
      <c r="I112" s="546"/>
      <c r="J112" s="546"/>
    </row>
    <row r="113" spans="1:10">
      <c r="A113" s="775"/>
      <c r="B113" s="549" t="s">
        <v>23</v>
      </c>
      <c r="C113" s="548" t="s">
        <v>2463</v>
      </c>
      <c r="D113" s="546"/>
      <c r="E113" s="547" t="s">
        <v>11</v>
      </c>
      <c r="F113" s="546"/>
      <c r="G113" s="546"/>
      <c r="H113" s="546"/>
      <c r="I113" s="546"/>
      <c r="J113" s="546"/>
    </row>
    <row r="114" spans="1:10">
      <c r="A114" s="775"/>
      <c r="B114" s="549" t="s">
        <v>23</v>
      </c>
      <c r="C114" s="548" t="s">
        <v>2462</v>
      </c>
      <c r="D114" s="546"/>
      <c r="E114" s="547" t="s">
        <v>11</v>
      </c>
      <c r="F114" s="546"/>
      <c r="G114" s="546"/>
      <c r="H114" s="546"/>
      <c r="I114" s="546"/>
      <c r="J114" s="546"/>
    </row>
    <row r="115" spans="1:10">
      <c r="A115" s="775"/>
      <c r="B115" s="549" t="s">
        <v>23</v>
      </c>
      <c r="C115" s="548" t="s">
        <v>2461</v>
      </c>
      <c r="D115" s="546"/>
      <c r="E115" s="547" t="s">
        <v>11</v>
      </c>
      <c r="F115" s="546"/>
      <c r="G115" s="546"/>
      <c r="H115" s="546"/>
      <c r="I115" s="546"/>
      <c r="J115" s="546"/>
    </row>
    <row r="116" spans="1:10">
      <c r="A116" s="775"/>
      <c r="B116" s="549" t="s">
        <v>23</v>
      </c>
      <c r="C116" s="548" t="s">
        <v>2460</v>
      </c>
      <c r="D116" s="546"/>
      <c r="E116" s="547" t="s">
        <v>11</v>
      </c>
      <c r="F116" s="546"/>
      <c r="G116" s="546"/>
      <c r="H116" s="546"/>
      <c r="I116" s="546"/>
      <c r="J116" s="546"/>
    </row>
    <row r="117" spans="1:10">
      <c r="A117" s="775"/>
      <c r="B117" s="549" t="s">
        <v>23</v>
      </c>
      <c r="C117" s="548" t="s">
        <v>2459</v>
      </c>
      <c r="D117" s="546"/>
      <c r="E117" s="547" t="s">
        <v>11</v>
      </c>
      <c r="F117" s="546"/>
      <c r="G117" s="546"/>
      <c r="H117" s="546"/>
      <c r="I117" s="546"/>
      <c r="J117" s="546"/>
    </row>
    <row r="118" spans="1:10">
      <c r="A118" s="775"/>
      <c r="B118" s="549" t="s">
        <v>23</v>
      </c>
      <c r="C118" s="548" t="s">
        <v>2458</v>
      </c>
      <c r="D118" s="546"/>
      <c r="E118" s="547" t="s">
        <v>11</v>
      </c>
      <c r="F118" s="546"/>
      <c r="G118" s="546"/>
      <c r="H118" s="546"/>
      <c r="I118" s="546"/>
      <c r="J118" s="546"/>
    </row>
    <row r="119" spans="1:10">
      <c r="A119" s="775"/>
      <c r="B119" s="549" t="s">
        <v>23</v>
      </c>
      <c r="C119" s="548" t="s">
        <v>2457</v>
      </c>
      <c r="D119" s="546"/>
      <c r="E119" s="547" t="s">
        <v>11</v>
      </c>
      <c r="F119" s="546"/>
      <c r="G119" s="546"/>
      <c r="H119" s="546"/>
      <c r="I119" s="546"/>
      <c r="J119" s="546"/>
    </row>
    <row r="120" spans="1:10">
      <c r="A120" s="775"/>
      <c r="B120" s="549" t="s">
        <v>23</v>
      </c>
      <c r="C120" s="548" t="s">
        <v>2456</v>
      </c>
      <c r="D120" s="546"/>
      <c r="E120" s="547" t="s">
        <v>11</v>
      </c>
      <c r="F120" s="546"/>
      <c r="G120" s="546"/>
      <c r="H120" s="546"/>
      <c r="I120" s="546"/>
      <c r="J120" s="546"/>
    </row>
    <row r="121" spans="1:10">
      <c r="A121" s="775"/>
      <c r="B121" s="549" t="s">
        <v>23</v>
      </c>
      <c r="C121" s="548" t="s">
        <v>2455</v>
      </c>
      <c r="D121" s="546"/>
      <c r="E121" s="547" t="s">
        <v>11</v>
      </c>
      <c r="F121" s="546"/>
      <c r="G121" s="546"/>
      <c r="H121" s="546"/>
      <c r="I121" s="546"/>
      <c r="J121" s="546"/>
    </row>
    <row r="122" spans="1:10">
      <c r="A122" s="775"/>
      <c r="B122" s="549" t="s">
        <v>23</v>
      </c>
      <c r="C122" s="548" t="s">
        <v>2454</v>
      </c>
      <c r="D122" s="546"/>
      <c r="E122" s="547" t="s">
        <v>11</v>
      </c>
      <c r="F122" s="546"/>
      <c r="G122" s="546"/>
      <c r="H122" s="546"/>
      <c r="I122" s="546"/>
      <c r="J122" s="546"/>
    </row>
    <row r="123" spans="1:10">
      <c r="A123" s="775"/>
      <c r="B123" s="549" t="s">
        <v>23</v>
      </c>
      <c r="C123" s="548" t="s">
        <v>2453</v>
      </c>
      <c r="D123" s="546"/>
      <c r="E123" s="547" t="s">
        <v>11</v>
      </c>
      <c r="F123" s="546"/>
      <c r="G123" s="546"/>
      <c r="H123" s="546"/>
      <c r="I123" s="546"/>
      <c r="J123" s="546"/>
    </row>
    <row r="124" spans="1:10">
      <c r="A124" s="775"/>
      <c r="B124" s="549" t="s">
        <v>23</v>
      </c>
      <c r="C124" s="548" t="s">
        <v>2452</v>
      </c>
      <c r="D124" s="546"/>
      <c r="E124" s="547" t="s">
        <v>11</v>
      </c>
      <c r="F124" s="546"/>
      <c r="G124" s="546"/>
      <c r="H124" s="546"/>
      <c r="I124" s="546"/>
      <c r="J124" s="546"/>
    </row>
    <row r="125" spans="1:10">
      <c r="A125" s="775"/>
      <c r="B125" s="549" t="s">
        <v>23</v>
      </c>
      <c r="C125" s="548" t="s">
        <v>2451</v>
      </c>
      <c r="D125" s="546"/>
      <c r="E125" s="547" t="s">
        <v>11</v>
      </c>
      <c r="F125" s="546"/>
      <c r="G125" s="546"/>
      <c r="H125" s="546"/>
      <c r="I125" s="546"/>
      <c r="J125" s="546"/>
    </row>
    <row r="126" spans="1:10">
      <c r="A126" s="775"/>
      <c r="B126" s="549" t="s">
        <v>23</v>
      </c>
      <c r="C126" s="548" t="s">
        <v>2450</v>
      </c>
      <c r="D126" s="546"/>
      <c r="E126" s="547" t="s">
        <v>11</v>
      </c>
      <c r="F126" s="546"/>
      <c r="G126" s="546"/>
      <c r="H126" s="546"/>
      <c r="I126" s="546"/>
      <c r="J126" s="546"/>
    </row>
    <row r="127" spans="1:10">
      <c r="A127" s="776"/>
      <c r="B127" s="549" t="s">
        <v>23</v>
      </c>
      <c r="C127" s="548" t="s">
        <v>1984</v>
      </c>
      <c r="D127" s="546" t="s">
        <v>2480</v>
      </c>
      <c r="E127" s="547" t="s">
        <v>11</v>
      </c>
      <c r="F127" s="546"/>
      <c r="G127" s="546"/>
      <c r="H127" s="546"/>
      <c r="I127" s="546"/>
      <c r="J127" s="546"/>
    </row>
    <row r="128" spans="1:10" ht="17.25" customHeight="1">
      <c r="A128" s="774">
        <v>31</v>
      </c>
      <c r="B128" s="549" t="s">
        <v>23</v>
      </c>
      <c r="C128" s="550" t="s">
        <v>2479</v>
      </c>
      <c r="D128" s="546"/>
      <c r="E128" s="547" t="s">
        <v>11</v>
      </c>
      <c r="F128" s="546"/>
      <c r="G128" s="546"/>
      <c r="H128" s="546"/>
      <c r="I128" s="551" t="s">
        <v>2478</v>
      </c>
      <c r="J128" s="546"/>
    </row>
    <row r="129" spans="1:10">
      <c r="A129" s="775"/>
      <c r="B129" s="549" t="s">
        <v>23</v>
      </c>
      <c r="C129" s="548" t="s">
        <v>1523</v>
      </c>
      <c r="D129" s="546"/>
      <c r="E129" s="547" t="s">
        <v>11</v>
      </c>
      <c r="F129" s="546"/>
      <c r="G129" s="546"/>
      <c r="H129" s="546"/>
      <c r="I129" s="546"/>
      <c r="J129" s="546"/>
    </row>
    <row r="130" spans="1:10">
      <c r="A130" s="775"/>
      <c r="B130" s="549" t="s">
        <v>23</v>
      </c>
      <c r="C130" s="548" t="s">
        <v>1524</v>
      </c>
      <c r="D130" s="546"/>
      <c r="E130" s="547" t="s">
        <v>11</v>
      </c>
      <c r="F130" s="546"/>
      <c r="G130" s="546"/>
      <c r="H130" s="546"/>
      <c r="I130" s="546"/>
      <c r="J130" s="546"/>
    </row>
    <row r="131" spans="1:10">
      <c r="A131" s="775"/>
      <c r="B131" s="549" t="s">
        <v>23</v>
      </c>
      <c r="C131" s="548" t="s">
        <v>2477</v>
      </c>
      <c r="D131" s="546"/>
      <c r="E131" s="547" t="s">
        <v>11</v>
      </c>
      <c r="F131" s="546"/>
      <c r="G131" s="546"/>
      <c r="H131" s="546"/>
      <c r="I131" s="546"/>
      <c r="J131" s="546"/>
    </row>
    <row r="132" spans="1:10">
      <c r="A132" s="775"/>
      <c r="B132" s="549" t="s">
        <v>23</v>
      </c>
      <c r="C132" s="548" t="s">
        <v>2476</v>
      </c>
      <c r="D132" s="546"/>
      <c r="E132" s="547" t="s">
        <v>11</v>
      </c>
      <c r="F132" s="546"/>
      <c r="G132" s="546"/>
      <c r="H132" s="546"/>
      <c r="I132" s="546"/>
      <c r="J132" s="546"/>
    </row>
    <row r="133" spans="1:10">
      <c r="A133" s="775"/>
      <c r="B133" s="549" t="s">
        <v>23</v>
      </c>
      <c r="C133" s="548" t="s">
        <v>2475</v>
      </c>
      <c r="D133" s="546"/>
      <c r="E133" s="547" t="s">
        <v>11</v>
      </c>
      <c r="F133" s="546"/>
      <c r="G133" s="546"/>
      <c r="H133" s="546"/>
      <c r="I133" s="546"/>
      <c r="J133" s="546"/>
    </row>
    <row r="134" spans="1:10">
      <c r="A134" s="775"/>
      <c r="B134" s="549" t="s">
        <v>23</v>
      </c>
      <c r="C134" s="548" t="s">
        <v>2474</v>
      </c>
      <c r="D134" s="546"/>
      <c r="E134" s="547" t="s">
        <v>11</v>
      </c>
      <c r="F134" s="546"/>
      <c r="G134" s="546"/>
      <c r="H134" s="546"/>
      <c r="I134" s="546"/>
      <c r="J134" s="546"/>
    </row>
    <row r="135" spans="1:10">
      <c r="A135" s="775"/>
      <c r="B135" s="549" t="s">
        <v>23</v>
      </c>
      <c r="C135" s="548" t="s">
        <v>2473</v>
      </c>
      <c r="D135" s="546"/>
      <c r="E135" s="547" t="s">
        <v>11</v>
      </c>
      <c r="F135" s="546"/>
      <c r="G135" s="546"/>
      <c r="H135" s="546"/>
      <c r="I135" s="546"/>
      <c r="J135" s="546"/>
    </row>
    <row r="136" spans="1:10">
      <c r="A136" s="775"/>
      <c r="B136" s="549" t="s">
        <v>23</v>
      </c>
      <c r="C136" s="548" t="s">
        <v>2472</v>
      </c>
      <c r="D136" s="546"/>
      <c r="E136" s="547" t="s">
        <v>11</v>
      </c>
      <c r="F136" s="546"/>
      <c r="G136" s="546"/>
      <c r="H136" s="546"/>
      <c r="I136" s="546"/>
      <c r="J136" s="546"/>
    </row>
    <row r="137" spans="1:10">
      <c r="A137" s="775"/>
      <c r="B137" s="549" t="s">
        <v>23</v>
      </c>
      <c r="C137" s="548" t="s">
        <v>2471</v>
      </c>
      <c r="D137" s="546"/>
      <c r="E137" s="547" t="s">
        <v>11</v>
      </c>
      <c r="F137" s="546"/>
      <c r="G137" s="546"/>
      <c r="H137" s="546"/>
      <c r="I137" s="546"/>
      <c r="J137" s="546"/>
    </row>
    <row r="138" spans="1:10">
      <c r="A138" s="775"/>
      <c r="B138" s="549" t="s">
        <v>23</v>
      </c>
      <c r="C138" s="548" t="s">
        <v>2470</v>
      </c>
      <c r="D138" s="546"/>
      <c r="E138" s="547" t="s">
        <v>11</v>
      </c>
      <c r="F138" s="546"/>
      <c r="G138" s="546"/>
      <c r="H138" s="546"/>
      <c r="I138" s="546"/>
      <c r="J138" s="546"/>
    </row>
    <row r="139" spans="1:10">
      <c r="A139" s="775"/>
      <c r="B139" s="549" t="s">
        <v>23</v>
      </c>
      <c r="C139" s="548" t="s">
        <v>2469</v>
      </c>
      <c r="D139" s="546"/>
      <c r="E139" s="547" t="s">
        <v>11</v>
      </c>
      <c r="F139" s="546"/>
      <c r="G139" s="546"/>
      <c r="H139" s="546"/>
      <c r="I139" s="546"/>
      <c r="J139" s="546"/>
    </row>
    <row r="140" spans="1:10">
      <c r="A140" s="775"/>
      <c r="B140" s="549" t="s">
        <v>23</v>
      </c>
      <c r="C140" s="548" t="s">
        <v>2468</v>
      </c>
      <c r="D140" s="546"/>
      <c r="E140" s="547" t="s">
        <v>11</v>
      </c>
      <c r="F140" s="546"/>
      <c r="G140" s="546"/>
      <c r="H140" s="546"/>
      <c r="I140" s="546"/>
      <c r="J140" s="546"/>
    </row>
    <row r="141" spans="1:10">
      <c r="A141" s="775"/>
      <c r="B141" s="549" t="s">
        <v>23</v>
      </c>
      <c r="C141" s="548" t="s">
        <v>2467</v>
      </c>
      <c r="D141" s="546"/>
      <c r="E141" s="547" t="s">
        <v>11</v>
      </c>
      <c r="F141" s="546"/>
      <c r="G141" s="546"/>
      <c r="H141" s="546"/>
      <c r="I141" s="546"/>
      <c r="J141" s="546"/>
    </row>
    <row r="142" spans="1:10">
      <c r="A142" s="775"/>
      <c r="B142" s="549" t="s">
        <v>23</v>
      </c>
      <c r="C142" s="548" t="s">
        <v>2466</v>
      </c>
      <c r="D142" s="546"/>
      <c r="E142" s="547" t="s">
        <v>11</v>
      </c>
      <c r="F142" s="546"/>
      <c r="G142" s="546"/>
      <c r="H142" s="546"/>
      <c r="I142" s="546"/>
      <c r="J142" s="546"/>
    </row>
    <row r="143" spans="1:10">
      <c r="A143" s="775"/>
      <c r="B143" s="549" t="s">
        <v>23</v>
      </c>
      <c r="C143" s="548" t="s">
        <v>2465</v>
      </c>
      <c r="D143" s="546"/>
      <c r="E143" s="547" t="s">
        <v>11</v>
      </c>
      <c r="F143" s="546"/>
      <c r="G143" s="546"/>
      <c r="H143" s="546"/>
      <c r="I143" s="546"/>
      <c r="J143" s="546"/>
    </row>
    <row r="144" spans="1:10">
      <c r="A144" s="775"/>
      <c r="B144" s="549" t="s">
        <v>23</v>
      </c>
      <c r="C144" s="548" t="s">
        <v>2464</v>
      </c>
      <c r="D144" s="546"/>
      <c r="E144" s="547" t="s">
        <v>11</v>
      </c>
      <c r="F144" s="546"/>
      <c r="G144" s="546"/>
      <c r="H144" s="546"/>
      <c r="I144" s="546"/>
      <c r="J144" s="546"/>
    </row>
    <row r="145" spans="1:10">
      <c r="A145" s="775"/>
      <c r="B145" s="549" t="s">
        <v>23</v>
      </c>
      <c r="C145" s="548" t="s">
        <v>2463</v>
      </c>
      <c r="D145" s="546"/>
      <c r="E145" s="547" t="s">
        <v>11</v>
      </c>
      <c r="F145" s="546"/>
      <c r="G145" s="546"/>
      <c r="H145" s="546"/>
      <c r="I145" s="546"/>
      <c r="J145" s="546"/>
    </row>
    <row r="146" spans="1:10">
      <c r="A146" s="775"/>
      <c r="B146" s="549" t="s">
        <v>23</v>
      </c>
      <c r="C146" s="548" t="s">
        <v>2462</v>
      </c>
      <c r="D146" s="546"/>
      <c r="E146" s="547" t="s">
        <v>11</v>
      </c>
      <c r="F146" s="546"/>
      <c r="G146" s="546"/>
      <c r="H146" s="546"/>
      <c r="I146" s="546"/>
      <c r="J146" s="546"/>
    </row>
    <row r="147" spans="1:10">
      <c r="A147" s="775"/>
      <c r="B147" s="549" t="s">
        <v>23</v>
      </c>
      <c r="C147" s="548" t="s">
        <v>2461</v>
      </c>
      <c r="D147" s="546"/>
      <c r="E147" s="547" t="s">
        <v>11</v>
      </c>
      <c r="F147" s="546"/>
      <c r="G147" s="546"/>
      <c r="H147" s="546"/>
      <c r="I147" s="546"/>
      <c r="J147" s="546"/>
    </row>
    <row r="148" spans="1:10">
      <c r="A148" s="775"/>
      <c r="B148" s="549" t="s">
        <v>23</v>
      </c>
      <c r="C148" s="548" t="s">
        <v>2460</v>
      </c>
      <c r="D148" s="546"/>
      <c r="E148" s="547" t="s">
        <v>11</v>
      </c>
      <c r="F148" s="546"/>
      <c r="G148" s="546"/>
      <c r="H148" s="546"/>
      <c r="I148" s="546"/>
      <c r="J148" s="546"/>
    </row>
    <row r="149" spans="1:10">
      <c r="A149" s="775"/>
      <c r="B149" s="549" t="s">
        <v>23</v>
      </c>
      <c r="C149" s="548" t="s">
        <v>2459</v>
      </c>
      <c r="D149" s="546"/>
      <c r="E149" s="547" t="s">
        <v>11</v>
      </c>
      <c r="F149" s="546"/>
      <c r="G149" s="546"/>
      <c r="H149" s="546"/>
      <c r="I149" s="546"/>
      <c r="J149" s="546"/>
    </row>
    <row r="150" spans="1:10">
      <c r="A150" s="775"/>
      <c r="B150" s="549" t="s">
        <v>23</v>
      </c>
      <c r="C150" s="548" t="s">
        <v>2458</v>
      </c>
      <c r="D150" s="546"/>
      <c r="E150" s="547" t="s">
        <v>11</v>
      </c>
      <c r="F150" s="546"/>
      <c r="G150" s="546"/>
      <c r="H150" s="546"/>
      <c r="I150" s="546"/>
      <c r="J150" s="546"/>
    </row>
    <row r="151" spans="1:10">
      <c r="A151" s="775"/>
      <c r="B151" s="549" t="s">
        <v>23</v>
      </c>
      <c r="C151" s="548" t="s">
        <v>2457</v>
      </c>
      <c r="D151" s="546"/>
      <c r="E151" s="547" t="s">
        <v>11</v>
      </c>
      <c r="F151" s="546"/>
      <c r="G151" s="546"/>
      <c r="H151" s="546"/>
      <c r="I151" s="546"/>
      <c r="J151" s="546"/>
    </row>
    <row r="152" spans="1:10">
      <c r="A152" s="775"/>
      <c r="B152" s="549" t="s">
        <v>23</v>
      </c>
      <c r="C152" s="548" t="s">
        <v>2456</v>
      </c>
      <c r="D152" s="546"/>
      <c r="E152" s="547" t="s">
        <v>11</v>
      </c>
      <c r="F152" s="546"/>
      <c r="G152" s="546"/>
      <c r="H152" s="546"/>
      <c r="I152" s="546"/>
      <c r="J152" s="546"/>
    </row>
    <row r="153" spans="1:10">
      <c r="A153" s="775"/>
      <c r="B153" s="549" t="s">
        <v>23</v>
      </c>
      <c r="C153" s="548" t="s">
        <v>2455</v>
      </c>
      <c r="D153" s="546"/>
      <c r="E153" s="547" t="s">
        <v>11</v>
      </c>
      <c r="F153" s="546"/>
      <c r="G153" s="546"/>
      <c r="H153" s="546"/>
      <c r="I153" s="546"/>
      <c r="J153" s="546"/>
    </row>
    <row r="154" spans="1:10">
      <c r="A154" s="775"/>
      <c r="B154" s="549" t="s">
        <v>23</v>
      </c>
      <c r="C154" s="548" t="s">
        <v>2454</v>
      </c>
      <c r="D154" s="546"/>
      <c r="E154" s="547" t="s">
        <v>11</v>
      </c>
      <c r="F154" s="546"/>
      <c r="G154" s="546"/>
      <c r="H154" s="546"/>
      <c r="I154" s="546"/>
      <c r="J154" s="546"/>
    </row>
    <row r="155" spans="1:10">
      <c r="A155" s="775"/>
      <c r="B155" s="549" t="s">
        <v>23</v>
      </c>
      <c r="C155" s="548" t="s">
        <v>2453</v>
      </c>
      <c r="D155" s="546"/>
      <c r="E155" s="547" t="s">
        <v>11</v>
      </c>
      <c r="F155" s="546"/>
      <c r="G155" s="546"/>
      <c r="H155" s="546"/>
      <c r="I155" s="546"/>
      <c r="J155" s="546"/>
    </row>
    <row r="156" spans="1:10">
      <c r="A156" s="775"/>
      <c r="B156" s="549" t="s">
        <v>23</v>
      </c>
      <c r="C156" s="548" t="s">
        <v>2452</v>
      </c>
      <c r="D156" s="546"/>
      <c r="E156" s="547" t="s">
        <v>11</v>
      </c>
      <c r="F156" s="546"/>
      <c r="G156" s="546"/>
      <c r="H156" s="546"/>
      <c r="I156" s="546"/>
      <c r="J156" s="546"/>
    </row>
    <row r="157" spans="1:10">
      <c r="A157" s="775"/>
      <c r="B157" s="549" t="s">
        <v>23</v>
      </c>
      <c r="C157" s="548" t="s">
        <v>2451</v>
      </c>
      <c r="D157" s="546"/>
      <c r="E157" s="547" t="s">
        <v>11</v>
      </c>
      <c r="F157" s="546"/>
      <c r="G157" s="546"/>
      <c r="H157" s="546"/>
      <c r="I157" s="546"/>
      <c r="J157" s="546"/>
    </row>
    <row r="158" spans="1:10">
      <c r="A158" s="775"/>
      <c r="B158" s="549" t="s">
        <v>23</v>
      </c>
      <c r="C158" s="548" t="s">
        <v>2450</v>
      </c>
      <c r="D158" s="546"/>
      <c r="E158" s="547" t="s">
        <v>11</v>
      </c>
      <c r="F158" s="546"/>
      <c r="G158" s="546"/>
      <c r="H158" s="546"/>
      <c r="I158" s="546"/>
      <c r="J158" s="546"/>
    </row>
    <row r="159" spans="1:10">
      <c r="A159" s="776"/>
      <c r="B159" s="549" t="s">
        <v>23</v>
      </c>
      <c r="C159" s="548" t="s">
        <v>1984</v>
      </c>
      <c r="D159" s="546" t="s">
        <v>2364</v>
      </c>
      <c r="E159" s="547" t="s">
        <v>11</v>
      </c>
      <c r="F159" s="546"/>
      <c r="G159" s="546"/>
      <c r="H159" s="546"/>
      <c r="I159" s="546"/>
      <c r="J159" s="546"/>
    </row>
    <row r="160" spans="1:10" ht="17.25" customHeight="1">
      <c r="A160" s="774">
        <v>32</v>
      </c>
      <c r="B160" s="549" t="s">
        <v>23</v>
      </c>
      <c r="C160" s="550" t="s">
        <v>2449</v>
      </c>
      <c r="D160" s="546"/>
      <c r="E160" s="547" t="s">
        <v>11</v>
      </c>
      <c r="F160" s="546"/>
      <c r="G160" s="546"/>
      <c r="H160" s="546"/>
      <c r="I160" s="551" t="s">
        <v>2448</v>
      </c>
      <c r="J160" s="546"/>
    </row>
    <row r="161" spans="1:10">
      <c r="A161" s="775"/>
      <c r="B161" s="549" t="s">
        <v>23</v>
      </c>
      <c r="C161" s="548" t="s">
        <v>2447</v>
      </c>
      <c r="D161" s="546"/>
      <c r="E161" s="547" t="s">
        <v>11</v>
      </c>
      <c r="F161" s="546"/>
      <c r="G161" s="546"/>
      <c r="H161" s="546"/>
      <c r="I161" s="546"/>
      <c r="J161" s="546"/>
    </row>
    <row r="162" spans="1:10">
      <c r="A162" s="775"/>
      <c r="B162" s="549" t="s">
        <v>23</v>
      </c>
      <c r="C162" s="548" t="s">
        <v>2446</v>
      </c>
      <c r="D162" s="546"/>
      <c r="E162" s="547" t="s">
        <v>11</v>
      </c>
      <c r="F162" s="546"/>
      <c r="G162" s="546"/>
      <c r="H162" s="546"/>
      <c r="I162" s="546"/>
      <c r="J162" s="546"/>
    </row>
    <row r="163" spans="1:10">
      <c r="A163" s="775"/>
      <c r="B163" s="549" t="s">
        <v>23</v>
      </c>
      <c r="C163" s="548" t="s">
        <v>2445</v>
      </c>
      <c r="D163" s="546"/>
      <c r="E163" s="547" t="s">
        <v>11</v>
      </c>
      <c r="F163" s="546"/>
      <c r="G163" s="546"/>
      <c r="H163" s="546"/>
      <c r="I163" s="546"/>
      <c r="J163" s="546"/>
    </row>
    <row r="164" spans="1:10">
      <c r="A164" s="775"/>
      <c r="B164" s="549" t="s">
        <v>23</v>
      </c>
      <c r="C164" s="548" t="s">
        <v>2444</v>
      </c>
      <c r="D164" s="546"/>
      <c r="E164" s="547" t="s">
        <v>11</v>
      </c>
      <c r="F164" s="546"/>
      <c r="G164" s="546"/>
      <c r="H164" s="546"/>
      <c r="I164" s="546"/>
      <c r="J164" s="546"/>
    </row>
    <row r="165" spans="1:10">
      <c r="A165" s="775"/>
      <c r="B165" s="549" t="s">
        <v>23</v>
      </c>
      <c r="C165" s="548" t="s">
        <v>2443</v>
      </c>
      <c r="D165" s="546"/>
      <c r="E165" s="547" t="s">
        <v>11</v>
      </c>
      <c r="F165" s="546"/>
      <c r="G165" s="546"/>
      <c r="H165" s="546"/>
      <c r="I165" s="546"/>
      <c r="J165" s="546"/>
    </row>
    <row r="166" spans="1:10">
      <c r="A166" s="775"/>
      <c r="B166" s="549" t="s">
        <v>23</v>
      </c>
      <c r="C166" s="548" t="s">
        <v>2442</v>
      </c>
      <c r="D166" s="546"/>
      <c r="E166" s="547" t="s">
        <v>11</v>
      </c>
      <c r="F166" s="546"/>
      <c r="G166" s="546"/>
      <c r="H166" s="546"/>
      <c r="I166" s="546"/>
      <c r="J166" s="546"/>
    </row>
    <row r="167" spans="1:10">
      <c r="A167" s="775"/>
      <c r="B167" s="549" t="s">
        <v>23</v>
      </c>
      <c r="C167" s="548" t="s">
        <v>2441</v>
      </c>
      <c r="D167" s="546"/>
      <c r="E167" s="547" t="s">
        <v>11</v>
      </c>
      <c r="F167" s="546"/>
      <c r="G167" s="546"/>
      <c r="H167" s="546"/>
      <c r="I167" s="546"/>
      <c r="J167" s="546"/>
    </row>
    <row r="168" spans="1:10">
      <c r="A168" s="775"/>
      <c r="B168" s="549" t="s">
        <v>23</v>
      </c>
      <c r="C168" s="548" t="s">
        <v>2440</v>
      </c>
      <c r="D168" s="546"/>
      <c r="E168" s="547" t="s">
        <v>11</v>
      </c>
      <c r="F168" s="546"/>
      <c r="G168" s="546"/>
      <c r="H168" s="546"/>
      <c r="I168" s="546"/>
      <c r="J168" s="546"/>
    </row>
    <row r="169" spans="1:10">
      <c r="A169" s="775"/>
      <c r="B169" s="549" t="s">
        <v>23</v>
      </c>
      <c r="C169" s="548" t="s">
        <v>2439</v>
      </c>
      <c r="D169" s="546"/>
      <c r="E169" s="547" t="s">
        <v>11</v>
      </c>
      <c r="F169" s="546"/>
      <c r="G169" s="546"/>
      <c r="H169" s="546"/>
      <c r="I169" s="546"/>
      <c r="J169" s="546"/>
    </row>
    <row r="170" spans="1:10">
      <c r="A170" s="775"/>
      <c r="B170" s="549" t="s">
        <v>23</v>
      </c>
      <c r="C170" s="548" t="s">
        <v>2438</v>
      </c>
      <c r="D170" s="546"/>
      <c r="E170" s="547" t="s">
        <v>11</v>
      </c>
      <c r="F170" s="546"/>
      <c r="G170" s="546"/>
      <c r="H170" s="546"/>
      <c r="I170" s="546"/>
      <c r="J170" s="546"/>
    </row>
    <row r="171" spans="1:10">
      <c r="A171" s="775"/>
      <c r="B171" s="549" t="s">
        <v>23</v>
      </c>
      <c r="C171" s="548" t="s">
        <v>2437</v>
      </c>
      <c r="D171" s="546"/>
      <c r="E171" s="547" t="s">
        <v>11</v>
      </c>
      <c r="F171" s="546"/>
      <c r="G171" s="546"/>
      <c r="H171" s="546"/>
      <c r="I171" s="546"/>
      <c r="J171" s="546"/>
    </row>
    <row r="172" spans="1:10">
      <c r="A172" s="775"/>
      <c r="B172" s="549" t="s">
        <v>23</v>
      </c>
      <c r="C172" s="548" t="s">
        <v>2436</v>
      </c>
      <c r="D172" s="546"/>
      <c r="E172" s="547" t="s">
        <v>11</v>
      </c>
      <c r="F172" s="546"/>
      <c r="G172" s="546"/>
      <c r="H172" s="546"/>
      <c r="I172" s="546"/>
      <c r="J172" s="546"/>
    </row>
    <row r="173" spans="1:10">
      <c r="A173" s="775"/>
      <c r="B173" s="549" t="s">
        <v>23</v>
      </c>
      <c r="C173" s="548" t="s">
        <v>2435</v>
      </c>
      <c r="D173" s="546"/>
      <c r="E173" s="547" t="s">
        <v>11</v>
      </c>
      <c r="F173" s="546"/>
      <c r="G173" s="546"/>
      <c r="H173" s="546"/>
      <c r="I173" s="546"/>
      <c r="J173" s="546"/>
    </row>
    <row r="174" spans="1:10">
      <c r="A174" s="775"/>
      <c r="B174" s="549" t="s">
        <v>23</v>
      </c>
      <c r="C174" s="548" t="s">
        <v>2434</v>
      </c>
      <c r="D174" s="546"/>
      <c r="E174" s="547" t="s">
        <v>11</v>
      </c>
      <c r="F174" s="546"/>
      <c r="G174" s="546"/>
      <c r="H174" s="546"/>
      <c r="I174" s="546"/>
      <c r="J174" s="546"/>
    </row>
    <row r="175" spans="1:10">
      <c r="A175" s="775"/>
      <c r="B175" s="549" t="s">
        <v>23</v>
      </c>
      <c r="C175" s="548" t="s">
        <v>2433</v>
      </c>
      <c r="D175" s="546"/>
      <c r="E175" s="547" t="s">
        <v>11</v>
      </c>
      <c r="F175" s="546"/>
      <c r="G175" s="546"/>
      <c r="H175" s="546"/>
      <c r="I175" s="546"/>
      <c r="J175" s="546"/>
    </row>
    <row r="176" spans="1:10">
      <c r="A176" s="775"/>
      <c r="B176" s="549" t="s">
        <v>23</v>
      </c>
      <c r="C176" s="548" t="s">
        <v>2432</v>
      </c>
      <c r="D176" s="546"/>
      <c r="E176" s="547" t="s">
        <v>11</v>
      </c>
      <c r="F176" s="546"/>
      <c r="G176" s="546"/>
      <c r="H176" s="546"/>
      <c r="I176" s="546"/>
      <c r="J176" s="546"/>
    </row>
    <row r="177" spans="1:10">
      <c r="A177" s="775"/>
      <c r="B177" s="549" t="s">
        <v>23</v>
      </c>
      <c r="C177" s="548" t="s">
        <v>2431</v>
      </c>
      <c r="D177" s="546"/>
      <c r="E177" s="547" t="s">
        <v>11</v>
      </c>
      <c r="F177" s="546"/>
      <c r="G177" s="546"/>
      <c r="H177" s="546"/>
      <c r="I177" s="546"/>
      <c r="J177" s="546"/>
    </row>
    <row r="178" spans="1:10">
      <c r="A178" s="775"/>
      <c r="B178" s="549" t="s">
        <v>23</v>
      </c>
      <c r="C178" s="548" t="s">
        <v>2430</v>
      </c>
      <c r="D178" s="546"/>
      <c r="E178" s="547" t="s">
        <v>11</v>
      </c>
      <c r="F178" s="546"/>
      <c r="G178" s="546"/>
      <c r="H178" s="546"/>
      <c r="I178" s="546"/>
      <c r="J178" s="546"/>
    </row>
    <row r="179" spans="1:10">
      <c r="A179" s="775"/>
      <c r="B179" s="549" t="s">
        <v>23</v>
      </c>
      <c r="C179" s="548" t="s">
        <v>2429</v>
      </c>
      <c r="D179" s="546"/>
      <c r="E179" s="547" t="s">
        <v>11</v>
      </c>
      <c r="F179" s="546"/>
      <c r="G179" s="546"/>
      <c r="H179" s="546"/>
      <c r="I179" s="546"/>
      <c r="J179" s="546"/>
    </row>
    <row r="180" spans="1:10">
      <c r="A180" s="775"/>
      <c r="B180" s="549" t="s">
        <v>23</v>
      </c>
      <c r="C180" s="548" t="s">
        <v>2428</v>
      </c>
      <c r="D180" s="546"/>
      <c r="E180" s="547" t="s">
        <v>11</v>
      </c>
      <c r="F180" s="546"/>
      <c r="G180" s="546"/>
      <c r="H180" s="546"/>
      <c r="I180" s="546"/>
      <c r="J180" s="546"/>
    </row>
    <row r="181" spans="1:10">
      <c r="A181" s="775"/>
      <c r="B181" s="549" t="s">
        <v>23</v>
      </c>
      <c r="C181" s="548" t="s">
        <v>2427</v>
      </c>
      <c r="D181" s="546"/>
      <c r="E181" s="547" t="s">
        <v>11</v>
      </c>
      <c r="F181" s="546"/>
      <c r="G181" s="546"/>
      <c r="H181" s="546"/>
      <c r="I181" s="546"/>
      <c r="J181" s="546"/>
    </row>
    <row r="182" spans="1:10">
      <c r="A182" s="775"/>
      <c r="B182" s="549" t="s">
        <v>23</v>
      </c>
      <c r="C182" s="548" t="s">
        <v>2426</v>
      </c>
      <c r="D182" s="546"/>
      <c r="E182" s="547" t="s">
        <v>11</v>
      </c>
      <c r="F182" s="546"/>
      <c r="G182" s="546"/>
      <c r="H182" s="546"/>
      <c r="I182" s="546"/>
      <c r="J182" s="546"/>
    </row>
    <row r="183" spans="1:10">
      <c r="A183" s="775"/>
      <c r="B183" s="549" t="s">
        <v>23</v>
      </c>
      <c r="C183" s="548" t="s">
        <v>2425</v>
      </c>
      <c r="D183" s="546"/>
      <c r="E183" s="547" t="s">
        <v>11</v>
      </c>
      <c r="F183" s="546"/>
      <c r="G183" s="546"/>
      <c r="H183" s="546"/>
      <c r="I183" s="546"/>
      <c r="J183" s="546"/>
    </row>
    <row r="184" spans="1:10">
      <c r="A184" s="775"/>
      <c r="B184" s="549" t="s">
        <v>23</v>
      </c>
      <c r="C184" s="548" t="s">
        <v>2424</v>
      </c>
      <c r="D184" s="546"/>
      <c r="E184" s="547" t="s">
        <v>11</v>
      </c>
      <c r="F184" s="546"/>
      <c r="G184" s="546"/>
      <c r="H184" s="546"/>
      <c r="I184" s="546"/>
      <c r="J184" s="546"/>
    </row>
    <row r="185" spans="1:10">
      <c r="A185" s="775"/>
      <c r="B185" s="549" t="s">
        <v>23</v>
      </c>
      <c r="C185" s="548" t="s">
        <v>2423</v>
      </c>
      <c r="D185" s="546"/>
      <c r="E185" s="547" t="s">
        <v>11</v>
      </c>
      <c r="F185" s="546"/>
      <c r="G185" s="546"/>
      <c r="H185" s="546"/>
      <c r="I185" s="546"/>
      <c r="J185" s="546"/>
    </row>
    <row r="186" spans="1:10">
      <c r="A186" s="775"/>
      <c r="B186" s="549" t="s">
        <v>23</v>
      </c>
      <c r="C186" s="548" t="s">
        <v>2422</v>
      </c>
      <c r="D186" s="546"/>
      <c r="E186" s="547" t="s">
        <v>11</v>
      </c>
      <c r="F186" s="546"/>
      <c r="G186" s="546"/>
      <c r="H186" s="546"/>
      <c r="I186" s="546"/>
      <c r="J186" s="546"/>
    </row>
    <row r="187" spans="1:10">
      <c r="A187" s="775"/>
      <c r="B187" s="549" t="s">
        <v>23</v>
      </c>
      <c r="C187" s="548" t="s">
        <v>2421</v>
      </c>
      <c r="D187" s="546"/>
      <c r="E187" s="547" t="s">
        <v>11</v>
      </c>
      <c r="F187" s="546"/>
      <c r="G187" s="546"/>
      <c r="H187" s="546"/>
      <c r="I187" s="546"/>
      <c r="J187" s="546"/>
    </row>
    <row r="188" spans="1:10">
      <c r="A188" s="775"/>
      <c r="B188" s="549" t="s">
        <v>23</v>
      </c>
      <c r="C188" s="548" t="s">
        <v>2420</v>
      </c>
      <c r="D188" s="546"/>
      <c r="E188" s="547" t="s">
        <v>11</v>
      </c>
      <c r="F188" s="546"/>
      <c r="G188" s="546"/>
      <c r="H188" s="546"/>
      <c r="I188" s="546"/>
      <c r="J188" s="546"/>
    </row>
    <row r="189" spans="1:10">
      <c r="A189" s="775"/>
      <c r="B189" s="549" t="s">
        <v>23</v>
      </c>
      <c r="C189" s="548" t="s">
        <v>2419</v>
      </c>
      <c r="D189" s="546"/>
      <c r="E189" s="547" t="s">
        <v>11</v>
      </c>
      <c r="F189" s="546"/>
      <c r="G189" s="546"/>
      <c r="H189" s="546"/>
      <c r="I189" s="546"/>
      <c r="J189" s="546"/>
    </row>
    <row r="190" spans="1:10">
      <c r="A190" s="775"/>
      <c r="B190" s="549" t="s">
        <v>23</v>
      </c>
      <c r="C190" s="548" t="s">
        <v>2418</v>
      </c>
      <c r="D190" s="546"/>
      <c r="E190" s="547" t="s">
        <v>11</v>
      </c>
      <c r="F190" s="546"/>
      <c r="G190" s="546"/>
      <c r="H190" s="546"/>
      <c r="I190" s="546"/>
      <c r="J190" s="546"/>
    </row>
    <row r="191" spans="1:10">
      <c r="A191" s="775"/>
      <c r="B191" s="549" t="s">
        <v>23</v>
      </c>
      <c r="C191" s="548" t="s">
        <v>2417</v>
      </c>
      <c r="D191" s="546"/>
      <c r="E191" s="547" t="s">
        <v>11</v>
      </c>
      <c r="F191" s="546"/>
      <c r="G191" s="546"/>
      <c r="H191" s="546"/>
      <c r="I191" s="546"/>
      <c r="J191" s="546"/>
    </row>
    <row r="192" spans="1:10">
      <c r="A192" s="775"/>
      <c r="B192" s="549" t="s">
        <v>23</v>
      </c>
      <c r="C192" s="548" t="s">
        <v>2416</v>
      </c>
      <c r="D192" s="546"/>
      <c r="E192" s="547" t="s">
        <v>11</v>
      </c>
      <c r="F192" s="546"/>
      <c r="G192" s="546"/>
      <c r="H192" s="546"/>
      <c r="I192" s="546"/>
      <c r="J192" s="546"/>
    </row>
    <row r="193" spans="1:10">
      <c r="A193" s="775"/>
      <c r="B193" s="549" t="s">
        <v>23</v>
      </c>
      <c r="C193" s="548" t="s">
        <v>2415</v>
      </c>
      <c r="D193" s="546"/>
      <c r="E193" s="547" t="s">
        <v>11</v>
      </c>
      <c r="F193" s="546"/>
      <c r="G193" s="546"/>
      <c r="H193" s="546"/>
      <c r="I193" s="546"/>
      <c r="J193" s="546"/>
    </row>
    <row r="194" spans="1:10">
      <c r="A194" s="775"/>
      <c r="B194" s="549" t="s">
        <v>23</v>
      </c>
      <c r="C194" s="548" t="s">
        <v>2414</v>
      </c>
      <c r="D194" s="546"/>
      <c r="E194" s="547" t="s">
        <v>11</v>
      </c>
      <c r="F194" s="546"/>
      <c r="G194" s="546"/>
      <c r="H194" s="546"/>
      <c r="I194" s="546"/>
      <c r="J194" s="546"/>
    </row>
    <row r="195" spans="1:10">
      <c r="A195" s="775"/>
      <c r="B195" s="549" t="s">
        <v>23</v>
      </c>
      <c r="C195" s="548" t="s">
        <v>2413</v>
      </c>
      <c r="D195" s="546"/>
      <c r="E195" s="547" t="s">
        <v>11</v>
      </c>
      <c r="F195" s="546"/>
      <c r="G195" s="546"/>
      <c r="H195" s="546"/>
      <c r="I195" s="546"/>
      <c r="J195" s="546"/>
    </row>
    <row r="196" spans="1:10">
      <c r="A196" s="775"/>
      <c r="B196" s="549" t="s">
        <v>23</v>
      </c>
      <c r="C196" s="548" t="s">
        <v>2412</v>
      </c>
      <c r="D196" s="546"/>
      <c r="E196" s="547" t="s">
        <v>11</v>
      </c>
      <c r="F196" s="546"/>
      <c r="G196" s="546"/>
      <c r="H196" s="546"/>
      <c r="I196" s="546"/>
      <c r="J196" s="546"/>
    </row>
    <row r="197" spans="1:10">
      <c r="A197" s="775"/>
      <c r="B197" s="549" t="s">
        <v>23</v>
      </c>
      <c r="C197" s="548" t="s">
        <v>2411</v>
      </c>
      <c r="D197" s="546"/>
      <c r="E197" s="547" t="s">
        <v>11</v>
      </c>
      <c r="F197" s="546"/>
      <c r="G197" s="546"/>
      <c r="H197" s="546"/>
      <c r="I197" s="546"/>
      <c r="J197" s="546"/>
    </row>
    <row r="198" spans="1:10">
      <c r="A198" s="775"/>
      <c r="B198" s="549" t="s">
        <v>23</v>
      </c>
      <c r="C198" s="548" t="s">
        <v>2410</v>
      </c>
      <c r="D198" s="546"/>
      <c r="E198" s="547" t="s">
        <v>11</v>
      </c>
      <c r="F198" s="546"/>
      <c r="G198" s="546"/>
      <c r="H198" s="546"/>
      <c r="I198" s="546"/>
      <c r="J198" s="546"/>
    </row>
    <row r="199" spans="1:10">
      <c r="A199" s="775"/>
      <c r="B199" s="549" t="s">
        <v>23</v>
      </c>
      <c r="C199" s="548" t="s">
        <v>2409</v>
      </c>
      <c r="D199" s="546"/>
      <c r="E199" s="547" t="s">
        <v>11</v>
      </c>
      <c r="F199" s="546"/>
      <c r="G199" s="546"/>
      <c r="H199" s="546"/>
      <c r="I199" s="546"/>
      <c r="J199" s="546"/>
    </row>
    <row r="200" spans="1:10">
      <c r="A200" s="775"/>
      <c r="B200" s="549" t="s">
        <v>23</v>
      </c>
      <c r="C200" s="548" t="s">
        <v>2408</v>
      </c>
      <c r="D200" s="546"/>
      <c r="E200" s="547" t="s">
        <v>11</v>
      </c>
      <c r="F200" s="546"/>
      <c r="G200" s="546"/>
      <c r="H200" s="546"/>
      <c r="I200" s="546"/>
      <c r="J200" s="546"/>
    </row>
    <row r="201" spans="1:10">
      <c r="A201" s="775"/>
      <c r="B201" s="549" t="s">
        <v>23</v>
      </c>
      <c r="C201" s="548" t="s">
        <v>2407</v>
      </c>
      <c r="D201" s="546"/>
      <c r="E201" s="547" t="s">
        <v>11</v>
      </c>
      <c r="F201" s="546"/>
      <c r="G201" s="546"/>
      <c r="H201" s="546"/>
      <c r="I201" s="546"/>
      <c r="J201" s="546"/>
    </row>
    <row r="202" spans="1:10">
      <c r="A202" s="775"/>
      <c r="B202" s="549" t="s">
        <v>23</v>
      </c>
      <c r="C202" s="548" t="s">
        <v>2406</v>
      </c>
      <c r="D202" s="546"/>
      <c r="E202" s="547" t="s">
        <v>11</v>
      </c>
      <c r="F202" s="546"/>
      <c r="G202" s="546"/>
      <c r="H202" s="546"/>
      <c r="I202" s="546"/>
      <c r="J202" s="546"/>
    </row>
    <row r="203" spans="1:10">
      <c r="A203" s="775"/>
      <c r="B203" s="549" t="s">
        <v>23</v>
      </c>
      <c r="C203" s="548" t="s">
        <v>2405</v>
      </c>
      <c r="D203" s="546"/>
      <c r="E203" s="547" t="s">
        <v>11</v>
      </c>
      <c r="F203" s="546"/>
      <c r="G203" s="546"/>
      <c r="H203" s="546"/>
      <c r="I203" s="546"/>
      <c r="J203" s="546"/>
    </row>
    <row r="204" spans="1:10">
      <c r="A204" s="775"/>
      <c r="B204" s="549" t="s">
        <v>23</v>
      </c>
      <c r="C204" s="548" t="s">
        <v>2404</v>
      </c>
      <c r="D204" s="546"/>
      <c r="E204" s="547" t="s">
        <v>11</v>
      </c>
      <c r="F204" s="546"/>
      <c r="G204" s="546"/>
      <c r="H204" s="546"/>
      <c r="I204" s="546"/>
      <c r="J204" s="546"/>
    </row>
    <row r="205" spans="1:10">
      <c r="A205" s="775"/>
      <c r="B205" s="549" t="s">
        <v>23</v>
      </c>
      <c r="C205" s="548" t="s">
        <v>2403</v>
      </c>
      <c r="D205" s="546"/>
      <c r="E205" s="547" t="s">
        <v>11</v>
      </c>
      <c r="F205" s="546"/>
      <c r="G205" s="546"/>
      <c r="H205" s="546"/>
      <c r="I205" s="546"/>
      <c r="J205" s="546"/>
    </row>
    <row r="206" spans="1:10">
      <c r="A206" s="775"/>
      <c r="B206" s="549" t="s">
        <v>23</v>
      </c>
      <c r="C206" s="548" t="s">
        <v>2402</v>
      </c>
      <c r="D206" s="546"/>
      <c r="E206" s="547" t="s">
        <v>11</v>
      </c>
      <c r="F206" s="546"/>
      <c r="G206" s="546"/>
      <c r="H206" s="546"/>
      <c r="I206" s="546"/>
      <c r="J206" s="546"/>
    </row>
    <row r="207" spans="1:10">
      <c r="A207" s="775"/>
      <c r="B207" s="549" t="s">
        <v>23</v>
      </c>
      <c r="C207" s="548" t="s">
        <v>2401</v>
      </c>
      <c r="D207" s="546"/>
      <c r="E207" s="547" t="s">
        <v>11</v>
      </c>
      <c r="F207" s="546"/>
      <c r="G207" s="546"/>
      <c r="H207" s="546"/>
      <c r="I207" s="546"/>
      <c r="J207" s="546"/>
    </row>
    <row r="208" spans="1:10">
      <c r="A208" s="775"/>
      <c r="B208" s="549" t="s">
        <v>23</v>
      </c>
      <c r="C208" s="548" t="s">
        <v>2400</v>
      </c>
      <c r="D208" s="546"/>
      <c r="E208" s="547" t="s">
        <v>11</v>
      </c>
      <c r="F208" s="546"/>
      <c r="G208" s="546"/>
      <c r="H208" s="546"/>
      <c r="I208" s="546"/>
      <c r="J208" s="546"/>
    </row>
    <row r="209" spans="1:10">
      <c r="A209" s="775"/>
      <c r="B209" s="549" t="s">
        <v>23</v>
      </c>
      <c r="C209" s="548" t="s">
        <v>2399</v>
      </c>
      <c r="D209" s="546"/>
      <c r="E209" s="547" t="s">
        <v>11</v>
      </c>
      <c r="F209" s="546"/>
      <c r="G209" s="546"/>
      <c r="H209" s="546"/>
      <c r="I209" s="546"/>
      <c r="J209" s="546"/>
    </row>
    <row r="210" spans="1:10">
      <c r="A210" s="775"/>
      <c r="B210" s="549" t="s">
        <v>23</v>
      </c>
      <c r="C210" s="548" t="s">
        <v>2398</v>
      </c>
      <c r="D210" s="546"/>
      <c r="E210" s="547" t="s">
        <v>11</v>
      </c>
      <c r="F210" s="546"/>
      <c r="G210" s="546"/>
      <c r="H210" s="546"/>
      <c r="I210" s="546"/>
      <c r="J210" s="546"/>
    </row>
    <row r="211" spans="1:10">
      <c r="A211" s="775"/>
      <c r="B211" s="549" t="s">
        <v>23</v>
      </c>
      <c r="C211" s="548" t="s">
        <v>2397</v>
      </c>
      <c r="D211" s="546"/>
      <c r="E211" s="547" t="s">
        <v>11</v>
      </c>
      <c r="F211" s="546"/>
      <c r="G211" s="546"/>
      <c r="H211" s="546"/>
      <c r="I211" s="546"/>
      <c r="J211" s="546"/>
    </row>
    <row r="212" spans="1:10">
      <c r="A212" s="775"/>
      <c r="B212" s="549" t="s">
        <v>23</v>
      </c>
      <c r="C212" s="548" t="s">
        <v>2396</v>
      </c>
      <c r="D212" s="546"/>
      <c r="E212" s="547" t="s">
        <v>11</v>
      </c>
      <c r="F212" s="546"/>
      <c r="G212" s="546"/>
      <c r="H212" s="546"/>
      <c r="I212" s="546"/>
      <c r="J212" s="546"/>
    </row>
    <row r="213" spans="1:10">
      <c r="A213" s="775"/>
      <c r="B213" s="549" t="s">
        <v>23</v>
      </c>
      <c r="C213" s="548" t="s">
        <v>2395</v>
      </c>
      <c r="D213" s="546"/>
      <c r="E213" s="547" t="s">
        <v>11</v>
      </c>
      <c r="F213" s="546"/>
      <c r="G213" s="546"/>
      <c r="H213" s="546"/>
      <c r="I213" s="546"/>
      <c r="J213" s="546"/>
    </row>
    <row r="214" spans="1:10">
      <c r="A214" s="776"/>
      <c r="B214" s="549" t="s">
        <v>23</v>
      </c>
      <c r="C214" s="548" t="s">
        <v>1984</v>
      </c>
      <c r="D214" s="546"/>
      <c r="E214" s="547" t="s">
        <v>11</v>
      </c>
      <c r="F214" s="546"/>
      <c r="G214" s="546"/>
      <c r="H214" s="546"/>
      <c r="I214" s="546"/>
      <c r="J214" s="546"/>
    </row>
    <row r="215" spans="1:10" ht="19.5" customHeight="1">
      <c r="A215" s="774">
        <v>33</v>
      </c>
      <c r="B215" s="549" t="s">
        <v>23</v>
      </c>
      <c r="C215" s="550" t="s">
        <v>2394</v>
      </c>
      <c r="D215" s="546"/>
      <c r="E215" s="547" t="s">
        <v>11</v>
      </c>
      <c r="F215" s="546"/>
      <c r="G215" s="546"/>
      <c r="H215" s="546"/>
      <c r="I215" s="551" t="s">
        <v>2393</v>
      </c>
      <c r="J215" s="546"/>
    </row>
    <row r="216" spans="1:10">
      <c r="A216" s="775"/>
      <c r="B216" s="549" t="s">
        <v>23</v>
      </c>
      <c r="C216" s="548" t="s">
        <v>1989</v>
      </c>
      <c r="D216" s="546" t="s">
        <v>2392</v>
      </c>
      <c r="E216" s="547" t="s">
        <v>11</v>
      </c>
      <c r="F216" s="546"/>
      <c r="G216" s="546"/>
      <c r="H216" s="546"/>
      <c r="I216" s="546"/>
      <c r="J216" s="546"/>
    </row>
    <row r="217" spans="1:10">
      <c r="A217" s="775"/>
      <c r="B217" s="549" t="s">
        <v>23</v>
      </c>
      <c r="C217" s="548" t="s">
        <v>1990</v>
      </c>
      <c r="D217" s="546" t="s">
        <v>2392</v>
      </c>
      <c r="E217" s="547" t="s">
        <v>11</v>
      </c>
      <c r="F217" s="546"/>
      <c r="G217" s="546"/>
      <c r="H217" s="546"/>
      <c r="I217" s="546"/>
      <c r="J217" s="546"/>
    </row>
    <row r="218" spans="1:10">
      <c r="A218" s="776"/>
      <c r="B218" s="549" t="s">
        <v>23</v>
      </c>
      <c r="C218" s="548" t="s">
        <v>1984</v>
      </c>
      <c r="D218" s="546" t="s">
        <v>2364</v>
      </c>
      <c r="E218" s="547" t="s">
        <v>11</v>
      </c>
      <c r="F218" s="546"/>
      <c r="G218" s="546"/>
      <c r="H218" s="546"/>
      <c r="I218" s="546"/>
      <c r="J218" s="546"/>
    </row>
    <row r="219" spans="1:10" ht="19.5" customHeight="1">
      <c r="A219" s="774">
        <v>34</v>
      </c>
      <c r="B219" s="549" t="s">
        <v>23</v>
      </c>
      <c r="C219" s="550" t="s">
        <v>2391</v>
      </c>
      <c r="D219" s="546"/>
      <c r="E219" s="547" t="s">
        <v>11</v>
      </c>
      <c r="F219" s="546"/>
      <c r="G219" s="551" t="s">
        <v>2390</v>
      </c>
      <c r="H219" s="546"/>
      <c r="I219" s="546"/>
      <c r="J219" s="546"/>
    </row>
    <row r="220" spans="1:10">
      <c r="A220" s="775"/>
      <c r="B220" s="549" t="s">
        <v>23</v>
      </c>
      <c r="C220" s="548" t="s">
        <v>2389</v>
      </c>
      <c r="D220" s="546"/>
      <c r="E220" s="547" t="s">
        <v>11</v>
      </c>
      <c r="F220" s="546"/>
      <c r="G220" s="546"/>
      <c r="H220" s="546"/>
      <c r="I220" s="546"/>
      <c r="J220" s="546"/>
    </row>
    <row r="221" spans="1:10">
      <c r="A221" s="775"/>
      <c r="B221" s="549" t="s">
        <v>23</v>
      </c>
      <c r="C221" s="548" t="s">
        <v>2388</v>
      </c>
      <c r="D221" s="546"/>
      <c r="E221" s="547" t="s">
        <v>11</v>
      </c>
      <c r="F221" s="546"/>
      <c r="G221" s="546"/>
      <c r="H221" s="546"/>
      <c r="I221" s="546"/>
      <c r="J221" s="546"/>
    </row>
    <row r="222" spans="1:10">
      <c r="A222" s="775"/>
      <c r="B222" s="549" t="s">
        <v>23</v>
      </c>
      <c r="C222" s="548" t="s">
        <v>2387</v>
      </c>
      <c r="D222" s="546" t="s">
        <v>1987</v>
      </c>
      <c r="E222" s="547" t="s">
        <v>11</v>
      </c>
      <c r="F222" s="546"/>
      <c r="G222" s="546"/>
      <c r="H222" s="546"/>
      <c r="I222" s="546"/>
      <c r="J222" s="546"/>
    </row>
    <row r="223" spans="1:10">
      <c r="A223" s="775"/>
      <c r="B223" s="549" t="s">
        <v>23</v>
      </c>
      <c r="C223" s="548" t="s">
        <v>2386</v>
      </c>
      <c r="D223" s="546" t="s">
        <v>1988</v>
      </c>
      <c r="E223" s="547" t="s">
        <v>11</v>
      </c>
      <c r="F223" s="546"/>
      <c r="G223" s="546"/>
      <c r="H223" s="546"/>
      <c r="I223" s="546"/>
      <c r="J223" s="546"/>
    </row>
    <row r="224" spans="1:10">
      <c r="A224" s="775"/>
      <c r="B224" s="549" t="s">
        <v>23</v>
      </c>
      <c r="C224" s="548" t="s">
        <v>1986</v>
      </c>
      <c r="D224" s="546"/>
      <c r="E224" s="547" t="s">
        <v>11</v>
      </c>
      <c r="F224" s="546"/>
      <c r="G224" s="546"/>
      <c r="H224" s="546"/>
      <c r="I224" s="546"/>
      <c r="J224" s="546"/>
    </row>
    <row r="225" spans="1:10">
      <c r="A225" s="776"/>
      <c r="B225" s="549" t="s">
        <v>23</v>
      </c>
      <c r="C225" s="548" t="s">
        <v>1984</v>
      </c>
      <c r="D225" s="546" t="s">
        <v>2364</v>
      </c>
      <c r="E225" s="547" t="s">
        <v>11</v>
      </c>
      <c r="F225" s="546"/>
      <c r="G225" s="546"/>
      <c r="H225" s="546"/>
      <c r="I225" s="546"/>
      <c r="J225" s="546"/>
    </row>
    <row r="226" spans="1:10" ht="17.25" customHeight="1">
      <c r="A226" s="774">
        <v>35</v>
      </c>
      <c r="B226" s="549" t="s">
        <v>23</v>
      </c>
      <c r="C226" s="550" t="s">
        <v>2385</v>
      </c>
      <c r="D226" s="546"/>
      <c r="E226" s="547" t="s">
        <v>11</v>
      </c>
      <c r="F226" s="546"/>
      <c r="G226" s="551" t="s">
        <v>2384</v>
      </c>
      <c r="H226" s="546"/>
      <c r="I226" s="551" t="s">
        <v>2371</v>
      </c>
      <c r="J226" s="546"/>
    </row>
    <row r="227" spans="1:10">
      <c r="A227" s="775"/>
      <c r="B227" s="549" t="s">
        <v>23</v>
      </c>
      <c r="C227" s="548" t="s">
        <v>1991</v>
      </c>
      <c r="D227" s="546"/>
      <c r="E227" s="547" t="s">
        <v>11</v>
      </c>
      <c r="F227" s="546"/>
      <c r="G227" s="546"/>
      <c r="H227" s="546"/>
      <c r="I227" s="546"/>
      <c r="J227" s="546"/>
    </row>
    <row r="228" spans="1:10">
      <c r="A228" s="775"/>
      <c r="B228" s="549" t="s">
        <v>23</v>
      </c>
      <c r="C228" s="548" t="s">
        <v>1992</v>
      </c>
      <c r="D228" s="546"/>
      <c r="E228" s="547" t="s">
        <v>11</v>
      </c>
      <c r="F228" s="546"/>
      <c r="G228" s="546"/>
      <c r="H228" s="546"/>
      <c r="I228" s="546"/>
      <c r="J228" s="546"/>
    </row>
    <row r="229" spans="1:10">
      <c r="A229" s="775"/>
      <c r="B229" s="549" t="s">
        <v>23</v>
      </c>
      <c r="C229" s="548" t="s">
        <v>1993</v>
      </c>
      <c r="D229" s="546" t="s">
        <v>2383</v>
      </c>
      <c r="E229" s="547" t="s">
        <v>11</v>
      </c>
      <c r="F229" s="546"/>
      <c r="G229" s="546"/>
      <c r="H229" s="546"/>
      <c r="I229" s="546"/>
      <c r="J229" s="546"/>
    </row>
    <row r="230" spans="1:10">
      <c r="A230" s="775"/>
      <c r="B230" s="549" t="s">
        <v>23</v>
      </c>
      <c r="C230" s="548" t="s">
        <v>1994</v>
      </c>
      <c r="D230" s="546" t="s">
        <v>2383</v>
      </c>
      <c r="E230" s="547" t="s">
        <v>11</v>
      </c>
      <c r="F230" s="546"/>
      <c r="G230" s="546"/>
      <c r="H230" s="546"/>
      <c r="I230" s="546"/>
      <c r="J230" s="546"/>
    </row>
    <row r="231" spans="1:10">
      <c r="A231" s="775"/>
      <c r="B231" s="549" t="s">
        <v>23</v>
      </c>
      <c r="C231" s="548" t="s">
        <v>1995</v>
      </c>
      <c r="D231" s="546"/>
      <c r="E231" s="547" t="s">
        <v>11</v>
      </c>
      <c r="F231" s="546"/>
      <c r="G231" s="546"/>
      <c r="H231" s="546"/>
      <c r="I231" s="546"/>
      <c r="J231" s="546"/>
    </row>
    <row r="232" spans="1:10">
      <c r="A232" s="775"/>
      <c r="B232" s="549" t="s">
        <v>23</v>
      </c>
      <c r="C232" s="548" t="s">
        <v>1996</v>
      </c>
      <c r="D232" s="546" t="s">
        <v>2370</v>
      </c>
      <c r="E232" s="547" t="s">
        <v>11</v>
      </c>
      <c r="F232" s="546"/>
      <c r="G232" s="546"/>
      <c r="H232" s="546"/>
      <c r="I232" s="546"/>
      <c r="J232" s="546"/>
    </row>
    <row r="233" spans="1:10">
      <c r="A233" s="775"/>
      <c r="B233" s="549" t="s">
        <v>23</v>
      </c>
      <c r="C233" s="548" t="s">
        <v>1997</v>
      </c>
      <c r="D233" s="546"/>
      <c r="E233" s="547" t="s">
        <v>11</v>
      </c>
      <c r="F233" s="546"/>
      <c r="G233" s="546"/>
      <c r="H233" s="546"/>
      <c r="I233" s="546"/>
      <c r="J233" s="546"/>
    </row>
    <row r="234" spans="1:10">
      <c r="A234" s="775"/>
      <c r="B234" s="549" t="s">
        <v>23</v>
      </c>
      <c r="C234" s="548" t="s">
        <v>1998</v>
      </c>
      <c r="D234" s="546" t="s">
        <v>2370</v>
      </c>
      <c r="E234" s="547" t="s">
        <v>11</v>
      </c>
      <c r="F234" s="546"/>
      <c r="G234" s="546"/>
      <c r="H234" s="546"/>
      <c r="I234" s="546"/>
      <c r="J234" s="546"/>
    </row>
    <row r="235" spans="1:10">
      <c r="A235" s="775"/>
      <c r="B235" s="549" t="s">
        <v>23</v>
      </c>
      <c r="C235" s="548" t="s">
        <v>1999</v>
      </c>
      <c r="D235" s="546" t="s">
        <v>2382</v>
      </c>
      <c r="E235" s="547" t="s">
        <v>11</v>
      </c>
      <c r="F235" s="546"/>
      <c r="G235" s="546"/>
      <c r="H235" s="546"/>
      <c r="I235" s="546"/>
      <c r="J235" s="546"/>
    </row>
    <row r="236" spans="1:10">
      <c r="A236" s="775"/>
      <c r="B236" s="549" t="s">
        <v>23</v>
      </c>
      <c r="C236" s="548" t="s">
        <v>2000</v>
      </c>
      <c r="D236" s="546"/>
      <c r="E236" s="547" t="s">
        <v>11</v>
      </c>
      <c r="F236" s="546"/>
      <c r="G236" s="546"/>
      <c r="H236" s="546"/>
      <c r="I236" s="546"/>
      <c r="J236" s="546"/>
    </row>
    <row r="237" spans="1:10">
      <c r="A237" s="775"/>
      <c r="B237" s="549" t="s">
        <v>23</v>
      </c>
      <c r="C237" s="548" t="s">
        <v>2001</v>
      </c>
      <c r="D237" s="546"/>
      <c r="E237" s="547" t="s">
        <v>11</v>
      </c>
      <c r="F237" s="546"/>
      <c r="G237" s="546"/>
      <c r="H237" s="546"/>
      <c r="I237" s="546"/>
      <c r="J237" s="546"/>
    </row>
    <row r="238" spans="1:10">
      <c r="A238" s="775"/>
      <c r="B238" s="549" t="s">
        <v>23</v>
      </c>
      <c r="C238" s="548" t="s">
        <v>2002</v>
      </c>
      <c r="D238" s="546" t="s">
        <v>2383</v>
      </c>
      <c r="E238" s="547" t="s">
        <v>11</v>
      </c>
      <c r="F238" s="546"/>
      <c r="G238" s="546"/>
      <c r="H238" s="546"/>
      <c r="I238" s="546"/>
      <c r="J238" s="546"/>
    </row>
    <row r="239" spans="1:10">
      <c r="A239" s="775"/>
      <c r="B239" s="549" t="s">
        <v>23</v>
      </c>
      <c r="C239" s="548" t="s">
        <v>2003</v>
      </c>
      <c r="D239" s="546" t="s">
        <v>2383</v>
      </c>
      <c r="E239" s="547" t="s">
        <v>11</v>
      </c>
      <c r="F239" s="546"/>
      <c r="G239" s="546"/>
      <c r="H239" s="546"/>
      <c r="I239" s="546"/>
      <c r="J239" s="546"/>
    </row>
    <row r="240" spans="1:10">
      <c r="A240" s="775"/>
      <c r="B240" s="549" t="s">
        <v>23</v>
      </c>
      <c r="C240" s="548" t="s">
        <v>2004</v>
      </c>
      <c r="D240" s="546"/>
      <c r="E240" s="547" t="s">
        <v>11</v>
      </c>
      <c r="F240" s="546"/>
      <c r="G240" s="546"/>
      <c r="H240" s="546"/>
      <c r="I240" s="546"/>
      <c r="J240" s="546"/>
    </row>
    <row r="241" spans="1:10">
      <c r="A241" s="775"/>
      <c r="B241" s="549" t="s">
        <v>23</v>
      </c>
      <c r="C241" s="548" t="s">
        <v>2005</v>
      </c>
      <c r="D241" s="546" t="s">
        <v>2375</v>
      </c>
      <c r="E241" s="547" t="s">
        <v>11</v>
      </c>
      <c r="F241" s="546"/>
      <c r="G241" s="546"/>
      <c r="H241" s="546"/>
      <c r="I241" s="546"/>
      <c r="J241" s="546"/>
    </row>
    <row r="242" spans="1:10">
      <c r="A242" s="775"/>
      <c r="B242" s="549" t="s">
        <v>23</v>
      </c>
      <c r="C242" s="548" t="s">
        <v>2006</v>
      </c>
      <c r="D242" s="546"/>
      <c r="E242" s="547" t="s">
        <v>11</v>
      </c>
      <c r="F242" s="546"/>
      <c r="G242" s="546"/>
      <c r="H242" s="546"/>
      <c r="I242" s="546"/>
      <c r="J242" s="546"/>
    </row>
    <row r="243" spans="1:10">
      <c r="A243" s="775"/>
      <c r="B243" s="549" t="s">
        <v>23</v>
      </c>
      <c r="C243" s="548" t="s">
        <v>2007</v>
      </c>
      <c r="D243" s="546" t="s">
        <v>2375</v>
      </c>
      <c r="E243" s="547" t="s">
        <v>11</v>
      </c>
      <c r="F243" s="546"/>
      <c r="G243" s="546"/>
      <c r="H243" s="546"/>
      <c r="I243" s="546"/>
      <c r="J243" s="546"/>
    </row>
    <row r="244" spans="1:10">
      <c r="A244" s="775"/>
      <c r="B244" s="549" t="s">
        <v>23</v>
      </c>
      <c r="C244" s="548" t="s">
        <v>2008</v>
      </c>
      <c r="D244" s="546" t="s">
        <v>2382</v>
      </c>
      <c r="E244" s="547" t="s">
        <v>11</v>
      </c>
      <c r="F244" s="546"/>
      <c r="G244" s="546"/>
      <c r="H244" s="546"/>
      <c r="I244" s="546"/>
      <c r="J244" s="546"/>
    </row>
    <row r="245" spans="1:10">
      <c r="A245" s="776"/>
      <c r="B245" s="549" t="s">
        <v>23</v>
      </c>
      <c r="C245" s="548" t="s">
        <v>1984</v>
      </c>
      <c r="D245" s="546" t="s">
        <v>2364</v>
      </c>
      <c r="E245" s="547" t="s">
        <v>11</v>
      </c>
      <c r="F245" s="546"/>
      <c r="G245" s="546"/>
      <c r="H245" s="546"/>
      <c r="I245" s="546"/>
      <c r="J245" s="546"/>
    </row>
    <row r="246" spans="1:10" ht="16.5" customHeight="1">
      <c r="A246" s="774">
        <v>36</v>
      </c>
      <c r="B246" s="549" t="s">
        <v>23</v>
      </c>
      <c r="C246" s="550" t="s">
        <v>2381</v>
      </c>
      <c r="D246" s="546"/>
      <c r="E246" s="547" t="s">
        <v>11</v>
      </c>
      <c r="F246" s="546"/>
      <c r="G246" s="551" t="s">
        <v>2380</v>
      </c>
      <c r="H246" s="546"/>
      <c r="I246" s="551" t="s">
        <v>2371</v>
      </c>
      <c r="J246" s="546"/>
    </row>
    <row r="247" spans="1:10">
      <c r="A247" s="775"/>
      <c r="B247" s="549" t="s">
        <v>23</v>
      </c>
      <c r="C247" s="548" t="s">
        <v>1991</v>
      </c>
      <c r="D247" s="546"/>
      <c r="E247" s="547" t="s">
        <v>11</v>
      </c>
      <c r="F247" s="546"/>
      <c r="G247" s="546"/>
      <c r="H247" s="546"/>
      <c r="I247" s="546"/>
      <c r="J247" s="546"/>
    </row>
    <row r="248" spans="1:10">
      <c r="A248" s="775"/>
      <c r="B248" s="549" t="s">
        <v>23</v>
      </c>
      <c r="C248" s="548" t="s">
        <v>1992</v>
      </c>
      <c r="D248" s="546"/>
      <c r="E248" s="547" t="s">
        <v>11</v>
      </c>
      <c r="F248" s="546"/>
      <c r="G248" s="546"/>
      <c r="H248" s="546"/>
      <c r="I248" s="546"/>
      <c r="J248" s="546"/>
    </row>
    <row r="249" spans="1:10">
      <c r="A249" s="775"/>
      <c r="B249" s="549" t="s">
        <v>23</v>
      </c>
      <c r="C249" s="548" t="s">
        <v>1993</v>
      </c>
      <c r="D249" s="546" t="s">
        <v>2379</v>
      </c>
      <c r="E249" s="547" t="s">
        <v>11</v>
      </c>
      <c r="F249" s="546"/>
      <c r="G249" s="546"/>
      <c r="H249" s="546"/>
      <c r="I249" s="546"/>
      <c r="J249" s="546"/>
    </row>
    <row r="250" spans="1:10">
      <c r="A250" s="775"/>
      <c r="B250" s="549" t="s">
        <v>23</v>
      </c>
      <c r="C250" s="548" t="s">
        <v>1994</v>
      </c>
      <c r="D250" s="546" t="s">
        <v>2379</v>
      </c>
      <c r="E250" s="547" t="s">
        <v>11</v>
      </c>
      <c r="F250" s="546"/>
      <c r="G250" s="546"/>
      <c r="H250" s="546"/>
      <c r="I250" s="546"/>
      <c r="J250" s="546"/>
    </row>
    <row r="251" spans="1:10">
      <c r="A251" s="775"/>
      <c r="B251" s="549" t="s">
        <v>23</v>
      </c>
      <c r="C251" s="548" t="s">
        <v>1995</v>
      </c>
      <c r="D251" s="546"/>
      <c r="E251" s="547" t="s">
        <v>11</v>
      </c>
      <c r="F251" s="546"/>
      <c r="G251" s="546"/>
      <c r="H251" s="546"/>
      <c r="I251" s="546"/>
      <c r="J251" s="546"/>
    </row>
    <row r="252" spans="1:10">
      <c r="A252" s="775"/>
      <c r="B252" s="549" t="s">
        <v>23</v>
      </c>
      <c r="C252" s="548" t="s">
        <v>1996</v>
      </c>
      <c r="D252" s="546" t="s">
        <v>2370</v>
      </c>
      <c r="E252" s="547" t="s">
        <v>11</v>
      </c>
      <c r="F252" s="546"/>
      <c r="G252" s="546"/>
      <c r="H252" s="546"/>
      <c r="I252" s="546"/>
      <c r="J252" s="546"/>
    </row>
    <row r="253" spans="1:10">
      <c r="A253" s="775"/>
      <c r="B253" s="549" t="s">
        <v>23</v>
      </c>
      <c r="C253" s="548" t="s">
        <v>1997</v>
      </c>
      <c r="D253" s="546"/>
      <c r="E253" s="547" t="s">
        <v>11</v>
      </c>
      <c r="F253" s="546"/>
      <c r="G253" s="546"/>
      <c r="H253" s="546"/>
      <c r="I253" s="546"/>
      <c r="J253" s="546"/>
    </row>
    <row r="254" spans="1:10">
      <c r="A254" s="775"/>
      <c r="B254" s="549" t="s">
        <v>23</v>
      </c>
      <c r="C254" s="548" t="s">
        <v>1998</v>
      </c>
      <c r="D254" s="546" t="s">
        <v>2370</v>
      </c>
      <c r="E254" s="547" t="s">
        <v>11</v>
      </c>
      <c r="F254" s="546"/>
      <c r="G254" s="546"/>
      <c r="H254" s="546"/>
      <c r="I254" s="546"/>
      <c r="J254" s="546"/>
    </row>
    <row r="255" spans="1:10">
      <c r="A255" s="775"/>
      <c r="B255" s="549" t="s">
        <v>23</v>
      </c>
      <c r="C255" s="548" t="s">
        <v>1999</v>
      </c>
      <c r="D255" s="546" t="s">
        <v>2379</v>
      </c>
      <c r="E255" s="547" t="s">
        <v>11</v>
      </c>
      <c r="F255" s="546"/>
      <c r="G255" s="546"/>
      <c r="H255" s="546"/>
      <c r="I255" s="546"/>
      <c r="J255" s="546"/>
    </row>
    <row r="256" spans="1:10">
      <c r="A256" s="775"/>
      <c r="B256" s="549" t="s">
        <v>23</v>
      </c>
      <c r="C256" s="548" t="s">
        <v>2000</v>
      </c>
      <c r="D256" s="546"/>
      <c r="E256" s="547" t="s">
        <v>11</v>
      </c>
      <c r="F256" s="546"/>
      <c r="G256" s="546"/>
      <c r="H256" s="546"/>
      <c r="I256" s="546"/>
      <c r="J256" s="546"/>
    </row>
    <row r="257" spans="1:10">
      <c r="A257" s="775"/>
      <c r="B257" s="549" t="s">
        <v>23</v>
      </c>
      <c r="C257" s="548" t="s">
        <v>2001</v>
      </c>
      <c r="D257" s="546"/>
      <c r="E257" s="547" t="s">
        <v>11</v>
      </c>
      <c r="F257" s="546"/>
      <c r="G257" s="546"/>
      <c r="H257" s="546"/>
      <c r="I257" s="546"/>
      <c r="J257" s="546"/>
    </row>
    <row r="258" spans="1:10">
      <c r="A258" s="775"/>
      <c r="B258" s="549" t="s">
        <v>23</v>
      </c>
      <c r="C258" s="548" t="s">
        <v>2002</v>
      </c>
      <c r="D258" s="546" t="s">
        <v>2379</v>
      </c>
      <c r="E258" s="547" t="s">
        <v>11</v>
      </c>
      <c r="F258" s="546"/>
      <c r="G258" s="546"/>
      <c r="H258" s="546"/>
      <c r="I258" s="546"/>
      <c r="J258" s="546"/>
    </row>
    <row r="259" spans="1:10">
      <c r="A259" s="775"/>
      <c r="B259" s="549" t="s">
        <v>23</v>
      </c>
      <c r="C259" s="548" t="s">
        <v>2003</v>
      </c>
      <c r="D259" s="546" t="s">
        <v>2379</v>
      </c>
      <c r="E259" s="547" t="s">
        <v>11</v>
      </c>
      <c r="F259" s="546"/>
      <c r="G259" s="546"/>
      <c r="H259" s="546"/>
      <c r="I259" s="546"/>
      <c r="J259" s="546"/>
    </row>
    <row r="260" spans="1:10">
      <c r="A260" s="775"/>
      <c r="B260" s="549" t="s">
        <v>23</v>
      </c>
      <c r="C260" s="548" t="s">
        <v>2004</v>
      </c>
      <c r="D260" s="546"/>
      <c r="E260" s="547" t="s">
        <v>11</v>
      </c>
      <c r="F260" s="546"/>
      <c r="G260" s="546"/>
      <c r="H260" s="546"/>
      <c r="I260" s="546"/>
      <c r="J260" s="546"/>
    </row>
    <row r="261" spans="1:10">
      <c r="A261" s="775"/>
      <c r="B261" s="549" t="s">
        <v>23</v>
      </c>
      <c r="C261" s="548" t="s">
        <v>2005</v>
      </c>
      <c r="D261" s="546" t="s">
        <v>2375</v>
      </c>
      <c r="E261" s="547" t="s">
        <v>11</v>
      </c>
      <c r="F261" s="546"/>
      <c r="G261" s="546"/>
      <c r="H261" s="546"/>
      <c r="I261" s="546"/>
      <c r="J261" s="546"/>
    </row>
    <row r="262" spans="1:10">
      <c r="A262" s="775"/>
      <c r="B262" s="549" t="s">
        <v>23</v>
      </c>
      <c r="C262" s="548" t="s">
        <v>2006</v>
      </c>
      <c r="D262" s="546"/>
      <c r="E262" s="547" t="s">
        <v>11</v>
      </c>
      <c r="F262" s="546"/>
      <c r="G262" s="546"/>
      <c r="H262" s="546"/>
      <c r="I262" s="546"/>
      <c r="J262" s="546"/>
    </row>
    <row r="263" spans="1:10">
      <c r="A263" s="775"/>
      <c r="B263" s="549" t="s">
        <v>23</v>
      </c>
      <c r="C263" s="548" t="s">
        <v>2007</v>
      </c>
      <c r="D263" s="546" t="s">
        <v>2375</v>
      </c>
      <c r="E263" s="547" t="s">
        <v>11</v>
      </c>
      <c r="F263" s="546"/>
      <c r="G263" s="546"/>
      <c r="H263" s="546"/>
      <c r="I263" s="546"/>
      <c r="J263" s="546"/>
    </row>
    <row r="264" spans="1:10">
      <c r="A264" s="775"/>
      <c r="B264" s="549" t="s">
        <v>23</v>
      </c>
      <c r="C264" s="548" t="s">
        <v>2008</v>
      </c>
      <c r="D264" s="546" t="s">
        <v>2379</v>
      </c>
      <c r="E264" s="547" t="s">
        <v>11</v>
      </c>
      <c r="F264" s="546"/>
      <c r="G264" s="546"/>
      <c r="H264" s="546"/>
      <c r="I264" s="546"/>
      <c r="J264" s="546"/>
    </row>
    <row r="265" spans="1:10">
      <c r="A265" s="776"/>
      <c r="B265" s="549" t="s">
        <v>23</v>
      </c>
      <c r="C265" s="548" t="s">
        <v>1984</v>
      </c>
      <c r="D265" s="546" t="s">
        <v>2364</v>
      </c>
      <c r="E265" s="547" t="s">
        <v>11</v>
      </c>
      <c r="F265" s="546"/>
      <c r="G265" s="546"/>
      <c r="H265" s="546"/>
      <c r="I265" s="546"/>
      <c r="J265" s="546"/>
    </row>
    <row r="266" spans="1:10" ht="19.5" customHeight="1">
      <c r="A266" s="774">
        <v>37</v>
      </c>
      <c r="B266" s="549" t="s">
        <v>23</v>
      </c>
      <c r="C266" s="550" t="s">
        <v>2378</v>
      </c>
      <c r="D266" s="546"/>
      <c r="E266" s="547" t="s">
        <v>11</v>
      </c>
      <c r="F266" s="546"/>
      <c r="G266" s="551" t="s">
        <v>2377</v>
      </c>
      <c r="H266" s="546"/>
      <c r="I266" s="551" t="s">
        <v>2376</v>
      </c>
      <c r="J266" s="546"/>
    </row>
    <row r="267" spans="1:10">
      <c r="A267" s="775"/>
      <c r="B267" s="549" t="s">
        <v>23</v>
      </c>
      <c r="C267" s="548" t="s">
        <v>1991</v>
      </c>
      <c r="D267" s="546"/>
      <c r="E267" s="547" t="s">
        <v>11</v>
      </c>
      <c r="F267" s="546"/>
      <c r="G267" s="546"/>
      <c r="H267" s="546"/>
      <c r="I267" s="546"/>
      <c r="J267" s="546"/>
    </row>
    <row r="268" spans="1:10">
      <c r="A268" s="775"/>
      <c r="B268" s="549" t="s">
        <v>23</v>
      </c>
      <c r="C268" s="548" t="s">
        <v>1992</v>
      </c>
      <c r="D268" s="546"/>
      <c r="E268" s="547" t="s">
        <v>11</v>
      </c>
      <c r="F268" s="546"/>
      <c r="G268" s="546"/>
      <c r="H268" s="546"/>
      <c r="I268" s="546"/>
      <c r="J268" s="546"/>
    </row>
    <row r="269" spans="1:10">
      <c r="A269" s="775"/>
      <c r="B269" s="549" t="s">
        <v>23</v>
      </c>
      <c r="C269" s="548" t="s">
        <v>1993</v>
      </c>
      <c r="D269" s="546" t="s">
        <v>2374</v>
      </c>
      <c r="E269" s="547" t="s">
        <v>11</v>
      </c>
      <c r="F269" s="546"/>
      <c r="G269" s="546"/>
      <c r="H269" s="546"/>
      <c r="I269" s="546"/>
      <c r="J269" s="546"/>
    </row>
    <row r="270" spans="1:10">
      <c r="A270" s="775"/>
      <c r="B270" s="549" t="s">
        <v>23</v>
      </c>
      <c r="C270" s="548" t="s">
        <v>1994</v>
      </c>
      <c r="D270" s="546" t="s">
        <v>2374</v>
      </c>
      <c r="E270" s="547" t="s">
        <v>11</v>
      </c>
      <c r="F270" s="546"/>
      <c r="G270" s="546"/>
      <c r="H270" s="546"/>
      <c r="I270" s="546"/>
      <c r="J270" s="546"/>
    </row>
    <row r="271" spans="1:10">
      <c r="A271" s="775"/>
      <c r="B271" s="549" t="s">
        <v>23</v>
      </c>
      <c r="C271" s="548" t="s">
        <v>1995</v>
      </c>
      <c r="D271" s="546"/>
      <c r="E271" s="547" t="s">
        <v>11</v>
      </c>
      <c r="F271" s="546"/>
      <c r="G271" s="546"/>
      <c r="H271" s="546"/>
      <c r="I271" s="546"/>
      <c r="J271" s="546"/>
    </row>
    <row r="272" spans="1:10">
      <c r="A272" s="775"/>
      <c r="B272" s="549" t="s">
        <v>23</v>
      </c>
      <c r="C272" s="548" t="s">
        <v>1996</v>
      </c>
      <c r="D272" s="546" t="s">
        <v>2370</v>
      </c>
      <c r="E272" s="547" t="s">
        <v>11</v>
      </c>
      <c r="F272" s="546"/>
      <c r="G272" s="546"/>
      <c r="H272" s="546"/>
      <c r="I272" s="546"/>
      <c r="J272" s="546"/>
    </row>
    <row r="273" spans="1:10">
      <c r="A273" s="775"/>
      <c r="B273" s="549" t="s">
        <v>23</v>
      </c>
      <c r="C273" s="548" t="s">
        <v>1997</v>
      </c>
      <c r="D273" s="546"/>
      <c r="E273" s="547" t="s">
        <v>11</v>
      </c>
      <c r="F273" s="546"/>
      <c r="G273" s="546"/>
      <c r="H273" s="546"/>
      <c r="I273" s="546"/>
      <c r="J273" s="546"/>
    </row>
    <row r="274" spans="1:10">
      <c r="A274" s="775"/>
      <c r="B274" s="549" t="s">
        <v>23</v>
      </c>
      <c r="C274" s="548" t="s">
        <v>1998</v>
      </c>
      <c r="D274" s="546" t="s">
        <v>2370</v>
      </c>
      <c r="E274" s="547" t="s">
        <v>11</v>
      </c>
      <c r="F274" s="546"/>
      <c r="G274" s="546"/>
      <c r="H274" s="546"/>
      <c r="I274" s="546"/>
      <c r="J274" s="546"/>
    </row>
    <row r="275" spans="1:10">
      <c r="A275" s="775"/>
      <c r="B275" s="549" t="s">
        <v>23</v>
      </c>
      <c r="C275" s="548" t="s">
        <v>1999</v>
      </c>
      <c r="D275" s="546" t="s">
        <v>2374</v>
      </c>
      <c r="E275" s="547" t="s">
        <v>11</v>
      </c>
      <c r="F275" s="546"/>
      <c r="G275" s="546"/>
      <c r="H275" s="546"/>
      <c r="I275" s="546"/>
      <c r="J275" s="546"/>
    </row>
    <row r="276" spans="1:10">
      <c r="A276" s="775"/>
      <c r="B276" s="549" t="s">
        <v>23</v>
      </c>
      <c r="C276" s="548" t="s">
        <v>2000</v>
      </c>
      <c r="D276" s="546"/>
      <c r="E276" s="547" t="s">
        <v>11</v>
      </c>
      <c r="F276" s="546"/>
      <c r="G276" s="546"/>
      <c r="H276" s="546"/>
      <c r="I276" s="546"/>
      <c r="J276" s="546"/>
    </row>
    <row r="277" spans="1:10">
      <c r="A277" s="775"/>
      <c r="B277" s="549" t="s">
        <v>23</v>
      </c>
      <c r="C277" s="548" t="s">
        <v>2001</v>
      </c>
      <c r="D277" s="546"/>
      <c r="E277" s="547" t="s">
        <v>11</v>
      </c>
      <c r="F277" s="546"/>
      <c r="G277" s="546"/>
      <c r="H277" s="546"/>
      <c r="I277" s="546"/>
      <c r="J277" s="546"/>
    </row>
    <row r="278" spans="1:10">
      <c r="A278" s="775"/>
      <c r="B278" s="549" t="s">
        <v>23</v>
      </c>
      <c r="C278" s="548" t="s">
        <v>2002</v>
      </c>
      <c r="D278" s="546" t="s">
        <v>2374</v>
      </c>
      <c r="E278" s="547" t="s">
        <v>11</v>
      </c>
      <c r="F278" s="546"/>
      <c r="G278" s="546"/>
      <c r="H278" s="546"/>
      <c r="I278" s="546"/>
      <c r="J278" s="546"/>
    </row>
    <row r="279" spans="1:10">
      <c r="A279" s="775"/>
      <c r="B279" s="549" t="s">
        <v>23</v>
      </c>
      <c r="C279" s="548" t="s">
        <v>2003</v>
      </c>
      <c r="D279" s="546" t="s">
        <v>2374</v>
      </c>
      <c r="E279" s="547" t="s">
        <v>11</v>
      </c>
      <c r="F279" s="546"/>
      <c r="G279" s="546"/>
      <c r="H279" s="546"/>
      <c r="I279" s="546"/>
      <c r="J279" s="546"/>
    </row>
    <row r="280" spans="1:10">
      <c r="A280" s="775"/>
      <c r="B280" s="549" t="s">
        <v>23</v>
      </c>
      <c r="C280" s="548" t="s">
        <v>2004</v>
      </c>
      <c r="D280" s="546"/>
      <c r="E280" s="547" t="s">
        <v>11</v>
      </c>
      <c r="F280" s="546"/>
      <c r="G280" s="546"/>
      <c r="H280" s="546"/>
      <c r="I280" s="546"/>
      <c r="J280" s="546"/>
    </row>
    <row r="281" spans="1:10">
      <c r="A281" s="775"/>
      <c r="B281" s="549" t="s">
        <v>23</v>
      </c>
      <c r="C281" s="548" t="s">
        <v>2005</v>
      </c>
      <c r="D281" s="546" t="s">
        <v>2375</v>
      </c>
      <c r="E281" s="547" t="s">
        <v>11</v>
      </c>
      <c r="F281" s="546"/>
      <c r="G281" s="546"/>
      <c r="H281" s="546"/>
      <c r="I281" s="546"/>
      <c r="J281" s="546"/>
    </row>
    <row r="282" spans="1:10">
      <c r="A282" s="775"/>
      <c r="B282" s="549" t="s">
        <v>23</v>
      </c>
      <c r="C282" s="548" t="s">
        <v>2006</v>
      </c>
      <c r="D282" s="546"/>
      <c r="E282" s="547" t="s">
        <v>11</v>
      </c>
      <c r="F282" s="546"/>
      <c r="G282" s="546"/>
      <c r="H282" s="546"/>
      <c r="I282" s="546"/>
      <c r="J282" s="546"/>
    </row>
    <row r="283" spans="1:10">
      <c r="A283" s="775"/>
      <c r="B283" s="549" t="s">
        <v>23</v>
      </c>
      <c r="C283" s="548" t="s">
        <v>2007</v>
      </c>
      <c r="D283" s="546" t="s">
        <v>2375</v>
      </c>
      <c r="E283" s="547" t="s">
        <v>11</v>
      </c>
      <c r="F283" s="546"/>
      <c r="G283" s="546"/>
      <c r="H283" s="546"/>
      <c r="I283" s="546"/>
      <c r="J283" s="546"/>
    </row>
    <row r="284" spans="1:10">
      <c r="A284" s="775"/>
      <c r="B284" s="549" t="s">
        <v>23</v>
      </c>
      <c r="C284" s="548" t="s">
        <v>2008</v>
      </c>
      <c r="D284" s="546" t="s">
        <v>2374</v>
      </c>
      <c r="E284" s="547" t="s">
        <v>11</v>
      </c>
      <c r="F284" s="546"/>
      <c r="G284" s="546"/>
      <c r="H284" s="546"/>
      <c r="I284" s="546"/>
      <c r="J284" s="546"/>
    </row>
    <row r="285" spans="1:10">
      <c r="A285" s="776"/>
      <c r="B285" s="549" t="s">
        <v>23</v>
      </c>
      <c r="C285" s="548" t="s">
        <v>1984</v>
      </c>
      <c r="D285" s="546" t="s">
        <v>2364</v>
      </c>
      <c r="E285" s="547" t="s">
        <v>11</v>
      </c>
      <c r="F285" s="546"/>
      <c r="G285" s="546"/>
      <c r="H285" s="546"/>
      <c r="I285" s="546"/>
      <c r="J285" s="546"/>
    </row>
    <row r="286" spans="1:10" ht="20.25" customHeight="1">
      <c r="A286" s="774">
        <v>38</v>
      </c>
      <c r="B286" s="549" t="s">
        <v>23</v>
      </c>
      <c r="C286" s="550" t="s">
        <v>2373</v>
      </c>
      <c r="D286" s="546"/>
      <c r="E286" s="547" t="s">
        <v>11</v>
      </c>
      <c r="F286" s="546"/>
      <c r="G286" s="551" t="s">
        <v>2372</v>
      </c>
      <c r="H286" s="546"/>
      <c r="I286" s="551" t="s">
        <v>2371</v>
      </c>
      <c r="J286" s="546"/>
    </row>
    <row r="287" spans="1:10">
      <c r="A287" s="775"/>
      <c r="B287" s="549" t="s">
        <v>23</v>
      </c>
      <c r="C287" s="548" t="s">
        <v>1991</v>
      </c>
      <c r="D287" s="546"/>
      <c r="E287" s="547" t="s">
        <v>11</v>
      </c>
      <c r="F287" s="546"/>
      <c r="G287" s="546"/>
      <c r="H287" s="546"/>
      <c r="I287" s="546"/>
      <c r="J287" s="546"/>
    </row>
    <row r="288" spans="1:10">
      <c r="A288" s="775"/>
      <c r="B288" s="549" t="s">
        <v>23</v>
      </c>
      <c r="C288" s="548" t="s">
        <v>1992</v>
      </c>
      <c r="D288" s="546"/>
      <c r="E288" s="547" t="s">
        <v>11</v>
      </c>
      <c r="F288" s="546"/>
      <c r="G288" s="546"/>
      <c r="H288" s="546"/>
      <c r="I288" s="546"/>
      <c r="J288" s="546"/>
    </row>
    <row r="289" spans="1:10">
      <c r="A289" s="775"/>
      <c r="B289" s="549" t="s">
        <v>23</v>
      </c>
      <c r="C289" s="548" t="s">
        <v>1993</v>
      </c>
      <c r="D289" s="546" t="s">
        <v>2369</v>
      </c>
      <c r="E289" s="547" t="s">
        <v>11</v>
      </c>
      <c r="F289" s="546"/>
      <c r="G289" s="546"/>
      <c r="H289" s="546"/>
      <c r="I289" s="546"/>
      <c r="J289" s="546"/>
    </row>
    <row r="290" spans="1:10">
      <c r="A290" s="775"/>
      <c r="B290" s="549" t="s">
        <v>23</v>
      </c>
      <c r="C290" s="548" t="s">
        <v>1994</v>
      </c>
      <c r="D290" s="546" t="s">
        <v>2369</v>
      </c>
      <c r="E290" s="547" t="s">
        <v>11</v>
      </c>
      <c r="F290" s="546"/>
      <c r="G290" s="546"/>
      <c r="H290" s="546"/>
      <c r="I290" s="546"/>
      <c r="J290" s="546"/>
    </row>
    <row r="291" spans="1:10">
      <c r="A291" s="775"/>
      <c r="B291" s="549" t="s">
        <v>23</v>
      </c>
      <c r="C291" s="548" t="s">
        <v>1995</v>
      </c>
      <c r="D291" s="546"/>
      <c r="E291" s="547" t="s">
        <v>11</v>
      </c>
      <c r="F291" s="546"/>
      <c r="G291" s="546"/>
      <c r="H291" s="546"/>
      <c r="I291" s="546"/>
      <c r="J291" s="546"/>
    </row>
    <row r="292" spans="1:10">
      <c r="A292" s="775"/>
      <c r="B292" s="549" t="s">
        <v>23</v>
      </c>
      <c r="C292" s="548" t="s">
        <v>1996</v>
      </c>
      <c r="D292" s="546" t="s">
        <v>2370</v>
      </c>
      <c r="E292" s="547" t="s">
        <v>11</v>
      </c>
      <c r="F292" s="546"/>
      <c r="G292" s="546"/>
      <c r="H292" s="546"/>
      <c r="I292" s="546"/>
      <c r="J292" s="546"/>
    </row>
    <row r="293" spans="1:10">
      <c r="A293" s="775"/>
      <c r="B293" s="549" t="s">
        <v>23</v>
      </c>
      <c r="C293" s="548" t="s">
        <v>1997</v>
      </c>
      <c r="D293" s="546"/>
      <c r="E293" s="547" t="s">
        <v>11</v>
      </c>
      <c r="F293" s="546"/>
      <c r="G293" s="546"/>
      <c r="H293" s="546"/>
      <c r="I293" s="546"/>
      <c r="J293" s="546"/>
    </row>
    <row r="294" spans="1:10">
      <c r="A294" s="775"/>
      <c r="B294" s="549" t="s">
        <v>23</v>
      </c>
      <c r="C294" s="548" t="s">
        <v>1998</v>
      </c>
      <c r="D294" s="546" t="s">
        <v>2370</v>
      </c>
      <c r="E294" s="547" t="s">
        <v>11</v>
      </c>
      <c r="F294" s="546"/>
      <c r="G294" s="546"/>
      <c r="H294" s="546"/>
      <c r="I294" s="546"/>
      <c r="J294" s="546"/>
    </row>
    <row r="295" spans="1:10">
      <c r="A295" s="775"/>
      <c r="B295" s="549" t="s">
        <v>23</v>
      </c>
      <c r="C295" s="548" t="s">
        <v>1999</v>
      </c>
      <c r="D295" s="546" t="s">
        <v>2367</v>
      </c>
      <c r="E295" s="547" t="s">
        <v>11</v>
      </c>
      <c r="F295" s="546"/>
      <c r="G295" s="546"/>
      <c r="H295" s="546"/>
      <c r="I295" s="546"/>
      <c r="J295" s="546"/>
    </row>
    <row r="296" spans="1:10">
      <c r="A296" s="775"/>
      <c r="B296" s="549" t="s">
        <v>23</v>
      </c>
      <c r="C296" s="548" t="s">
        <v>2000</v>
      </c>
      <c r="D296" s="546"/>
      <c r="E296" s="547" t="s">
        <v>11</v>
      </c>
      <c r="F296" s="546"/>
      <c r="G296" s="546"/>
      <c r="H296" s="546"/>
      <c r="I296" s="546"/>
      <c r="J296" s="546"/>
    </row>
    <row r="297" spans="1:10">
      <c r="A297" s="775"/>
      <c r="B297" s="549" t="s">
        <v>23</v>
      </c>
      <c r="C297" s="548" t="s">
        <v>2001</v>
      </c>
      <c r="D297" s="546"/>
      <c r="E297" s="547" t="s">
        <v>11</v>
      </c>
      <c r="F297" s="546"/>
      <c r="G297" s="546"/>
      <c r="H297" s="546"/>
      <c r="I297" s="546"/>
      <c r="J297" s="546"/>
    </row>
    <row r="298" spans="1:10">
      <c r="A298" s="775"/>
      <c r="B298" s="549" t="s">
        <v>23</v>
      </c>
      <c r="C298" s="548" t="s">
        <v>2002</v>
      </c>
      <c r="D298" s="546" t="s">
        <v>2369</v>
      </c>
      <c r="E298" s="547" t="s">
        <v>11</v>
      </c>
      <c r="F298" s="546"/>
      <c r="G298" s="546"/>
      <c r="H298" s="546"/>
      <c r="I298" s="546"/>
      <c r="J298" s="546"/>
    </row>
    <row r="299" spans="1:10">
      <c r="A299" s="775"/>
      <c r="B299" s="549" t="s">
        <v>23</v>
      </c>
      <c r="C299" s="548" t="s">
        <v>2003</v>
      </c>
      <c r="D299" s="546" t="s">
        <v>2369</v>
      </c>
      <c r="E299" s="547" t="s">
        <v>11</v>
      </c>
      <c r="F299" s="546"/>
      <c r="G299" s="546"/>
      <c r="H299" s="546"/>
      <c r="I299" s="546"/>
      <c r="J299" s="546"/>
    </row>
    <row r="300" spans="1:10">
      <c r="A300" s="775"/>
      <c r="B300" s="549" t="s">
        <v>23</v>
      </c>
      <c r="C300" s="548" t="s">
        <v>2004</v>
      </c>
      <c r="D300" s="546"/>
      <c r="E300" s="547" t="s">
        <v>11</v>
      </c>
      <c r="F300" s="546"/>
      <c r="G300" s="546"/>
      <c r="H300" s="546"/>
      <c r="I300" s="546"/>
      <c r="J300" s="546"/>
    </row>
    <row r="301" spans="1:10">
      <c r="A301" s="775"/>
      <c r="B301" s="549" t="s">
        <v>23</v>
      </c>
      <c r="C301" s="548" t="s">
        <v>2005</v>
      </c>
      <c r="D301" s="546" t="s">
        <v>2368</v>
      </c>
      <c r="E301" s="547" t="s">
        <v>11</v>
      </c>
      <c r="F301" s="546"/>
      <c r="G301" s="546"/>
      <c r="H301" s="546"/>
      <c r="I301" s="546"/>
      <c r="J301" s="546"/>
    </row>
    <row r="302" spans="1:10">
      <c r="A302" s="775"/>
      <c r="B302" s="549" t="s">
        <v>23</v>
      </c>
      <c r="C302" s="548" t="s">
        <v>2006</v>
      </c>
      <c r="D302" s="546"/>
      <c r="E302" s="547" t="s">
        <v>11</v>
      </c>
      <c r="F302" s="546"/>
      <c r="G302" s="546"/>
      <c r="H302" s="546"/>
      <c r="I302" s="546"/>
      <c r="J302" s="546"/>
    </row>
    <row r="303" spans="1:10">
      <c r="A303" s="775"/>
      <c r="B303" s="549" t="s">
        <v>23</v>
      </c>
      <c r="C303" s="548" t="s">
        <v>2007</v>
      </c>
      <c r="D303" s="546" t="s">
        <v>2368</v>
      </c>
      <c r="E303" s="547" t="s">
        <v>11</v>
      </c>
      <c r="F303" s="546"/>
      <c r="G303" s="546"/>
      <c r="H303" s="546"/>
      <c r="I303" s="546"/>
      <c r="J303" s="546"/>
    </row>
    <row r="304" spans="1:10">
      <c r="A304" s="775"/>
      <c r="B304" s="549" t="s">
        <v>23</v>
      </c>
      <c r="C304" s="548" t="s">
        <v>2008</v>
      </c>
      <c r="D304" s="546" t="s">
        <v>2367</v>
      </c>
      <c r="E304" s="547" t="s">
        <v>11</v>
      </c>
      <c r="F304" s="546"/>
      <c r="G304" s="546"/>
      <c r="H304" s="546"/>
      <c r="I304" s="546"/>
      <c r="J304" s="546"/>
    </row>
    <row r="305" spans="1:10">
      <c r="A305" s="776"/>
      <c r="B305" s="549" t="s">
        <v>23</v>
      </c>
      <c r="C305" s="548" t="s">
        <v>1984</v>
      </c>
      <c r="D305" s="546" t="s">
        <v>2364</v>
      </c>
      <c r="E305" s="547" t="s">
        <v>11</v>
      </c>
      <c r="F305" s="546"/>
      <c r="G305" s="546"/>
      <c r="H305" s="546"/>
      <c r="I305" s="546"/>
      <c r="J305" s="546"/>
    </row>
    <row r="306" spans="1:10">
      <c r="A306" s="774">
        <v>39</v>
      </c>
      <c r="B306" s="549" t="s">
        <v>23</v>
      </c>
      <c r="C306" s="550" t="s">
        <v>2366</v>
      </c>
      <c r="D306" s="546"/>
      <c r="E306" s="547" t="s">
        <v>11</v>
      </c>
      <c r="F306" s="546"/>
      <c r="G306" s="546"/>
      <c r="H306" s="546"/>
      <c r="I306" s="546" t="s">
        <v>2365</v>
      </c>
      <c r="J306" s="546"/>
    </row>
    <row r="307" spans="1:10">
      <c r="A307" s="776"/>
      <c r="B307" s="549" t="s">
        <v>23</v>
      </c>
      <c r="C307" s="548" t="s">
        <v>1984</v>
      </c>
      <c r="D307" s="546" t="s">
        <v>2364</v>
      </c>
      <c r="E307" s="547" t="s">
        <v>11</v>
      </c>
      <c r="F307" s="546"/>
      <c r="G307" s="546"/>
      <c r="H307" s="546"/>
      <c r="I307" s="546"/>
      <c r="J307" s="546"/>
    </row>
  </sheetData>
  <mergeCells count="40">
    <mergeCell ref="A33:A35"/>
    <mergeCell ref="C1:D8"/>
    <mergeCell ref="A10:A11"/>
    <mergeCell ref="A12:A13"/>
    <mergeCell ref="A14:A15"/>
    <mergeCell ref="A16:A17"/>
    <mergeCell ref="A18:A19"/>
    <mergeCell ref="A20:A22"/>
    <mergeCell ref="A23:A24"/>
    <mergeCell ref="A25:A27"/>
    <mergeCell ref="A28:A29"/>
    <mergeCell ref="A30:A32"/>
    <mergeCell ref="A69:A70"/>
    <mergeCell ref="A36:A37"/>
    <mergeCell ref="A38:A40"/>
    <mergeCell ref="A41:A42"/>
    <mergeCell ref="A43:A49"/>
    <mergeCell ref="A50:A56"/>
    <mergeCell ref="A57:A58"/>
    <mergeCell ref="A59:A60"/>
    <mergeCell ref="A61:A63"/>
    <mergeCell ref="A64:A65"/>
    <mergeCell ref="A66:A68"/>
    <mergeCell ref="A71:A73"/>
    <mergeCell ref="A74:A76"/>
    <mergeCell ref="A77:A78"/>
    <mergeCell ref="A84:A89"/>
    <mergeCell ref="A90:A95"/>
    <mergeCell ref="A246:A265"/>
    <mergeCell ref="A266:A285"/>
    <mergeCell ref="A286:A305"/>
    <mergeCell ref="A306:A307"/>
    <mergeCell ref="A79:A81"/>
    <mergeCell ref="A82:A83"/>
    <mergeCell ref="A96:A127"/>
    <mergeCell ref="A128:A159"/>
    <mergeCell ref="A160:A214"/>
    <mergeCell ref="A215:A218"/>
    <mergeCell ref="A219:A225"/>
    <mergeCell ref="A226:A245"/>
  </mergeCells>
  <phoneticPr fontId="22"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3"/>
      <c r="B1" s="562"/>
      <c r="C1" s="779" t="s">
        <v>2753</v>
      </c>
      <c r="D1" s="796"/>
      <c r="E1" s="609"/>
      <c r="F1" s="549" t="s">
        <v>5</v>
      </c>
      <c r="G1" s="608"/>
      <c r="H1" s="605"/>
      <c r="I1" s="205"/>
      <c r="J1" s="125"/>
    </row>
    <row r="2" spans="1:10" s="136" customFormat="1" ht="20.25" customHeight="1">
      <c r="A2" s="563"/>
      <c r="B2" s="562"/>
      <c r="C2" s="797"/>
      <c r="D2" s="797"/>
      <c r="E2" s="607" t="s">
        <v>6</v>
      </c>
      <c r="F2" s="599">
        <f>COUNTIF(E10:E161,"Not POR")</f>
        <v>0</v>
      </c>
      <c r="G2" s="598"/>
      <c r="H2" s="597"/>
      <c r="I2" s="129"/>
      <c r="J2" s="125"/>
    </row>
    <row r="3" spans="1:10" s="136" customFormat="1" ht="19.5" customHeight="1">
      <c r="A3" s="563"/>
      <c r="B3" s="562"/>
      <c r="C3" s="797"/>
      <c r="D3" s="797"/>
      <c r="E3" s="606" t="s">
        <v>8</v>
      </c>
      <c r="F3" s="599">
        <f>COUNTIF(E10:E161,"CHN validation")</f>
        <v>0</v>
      </c>
      <c r="G3" s="605"/>
      <c r="H3" s="597"/>
      <c r="I3" s="129"/>
      <c r="J3" s="125"/>
    </row>
    <row r="4" spans="1:10" s="136" customFormat="1" ht="18.75" customHeight="1">
      <c r="A4" s="563"/>
      <c r="B4" s="562"/>
      <c r="C4" s="797"/>
      <c r="D4" s="797"/>
      <c r="E4" s="604" t="s">
        <v>9</v>
      </c>
      <c r="F4" s="599">
        <f>COUNTIF(E10:E161,"New Item")</f>
        <v>0</v>
      </c>
      <c r="G4" s="598"/>
      <c r="H4" s="597"/>
      <c r="I4" s="129"/>
      <c r="J4" s="125"/>
    </row>
    <row r="5" spans="1:10" s="136" customFormat="1" ht="19.5" customHeight="1">
      <c r="A5" s="567"/>
      <c r="B5" s="562"/>
      <c r="C5" s="797"/>
      <c r="D5" s="797"/>
      <c r="E5" s="603" t="s">
        <v>7</v>
      </c>
      <c r="F5" s="599">
        <f>COUNTIF(E10:E161,"Pending update")</f>
        <v>0</v>
      </c>
      <c r="G5" s="598"/>
      <c r="H5" s="597"/>
      <c r="I5" s="602"/>
      <c r="J5" s="125"/>
    </row>
    <row r="6" spans="1:10" s="136" customFormat="1" ht="18.75" customHeight="1">
      <c r="A6" s="563"/>
      <c r="B6" s="562"/>
      <c r="C6" s="797"/>
      <c r="D6" s="797"/>
      <c r="E6" s="601" t="s">
        <v>10</v>
      </c>
      <c r="F6" s="599">
        <f>COUNTIF(E10:E161,"Modified")</f>
        <v>0</v>
      </c>
      <c r="G6" s="598"/>
      <c r="H6" s="597"/>
      <c r="I6" s="129"/>
      <c r="J6" s="125"/>
    </row>
    <row r="7" spans="1:10" s="136" customFormat="1" ht="17.25" customHeight="1">
      <c r="A7" s="563"/>
      <c r="B7" s="562"/>
      <c r="C7" s="797"/>
      <c r="D7" s="797"/>
      <c r="E7" s="547" t="s">
        <v>11</v>
      </c>
      <c r="F7" s="599">
        <f>COUNTIF(E10:E161,"Ready")</f>
        <v>66</v>
      </c>
      <c r="G7" s="598"/>
      <c r="H7" s="597"/>
      <c r="I7" s="129"/>
      <c r="J7" s="125"/>
    </row>
    <row r="8" spans="1:10" s="136" customFormat="1" ht="18.75" customHeight="1" thickBot="1">
      <c r="A8" s="206"/>
      <c r="B8" s="558"/>
      <c r="C8" s="797"/>
      <c r="D8" s="798"/>
      <c r="E8" s="600" t="s">
        <v>12</v>
      </c>
      <c r="F8" s="599">
        <f>COUNTIF(E10:E161,"Not ready")</f>
        <v>0</v>
      </c>
      <c r="G8" s="598"/>
      <c r="H8" s="597"/>
      <c r="I8" s="132"/>
      <c r="J8" s="125"/>
    </row>
    <row r="9" spans="1:10" s="136" customFormat="1" ht="53.85" customHeight="1">
      <c r="A9" s="596" t="s">
        <v>13</v>
      </c>
      <c r="B9" s="553" t="s">
        <v>14</v>
      </c>
      <c r="C9" s="553" t="s">
        <v>468</v>
      </c>
      <c r="D9" s="134" t="s">
        <v>200</v>
      </c>
      <c r="E9" s="595" t="s">
        <v>17</v>
      </c>
      <c r="F9" s="595" t="s">
        <v>18</v>
      </c>
      <c r="G9" s="595" t="s">
        <v>469</v>
      </c>
      <c r="H9" s="595" t="s">
        <v>470</v>
      </c>
      <c r="I9" s="133" t="s">
        <v>2553</v>
      </c>
      <c r="J9" s="135" t="s">
        <v>2552</v>
      </c>
    </row>
    <row r="10" spans="1:10" s="136" customFormat="1" ht="18" customHeight="1">
      <c r="A10" s="784">
        <v>1</v>
      </c>
      <c r="B10" s="549" t="s">
        <v>23</v>
      </c>
      <c r="C10" s="582" t="s">
        <v>2752</v>
      </c>
      <c r="D10" s="594"/>
      <c r="E10" s="547" t="s">
        <v>11</v>
      </c>
      <c r="F10" s="592"/>
      <c r="G10" s="590"/>
      <c r="H10" s="590"/>
      <c r="I10" s="593" t="s">
        <v>2751</v>
      </c>
      <c r="J10" s="577"/>
    </row>
    <row r="11" spans="1:10" s="136" customFormat="1" ht="18" customHeight="1">
      <c r="A11" s="785"/>
      <c r="B11" s="549" t="s">
        <v>23</v>
      </c>
      <c r="C11" s="548" t="s">
        <v>2611</v>
      </c>
      <c r="D11" s="579" t="s">
        <v>2588</v>
      </c>
      <c r="E11" s="547" t="s">
        <v>11</v>
      </c>
      <c r="F11" s="592"/>
      <c r="G11" s="590"/>
      <c r="H11" s="590"/>
      <c r="I11" s="591"/>
      <c r="J11" s="577"/>
    </row>
    <row r="12" spans="1:10" s="136" customFormat="1" ht="18" customHeight="1">
      <c r="A12" s="783">
        <v>2</v>
      </c>
      <c r="B12" s="549" t="s">
        <v>23</v>
      </c>
      <c r="C12" s="582" t="s">
        <v>2750</v>
      </c>
      <c r="D12" s="579"/>
      <c r="E12" s="547" t="s">
        <v>11</v>
      </c>
      <c r="F12" s="592"/>
      <c r="G12" s="590"/>
      <c r="H12" s="590" t="s">
        <v>2747</v>
      </c>
      <c r="I12" s="591"/>
      <c r="J12" s="577"/>
    </row>
    <row r="13" spans="1:10" s="136" customFormat="1" ht="18" customHeight="1">
      <c r="A13" s="783"/>
      <c r="B13" s="549" t="s">
        <v>23</v>
      </c>
      <c r="C13" s="548" t="s">
        <v>2611</v>
      </c>
      <c r="D13" s="579" t="s">
        <v>2749</v>
      </c>
      <c r="E13" s="547" t="s">
        <v>11</v>
      </c>
      <c r="F13" s="592"/>
      <c r="G13" s="593"/>
      <c r="H13" s="590"/>
      <c r="I13" s="591"/>
      <c r="J13" s="577"/>
    </row>
    <row r="14" spans="1:10" s="136" customFormat="1" ht="18" customHeight="1">
      <c r="A14" s="783">
        <v>3</v>
      </c>
      <c r="B14" s="549" t="s">
        <v>23</v>
      </c>
      <c r="C14" s="582" t="s">
        <v>2748</v>
      </c>
      <c r="D14" s="579"/>
      <c r="E14" s="547" t="s">
        <v>11</v>
      </c>
      <c r="F14" s="592"/>
      <c r="G14" s="590" t="s">
        <v>2747</v>
      </c>
      <c r="H14" s="590"/>
      <c r="I14" s="591"/>
      <c r="J14" s="577"/>
    </row>
    <row r="15" spans="1:10" s="136" customFormat="1" ht="18" customHeight="1">
      <c r="A15" s="783"/>
      <c r="B15" s="549" t="s">
        <v>23</v>
      </c>
      <c r="C15" s="548" t="s">
        <v>2611</v>
      </c>
      <c r="D15" s="579" t="s">
        <v>2746</v>
      </c>
      <c r="E15" s="547" t="s">
        <v>11</v>
      </c>
      <c r="F15" s="592"/>
      <c r="G15" s="590"/>
      <c r="H15" s="590"/>
      <c r="I15" s="591"/>
      <c r="J15" s="577"/>
    </row>
    <row r="16" spans="1:10" s="136" customFormat="1" ht="18" customHeight="1">
      <c r="A16" s="783">
        <v>4</v>
      </c>
      <c r="B16" s="549" t="s">
        <v>23</v>
      </c>
      <c r="C16" s="582" t="s">
        <v>2745</v>
      </c>
      <c r="D16" s="579"/>
      <c r="E16" s="547" t="s">
        <v>11</v>
      </c>
      <c r="F16" s="592"/>
      <c r="G16" s="584" t="s">
        <v>2744</v>
      </c>
      <c r="H16" s="590"/>
      <c r="I16" s="576" t="s">
        <v>2743</v>
      </c>
      <c r="J16" s="577"/>
    </row>
    <row r="17" spans="1:10" s="136" customFormat="1" ht="18" customHeight="1">
      <c r="A17" s="783"/>
      <c r="B17" s="549" t="s">
        <v>23</v>
      </c>
      <c r="C17" s="548" t="s">
        <v>2611</v>
      </c>
      <c r="D17" s="579" t="s">
        <v>2588</v>
      </c>
      <c r="E17" s="547" t="s">
        <v>11</v>
      </c>
      <c r="F17" s="592"/>
      <c r="G17" s="590"/>
      <c r="H17" s="590"/>
      <c r="I17" s="591"/>
      <c r="J17" s="577"/>
    </row>
    <row r="18" spans="1:10" s="136" customFormat="1" ht="18" customHeight="1">
      <c r="A18" s="783">
        <v>5</v>
      </c>
      <c r="B18" s="549" t="s">
        <v>23</v>
      </c>
      <c r="C18" s="582" t="s">
        <v>1985</v>
      </c>
      <c r="D18" s="579"/>
      <c r="E18" s="547" t="s">
        <v>11</v>
      </c>
      <c r="F18" s="578"/>
      <c r="G18" s="584" t="s">
        <v>2742</v>
      </c>
      <c r="H18" s="590"/>
      <c r="I18" s="587" t="s">
        <v>2704</v>
      </c>
      <c r="J18" s="577"/>
    </row>
    <row r="19" spans="1:10" s="136" customFormat="1" ht="18" customHeight="1">
      <c r="A19" s="783"/>
      <c r="B19" s="549" t="s">
        <v>23</v>
      </c>
      <c r="C19" s="548" t="s">
        <v>2611</v>
      </c>
      <c r="D19" s="579" t="s">
        <v>2588</v>
      </c>
      <c r="E19" s="547" t="s">
        <v>11</v>
      </c>
      <c r="F19" s="578"/>
      <c r="G19" s="590"/>
      <c r="H19" s="590"/>
      <c r="I19" s="587"/>
      <c r="J19" s="577"/>
    </row>
    <row r="20" spans="1:10" s="136" customFormat="1" ht="18" customHeight="1">
      <c r="A20" s="783">
        <v>6</v>
      </c>
      <c r="B20" s="549" t="s">
        <v>23</v>
      </c>
      <c r="C20" s="582" t="s">
        <v>2741</v>
      </c>
      <c r="D20" s="579"/>
      <c r="E20" s="547" t="s">
        <v>11</v>
      </c>
      <c r="F20" s="578"/>
      <c r="G20" s="590"/>
      <c r="H20" s="590"/>
      <c r="I20" s="587" t="s">
        <v>2735</v>
      </c>
      <c r="J20" s="577"/>
    </row>
    <row r="21" spans="1:10" s="136" customFormat="1" ht="18" customHeight="1">
      <c r="A21" s="783"/>
      <c r="B21" s="549" t="s">
        <v>23</v>
      </c>
      <c r="C21" s="548" t="s">
        <v>2009</v>
      </c>
      <c r="D21" s="579" t="s">
        <v>2588</v>
      </c>
      <c r="E21" s="547" t="s">
        <v>11</v>
      </c>
      <c r="F21" s="578"/>
      <c r="G21" s="590"/>
      <c r="H21" s="590"/>
      <c r="I21" s="587"/>
      <c r="J21" s="577"/>
    </row>
    <row r="22" spans="1:10" s="136" customFormat="1" ht="18" customHeight="1">
      <c r="A22" s="783"/>
      <c r="B22" s="549" t="s">
        <v>23</v>
      </c>
      <c r="C22" s="548" t="s">
        <v>1984</v>
      </c>
      <c r="D22" s="579" t="s">
        <v>2588</v>
      </c>
      <c r="E22" s="547" t="s">
        <v>11</v>
      </c>
      <c r="F22" s="578"/>
      <c r="G22" s="590"/>
      <c r="H22" s="590"/>
      <c r="I22" s="587"/>
      <c r="J22" s="577"/>
    </row>
    <row r="23" spans="1:10" s="136" customFormat="1" ht="18" customHeight="1">
      <c r="A23" s="783">
        <v>7</v>
      </c>
      <c r="B23" s="549" t="s">
        <v>23</v>
      </c>
      <c r="C23" s="582" t="s">
        <v>2740</v>
      </c>
      <c r="D23" s="579"/>
      <c r="E23" s="547" t="s">
        <v>11</v>
      </c>
      <c r="F23" s="578"/>
      <c r="G23" s="590"/>
      <c r="H23" s="590"/>
      <c r="I23" s="587" t="s">
        <v>2739</v>
      </c>
      <c r="J23" s="577"/>
    </row>
    <row r="24" spans="1:10" s="136" customFormat="1" ht="18" customHeight="1">
      <c r="A24" s="783"/>
      <c r="B24" s="549" t="s">
        <v>23</v>
      </c>
      <c r="C24" s="548" t="s">
        <v>2506</v>
      </c>
      <c r="D24" s="579" t="s">
        <v>2738</v>
      </c>
      <c r="E24" s="547"/>
      <c r="F24" s="578"/>
      <c r="G24" s="590"/>
      <c r="H24" s="590"/>
      <c r="I24" s="587"/>
      <c r="J24" s="577"/>
    </row>
    <row r="25" spans="1:10" s="136" customFormat="1" ht="18" customHeight="1">
      <c r="A25" s="783"/>
      <c r="B25" s="549" t="s">
        <v>23</v>
      </c>
      <c r="C25" s="548" t="s">
        <v>1984</v>
      </c>
      <c r="D25" s="579" t="s">
        <v>2588</v>
      </c>
      <c r="E25" s="547" t="s">
        <v>11</v>
      </c>
      <c r="F25" s="578"/>
      <c r="G25" s="590"/>
      <c r="H25" s="590"/>
      <c r="I25" s="587"/>
      <c r="J25" s="577"/>
    </row>
    <row r="26" spans="1:10" s="136" customFormat="1" ht="18" customHeight="1">
      <c r="A26" s="783">
        <v>8</v>
      </c>
      <c r="B26" s="549" t="s">
        <v>23</v>
      </c>
      <c r="C26" s="582" t="s">
        <v>2737</v>
      </c>
      <c r="D26" s="579"/>
      <c r="E26" s="547" t="s">
        <v>11</v>
      </c>
      <c r="F26" s="589"/>
      <c r="G26" s="584" t="s">
        <v>2714</v>
      </c>
      <c r="H26" s="576"/>
      <c r="I26" s="587" t="s">
        <v>2704</v>
      </c>
      <c r="J26" s="577"/>
    </row>
    <row r="27" spans="1:10" s="136" customFormat="1" ht="18" customHeight="1">
      <c r="A27" s="783"/>
      <c r="B27" s="549" t="s">
        <v>23</v>
      </c>
      <c r="C27" s="548" t="s">
        <v>2611</v>
      </c>
      <c r="D27" s="579" t="s">
        <v>2588</v>
      </c>
      <c r="E27" s="547" t="s">
        <v>11</v>
      </c>
      <c r="F27" s="589"/>
      <c r="G27" s="576"/>
      <c r="H27" s="576"/>
      <c r="I27" s="576"/>
      <c r="J27" s="577"/>
    </row>
    <row r="28" spans="1:10" s="136" customFormat="1" ht="18" customHeight="1">
      <c r="A28" s="783">
        <v>9</v>
      </c>
      <c r="B28" s="549" t="s">
        <v>23</v>
      </c>
      <c r="C28" s="582" t="s">
        <v>2736</v>
      </c>
      <c r="D28" s="579"/>
      <c r="E28" s="547" t="s">
        <v>11</v>
      </c>
      <c r="F28" s="589"/>
      <c r="G28" s="576"/>
      <c r="H28" s="576"/>
      <c r="I28" s="587" t="s">
        <v>2735</v>
      </c>
      <c r="J28" s="577"/>
    </row>
    <row r="29" spans="1:10" s="136" customFormat="1" ht="18" customHeight="1">
      <c r="A29" s="783"/>
      <c r="B29" s="549" t="s">
        <v>23</v>
      </c>
      <c r="C29" s="548" t="s">
        <v>2712</v>
      </c>
      <c r="D29" s="579" t="s">
        <v>2588</v>
      </c>
      <c r="E29" s="547" t="s">
        <v>11</v>
      </c>
      <c r="F29" s="589"/>
      <c r="G29" s="576"/>
      <c r="H29" s="576"/>
      <c r="I29" s="576"/>
      <c r="J29" s="577"/>
    </row>
    <row r="30" spans="1:10" s="136" customFormat="1" ht="18" customHeight="1">
      <c r="A30" s="783"/>
      <c r="B30" s="549" t="s">
        <v>23</v>
      </c>
      <c r="C30" s="548" t="s">
        <v>1984</v>
      </c>
      <c r="D30" s="579" t="s">
        <v>2588</v>
      </c>
      <c r="E30" s="547" t="s">
        <v>11</v>
      </c>
      <c r="F30" s="589"/>
      <c r="G30" s="576"/>
      <c r="H30" s="576"/>
      <c r="I30" s="587"/>
      <c r="J30" s="577"/>
    </row>
    <row r="31" spans="1:10" s="136" customFormat="1" ht="18" customHeight="1">
      <c r="A31" s="783">
        <v>10</v>
      </c>
      <c r="B31" s="549" t="s">
        <v>23</v>
      </c>
      <c r="C31" s="582" t="s">
        <v>2734</v>
      </c>
      <c r="D31" s="579"/>
      <c r="E31" s="547" t="s">
        <v>11</v>
      </c>
      <c r="F31" s="578"/>
      <c r="G31" s="576" t="s">
        <v>2733</v>
      </c>
      <c r="H31" s="576"/>
      <c r="I31" s="588" t="s">
        <v>2732</v>
      </c>
      <c r="J31" s="577"/>
    </row>
    <row r="32" spans="1:10" s="136" customFormat="1" ht="18" customHeight="1">
      <c r="A32" s="783"/>
      <c r="B32" s="549" t="s">
        <v>23</v>
      </c>
      <c r="C32" s="548" t="s">
        <v>2707</v>
      </c>
      <c r="D32" s="579" t="s">
        <v>2723</v>
      </c>
      <c r="E32" s="547"/>
      <c r="F32" s="578"/>
      <c r="G32" s="576"/>
      <c r="H32" s="576"/>
      <c r="I32" s="587"/>
      <c r="J32" s="577"/>
    </row>
    <row r="33" spans="1:10" s="136" customFormat="1" ht="18" customHeight="1">
      <c r="A33" s="783"/>
      <c r="B33" s="549" t="s">
        <v>23</v>
      </c>
      <c r="C33" s="548" t="s">
        <v>2611</v>
      </c>
      <c r="D33" s="579" t="s">
        <v>2588</v>
      </c>
      <c r="E33" s="547" t="s">
        <v>11</v>
      </c>
      <c r="F33" s="578"/>
      <c r="G33" s="576"/>
      <c r="H33" s="576"/>
      <c r="I33" s="576"/>
      <c r="J33" s="577"/>
    </row>
    <row r="34" spans="1:10" s="136" customFormat="1" ht="18" customHeight="1">
      <c r="A34" s="783">
        <v>11</v>
      </c>
      <c r="B34" s="549" t="s">
        <v>23</v>
      </c>
      <c r="C34" s="582" t="s">
        <v>2731</v>
      </c>
      <c r="D34" s="579"/>
      <c r="E34" s="547" t="s">
        <v>11</v>
      </c>
      <c r="F34" s="578"/>
      <c r="G34" s="584" t="s">
        <v>2714</v>
      </c>
      <c r="H34" s="576"/>
      <c r="I34" s="587" t="s">
        <v>2704</v>
      </c>
      <c r="J34" s="577"/>
    </row>
    <row r="35" spans="1:10" s="136" customFormat="1" ht="18" customHeight="1">
      <c r="A35" s="783"/>
      <c r="B35" s="549" t="s">
        <v>23</v>
      </c>
      <c r="C35" s="548" t="s">
        <v>2611</v>
      </c>
      <c r="D35" s="579" t="s">
        <v>2588</v>
      </c>
      <c r="E35" s="547" t="s">
        <v>11</v>
      </c>
      <c r="F35" s="578"/>
      <c r="G35" s="576"/>
      <c r="H35" s="576"/>
      <c r="I35" s="576"/>
      <c r="J35" s="577"/>
    </row>
    <row r="36" spans="1:10" s="136" customFormat="1" ht="18" customHeight="1">
      <c r="A36" s="783">
        <v>12</v>
      </c>
      <c r="B36" s="549" t="s">
        <v>23</v>
      </c>
      <c r="C36" s="582" t="s">
        <v>2730</v>
      </c>
      <c r="D36" s="579"/>
      <c r="E36" s="547" t="s">
        <v>11</v>
      </c>
      <c r="F36" s="578"/>
      <c r="G36" s="576"/>
      <c r="H36" s="576"/>
      <c r="I36" s="576" t="s">
        <v>2702</v>
      </c>
      <c r="J36" s="577"/>
    </row>
    <row r="37" spans="1:10" s="136" customFormat="1" ht="18" customHeight="1">
      <c r="A37" s="783"/>
      <c r="B37" s="549" t="s">
        <v>23</v>
      </c>
      <c r="C37" s="548" t="s">
        <v>2712</v>
      </c>
      <c r="D37" s="579" t="s">
        <v>2588</v>
      </c>
      <c r="E37" s="547" t="s">
        <v>11</v>
      </c>
      <c r="F37" s="578"/>
      <c r="G37" s="576"/>
      <c r="H37" s="576"/>
      <c r="I37" s="576"/>
      <c r="J37" s="577"/>
    </row>
    <row r="38" spans="1:10" s="136" customFormat="1" ht="18" customHeight="1">
      <c r="A38" s="783"/>
      <c r="B38" s="549" t="s">
        <v>23</v>
      </c>
      <c r="C38" s="548" t="s">
        <v>1984</v>
      </c>
      <c r="D38" s="579" t="s">
        <v>2588</v>
      </c>
      <c r="E38" s="547" t="s">
        <v>11</v>
      </c>
      <c r="F38" s="578"/>
      <c r="G38" s="576"/>
      <c r="H38" s="576"/>
      <c r="I38" s="576"/>
      <c r="J38" s="577"/>
    </row>
    <row r="39" spans="1:10" s="136" customFormat="1" ht="18" customHeight="1">
      <c r="A39" s="783">
        <v>13</v>
      </c>
      <c r="B39" s="549" t="s">
        <v>23</v>
      </c>
      <c r="C39" s="582" t="s">
        <v>2729</v>
      </c>
      <c r="D39" s="579"/>
      <c r="E39" s="547" t="s">
        <v>11</v>
      </c>
      <c r="F39" s="578"/>
      <c r="G39" s="576" t="s">
        <v>2724</v>
      </c>
      <c r="H39" s="576"/>
      <c r="I39" s="576" t="s">
        <v>2728</v>
      </c>
      <c r="J39" s="577"/>
    </row>
    <row r="40" spans="1:10" s="136" customFormat="1" ht="18" customHeight="1">
      <c r="A40" s="783"/>
      <c r="B40" s="549" t="s">
        <v>23</v>
      </c>
      <c r="C40" s="548" t="s">
        <v>2707</v>
      </c>
      <c r="D40" s="579" t="s">
        <v>2723</v>
      </c>
      <c r="E40" s="547"/>
      <c r="F40" s="578"/>
      <c r="G40" s="576"/>
      <c r="H40" s="576"/>
      <c r="I40" s="576"/>
      <c r="J40" s="577"/>
    </row>
    <row r="41" spans="1:10" s="136" customFormat="1" ht="18" customHeight="1">
      <c r="A41" s="783"/>
      <c r="B41" s="549" t="s">
        <v>23</v>
      </c>
      <c r="C41" s="548" t="s">
        <v>2611</v>
      </c>
      <c r="D41" s="579" t="s">
        <v>2588</v>
      </c>
      <c r="E41" s="547" t="s">
        <v>11</v>
      </c>
      <c r="F41" s="578"/>
      <c r="G41" s="576"/>
      <c r="H41" s="576"/>
      <c r="I41" s="576"/>
      <c r="J41" s="577"/>
    </row>
    <row r="42" spans="1:10" s="136" customFormat="1" ht="18" customHeight="1">
      <c r="A42" s="783">
        <v>14</v>
      </c>
      <c r="B42" s="549" t="s">
        <v>23</v>
      </c>
      <c r="C42" s="582" t="s">
        <v>2727</v>
      </c>
      <c r="D42" s="579"/>
      <c r="E42" s="547" t="s">
        <v>11</v>
      </c>
      <c r="F42" s="578"/>
      <c r="G42" s="584" t="s">
        <v>2714</v>
      </c>
      <c r="H42" s="576"/>
      <c r="I42" s="587" t="s">
        <v>2704</v>
      </c>
      <c r="J42" s="577"/>
    </row>
    <row r="43" spans="1:10" s="136" customFormat="1" ht="18" customHeight="1">
      <c r="A43" s="783"/>
      <c r="B43" s="549" t="s">
        <v>23</v>
      </c>
      <c r="C43" s="548" t="s">
        <v>2611</v>
      </c>
      <c r="D43" s="579" t="s">
        <v>2588</v>
      </c>
      <c r="E43" s="547" t="s">
        <v>11</v>
      </c>
      <c r="F43" s="578"/>
      <c r="G43" s="576"/>
      <c r="H43" s="576"/>
      <c r="I43" s="576"/>
      <c r="J43" s="577"/>
    </row>
    <row r="44" spans="1:10" s="136" customFormat="1" ht="18" customHeight="1">
      <c r="A44" s="783">
        <v>15</v>
      </c>
      <c r="B44" s="549" t="s">
        <v>23</v>
      </c>
      <c r="C44" s="582" t="s">
        <v>2726</v>
      </c>
      <c r="D44" s="579"/>
      <c r="E44" s="547" t="s">
        <v>11</v>
      </c>
      <c r="F44" s="578"/>
      <c r="G44" s="576"/>
      <c r="H44" s="576"/>
      <c r="I44" s="576" t="s">
        <v>2702</v>
      </c>
      <c r="J44" s="577"/>
    </row>
    <row r="45" spans="1:10" s="136" customFormat="1" ht="18" customHeight="1">
      <c r="A45" s="783"/>
      <c r="B45" s="549" t="s">
        <v>23</v>
      </c>
      <c r="C45" s="548" t="s">
        <v>2712</v>
      </c>
      <c r="D45" s="579" t="s">
        <v>2588</v>
      </c>
      <c r="E45" s="547" t="s">
        <v>11</v>
      </c>
      <c r="F45" s="578"/>
      <c r="G45" s="576"/>
      <c r="H45" s="576"/>
      <c r="I45" s="576"/>
      <c r="J45" s="577"/>
    </row>
    <row r="46" spans="1:10" s="136" customFormat="1" ht="18" customHeight="1">
      <c r="A46" s="783"/>
      <c r="B46" s="549" t="s">
        <v>23</v>
      </c>
      <c r="C46" s="548" t="s">
        <v>1984</v>
      </c>
      <c r="D46" s="579" t="s">
        <v>2588</v>
      </c>
      <c r="E46" s="547" t="s">
        <v>11</v>
      </c>
      <c r="F46" s="578"/>
      <c r="G46" s="576"/>
      <c r="H46" s="576"/>
      <c r="I46" s="576"/>
      <c r="J46" s="577"/>
    </row>
    <row r="47" spans="1:10" s="136" customFormat="1" ht="18" customHeight="1">
      <c r="A47" s="783">
        <v>16</v>
      </c>
      <c r="B47" s="549" t="s">
        <v>23</v>
      </c>
      <c r="C47" s="582" t="s">
        <v>2725</v>
      </c>
      <c r="D47" s="579"/>
      <c r="E47" s="547" t="s">
        <v>11</v>
      </c>
      <c r="F47" s="578"/>
      <c r="G47" s="576" t="s">
        <v>2724</v>
      </c>
      <c r="H47" s="576"/>
      <c r="I47" s="576" t="s">
        <v>2717</v>
      </c>
      <c r="J47" s="577"/>
    </row>
    <row r="48" spans="1:10" s="136" customFormat="1" ht="18" customHeight="1">
      <c r="A48" s="783"/>
      <c r="B48" s="549" t="s">
        <v>23</v>
      </c>
      <c r="C48" s="548" t="s">
        <v>2707</v>
      </c>
      <c r="D48" s="579" t="s">
        <v>2723</v>
      </c>
      <c r="E48" s="547"/>
      <c r="F48" s="578"/>
      <c r="G48" s="576"/>
      <c r="H48" s="576"/>
      <c r="I48" s="576"/>
      <c r="J48" s="577"/>
    </row>
    <row r="49" spans="1:10" s="136" customFormat="1" ht="18" customHeight="1">
      <c r="A49" s="783"/>
      <c r="B49" s="549" t="s">
        <v>23</v>
      </c>
      <c r="C49" s="548" t="s">
        <v>2611</v>
      </c>
      <c r="D49" s="579" t="s">
        <v>2588</v>
      </c>
      <c r="E49" s="547" t="s">
        <v>11</v>
      </c>
      <c r="F49" s="578"/>
      <c r="G49" s="576"/>
      <c r="H49" s="576"/>
      <c r="I49" s="576"/>
      <c r="J49" s="577"/>
    </row>
    <row r="50" spans="1:10" s="136" customFormat="1" ht="18" customHeight="1">
      <c r="A50" s="783">
        <v>17</v>
      </c>
      <c r="B50" s="549" t="s">
        <v>23</v>
      </c>
      <c r="C50" s="582" t="s">
        <v>2722</v>
      </c>
      <c r="D50" s="579"/>
      <c r="E50" s="547" t="s">
        <v>11</v>
      </c>
      <c r="F50" s="578"/>
      <c r="G50" s="584" t="s">
        <v>2721</v>
      </c>
      <c r="H50" s="576"/>
      <c r="I50" s="587" t="s">
        <v>2704</v>
      </c>
      <c r="J50" s="577"/>
    </row>
    <row r="51" spans="1:10" s="136" customFormat="1" ht="18" customHeight="1">
      <c r="A51" s="783"/>
      <c r="B51" s="549" t="s">
        <v>23</v>
      </c>
      <c r="C51" s="548" t="s">
        <v>2611</v>
      </c>
      <c r="D51" s="579" t="s">
        <v>2588</v>
      </c>
      <c r="E51" s="547" t="s">
        <v>11</v>
      </c>
      <c r="F51" s="578"/>
      <c r="G51" s="576"/>
      <c r="H51" s="576"/>
      <c r="I51" s="576"/>
      <c r="J51" s="577"/>
    </row>
    <row r="52" spans="1:10" s="136" customFormat="1" ht="18" customHeight="1">
      <c r="A52" s="783">
        <v>18</v>
      </c>
      <c r="B52" s="549" t="s">
        <v>23</v>
      </c>
      <c r="C52" s="582" t="s">
        <v>2720</v>
      </c>
      <c r="D52" s="579"/>
      <c r="E52" s="547" t="s">
        <v>11</v>
      </c>
      <c r="F52" s="578"/>
      <c r="G52" s="576"/>
      <c r="H52" s="576"/>
      <c r="I52" s="576" t="s">
        <v>2702</v>
      </c>
      <c r="J52" s="577"/>
    </row>
    <row r="53" spans="1:10" s="136" customFormat="1" ht="18" customHeight="1">
      <c r="A53" s="783"/>
      <c r="B53" s="549" t="s">
        <v>23</v>
      </c>
      <c r="C53" s="548" t="s">
        <v>2712</v>
      </c>
      <c r="D53" s="579" t="s">
        <v>2588</v>
      </c>
      <c r="E53" s="547" t="s">
        <v>11</v>
      </c>
      <c r="F53" s="578"/>
      <c r="G53" s="576"/>
      <c r="H53" s="576"/>
      <c r="I53" s="576"/>
      <c r="J53" s="577"/>
    </row>
    <row r="54" spans="1:10" s="136" customFormat="1" ht="18" customHeight="1">
      <c r="A54" s="783"/>
      <c r="B54" s="549" t="s">
        <v>23</v>
      </c>
      <c r="C54" s="548" t="s">
        <v>1984</v>
      </c>
      <c r="D54" s="579" t="s">
        <v>2588</v>
      </c>
      <c r="E54" s="547" t="s">
        <v>11</v>
      </c>
      <c r="F54" s="578"/>
      <c r="G54" s="576"/>
      <c r="H54" s="576"/>
      <c r="I54" s="576"/>
      <c r="J54" s="577"/>
    </row>
    <row r="55" spans="1:10" s="136" customFormat="1" ht="18" customHeight="1">
      <c r="A55" s="783">
        <v>19</v>
      </c>
      <c r="B55" s="549" t="s">
        <v>23</v>
      </c>
      <c r="C55" s="582" t="s">
        <v>2719</v>
      </c>
      <c r="D55" s="579"/>
      <c r="E55" s="547" t="s">
        <v>11</v>
      </c>
      <c r="F55" s="578"/>
      <c r="G55" s="576" t="s">
        <v>2718</v>
      </c>
      <c r="H55" s="576"/>
      <c r="I55" s="576" t="s">
        <v>2717</v>
      </c>
      <c r="J55" s="577"/>
    </row>
    <row r="56" spans="1:10" s="136" customFormat="1" ht="18" customHeight="1">
      <c r="A56" s="783"/>
      <c r="B56" s="549" t="s">
        <v>23</v>
      </c>
      <c r="C56" s="548" t="s">
        <v>2707</v>
      </c>
      <c r="D56" s="579" t="s">
        <v>2716</v>
      </c>
      <c r="E56" s="547"/>
      <c r="F56" s="578"/>
      <c r="G56" s="576"/>
      <c r="H56" s="576"/>
      <c r="I56" s="576"/>
      <c r="J56" s="577"/>
    </row>
    <row r="57" spans="1:10" s="136" customFormat="1" ht="18" customHeight="1">
      <c r="A57" s="783"/>
      <c r="B57" s="549" t="s">
        <v>23</v>
      </c>
      <c r="C57" s="548" t="s">
        <v>2611</v>
      </c>
      <c r="D57" s="579" t="s">
        <v>2588</v>
      </c>
      <c r="E57" s="547" t="s">
        <v>11</v>
      </c>
      <c r="F57" s="578"/>
      <c r="G57" s="576"/>
      <c r="H57" s="576"/>
      <c r="I57" s="576"/>
      <c r="J57" s="577"/>
    </row>
    <row r="58" spans="1:10" s="136" customFormat="1" ht="18" customHeight="1">
      <c r="A58" s="783">
        <v>20</v>
      </c>
      <c r="B58" s="549" t="s">
        <v>23</v>
      </c>
      <c r="C58" s="582" t="s">
        <v>2715</v>
      </c>
      <c r="D58" s="579"/>
      <c r="E58" s="547" t="s">
        <v>11</v>
      </c>
      <c r="F58" s="578"/>
      <c r="G58" s="584" t="s">
        <v>2714</v>
      </c>
      <c r="H58" s="576"/>
      <c r="I58" s="587" t="s">
        <v>2704</v>
      </c>
      <c r="J58" s="577"/>
    </row>
    <row r="59" spans="1:10" s="136" customFormat="1" ht="18" customHeight="1">
      <c r="A59" s="783"/>
      <c r="B59" s="549" t="s">
        <v>23</v>
      </c>
      <c r="C59" s="548" t="s">
        <v>2611</v>
      </c>
      <c r="D59" s="579" t="s">
        <v>2588</v>
      </c>
      <c r="E59" s="547" t="s">
        <v>11</v>
      </c>
      <c r="F59" s="578"/>
      <c r="G59" s="576"/>
      <c r="H59" s="576"/>
      <c r="I59" s="576"/>
      <c r="J59" s="577"/>
    </row>
    <row r="60" spans="1:10" s="136" customFormat="1" ht="18" customHeight="1">
      <c r="A60" s="783">
        <v>21</v>
      </c>
      <c r="B60" s="549" t="s">
        <v>23</v>
      </c>
      <c r="C60" s="582" t="s">
        <v>2713</v>
      </c>
      <c r="D60" s="579"/>
      <c r="E60" s="547" t="s">
        <v>11</v>
      </c>
      <c r="F60" s="578"/>
      <c r="G60" s="576"/>
      <c r="H60" s="576"/>
      <c r="I60" s="576" t="s">
        <v>2702</v>
      </c>
      <c r="J60" s="577"/>
    </row>
    <row r="61" spans="1:10" s="136" customFormat="1" ht="18" customHeight="1">
      <c r="A61" s="783"/>
      <c r="B61" s="549" t="s">
        <v>23</v>
      </c>
      <c r="C61" s="548" t="s">
        <v>2712</v>
      </c>
      <c r="D61" s="579" t="s">
        <v>2588</v>
      </c>
      <c r="E61" s="547" t="s">
        <v>11</v>
      </c>
      <c r="F61" s="578"/>
      <c r="G61" s="576"/>
      <c r="H61" s="576"/>
      <c r="I61" s="576"/>
      <c r="J61" s="577"/>
    </row>
    <row r="62" spans="1:10" s="136" customFormat="1" ht="18" customHeight="1">
      <c r="A62" s="783"/>
      <c r="B62" s="549" t="s">
        <v>23</v>
      </c>
      <c r="C62" s="548" t="s">
        <v>1984</v>
      </c>
      <c r="D62" s="579" t="s">
        <v>2588</v>
      </c>
      <c r="E62" s="547" t="s">
        <v>11</v>
      </c>
      <c r="F62" s="578"/>
      <c r="G62" s="576"/>
      <c r="H62" s="576"/>
      <c r="I62" s="576"/>
      <c r="J62" s="577"/>
    </row>
    <row r="63" spans="1:10" s="136" customFormat="1" ht="18" customHeight="1">
      <c r="A63" s="783">
        <v>22</v>
      </c>
      <c r="B63" s="549" t="s">
        <v>23</v>
      </c>
      <c r="C63" s="582" t="s">
        <v>2711</v>
      </c>
      <c r="D63" s="579" t="s">
        <v>2710</v>
      </c>
      <c r="E63" s="547" t="s">
        <v>11</v>
      </c>
      <c r="F63" s="578"/>
      <c r="G63" s="576" t="s">
        <v>2709</v>
      </c>
      <c r="H63" s="576"/>
      <c r="I63" s="576" t="s">
        <v>2708</v>
      </c>
      <c r="J63" s="577"/>
    </row>
    <row r="64" spans="1:10" s="136" customFormat="1" ht="18" customHeight="1">
      <c r="A64" s="783"/>
      <c r="B64" s="549" t="s">
        <v>23</v>
      </c>
      <c r="C64" s="548" t="s">
        <v>2707</v>
      </c>
      <c r="D64" s="579"/>
      <c r="E64" s="547"/>
      <c r="F64" s="578"/>
      <c r="G64" s="576"/>
      <c r="H64" s="576"/>
      <c r="I64" s="576"/>
      <c r="J64" s="577"/>
    </row>
    <row r="65" spans="1:10" s="136" customFormat="1" ht="18" customHeight="1">
      <c r="A65" s="783"/>
      <c r="B65" s="549" t="s">
        <v>23</v>
      </c>
      <c r="C65" s="548" t="s">
        <v>2611</v>
      </c>
      <c r="D65" s="579" t="s">
        <v>2588</v>
      </c>
      <c r="E65" s="547" t="s">
        <v>11</v>
      </c>
      <c r="F65" s="578"/>
      <c r="G65" s="576"/>
      <c r="H65" s="576"/>
      <c r="I65" s="576"/>
      <c r="J65" s="577"/>
    </row>
    <row r="66" spans="1:10" s="136" customFormat="1" ht="18" customHeight="1">
      <c r="A66" s="783">
        <v>23</v>
      </c>
      <c r="B66" s="549" t="s">
        <v>23</v>
      </c>
      <c r="C66" s="582" t="s">
        <v>2706</v>
      </c>
      <c r="D66" s="579"/>
      <c r="E66" s="547" t="s">
        <v>11</v>
      </c>
      <c r="F66" s="578"/>
      <c r="G66" s="584" t="s">
        <v>2705</v>
      </c>
      <c r="H66" s="576"/>
      <c r="I66" s="587" t="s">
        <v>2704</v>
      </c>
      <c r="J66" s="577"/>
    </row>
    <row r="67" spans="1:10" s="136" customFormat="1" ht="18" customHeight="1">
      <c r="A67" s="783"/>
      <c r="B67" s="549" t="s">
        <v>23</v>
      </c>
      <c r="C67" s="548" t="s">
        <v>2611</v>
      </c>
      <c r="D67" s="579" t="s">
        <v>2588</v>
      </c>
      <c r="E67" s="547" t="s">
        <v>11</v>
      </c>
      <c r="F67" s="578"/>
      <c r="G67" s="576"/>
      <c r="H67" s="576"/>
      <c r="I67" s="576"/>
      <c r="J67" s="577"/>
    </row>
    <row r="68" spans="1:10" s="136" customFormat="1" ht="18" customHeight="1">
      <c r="A68" s="784">
        <v>24</v>
      </c>
      <c r="B68" s="549" t="s">
        <v>23</v>
      </c>
      <c r="C68" s="582" t="s">
        <v>2703</v>
      </c>
      <c r="D68" s="579"/>
      <c r="E68" s="547" t="s">
        <v>11</v>
      </c>
      <c r="F68" s="578"/>
      <c r="G68" s="576"/>
      <c r="H68" s="576"/>
      <c r="I68" s="576" t="s">
        <v>2702</v>
      </c>
      <c r="J68" s="577"/>
    </row>
    <row r="69" spans="1:10" s="136" customFormat="1" ht="18" customHeight="1">
      <c r="A69" s="785"/>
      <c r="B69" s="549" t="s">
        <v>23</v>
      </c>
      <c r="C69" s="548" t="s">
        <v>2009</v>
      </c>
      <c r="D69" s="579" t="s">
        <v>2588</v>
      </c>
      <c r="E69" s="547" t="s">
        <v>11</v>
      </c>
      <c r="F69" s="578"/>
      <c r="G69" s="576"/>
      <c r="H69" s="576"/>
      <c r="I69" s="576"/>
      <c r="J69" s="577"/>
    </row>
    <row r="70" spans="1:10" s="136" customFormat="1" ht="18" customHeight="1">
      <c r="A70" s="785"/>
      <c r="B70" s="549" t="s">
        <v>23</v>
      </c>
      <c r="C70" s="548" t="s">
        <v>1984</v>
      </c>
      <c r="D70" s="579" t="s">
        <v>2588</v>
      </c>
      <c r="E70" s="547" t="s">
        <v>11</v>
      </c>
      <c r="F70" s="578"/>
      <c r="G70" s="576"/>
      <c r="H70" s="576"/>
      <c r="I70" s="576"/>
      <c r="J70" s="577"/>
    </row>
    <row r="71" spans="1:10" s="136" customFormat="1" ht="18" customHeight="1">
      <c r="A71" s="783">
        <v>25</v>
      </c>
      <c r="B71" s="549" t="s">
        <v>23</v>
      </c>
      <c r="C71" s="582" t="s">
        <v>2701</v>
      </c>
      <c r="D71" s="579"/>
      <c r="E71" s="547" t="s">
        <v>11</v>
      </c>
      <c r="F71" s="578"/>
      <c r="G71" s="576"/>
      <c r="H71" s="576"/>
      <c r="I71" s="576" t="s">
        <v>2700</v>
      </c>
      <c r="J71" s="577"/>
    </row>
    <row r="72" spans="1:10" s="136" customFormat="1" ht="18" customHeight="1">
      <c r="A72" s="783"/>
      <c r="B72" s="549" t="s">
        <v>23</v>
      </c>
      <c r="C72" s="548" t="s">
        <v>2506</v>
      </c>
      <c r="D72" s="579" t="s">
        <v>2699</v>
      </c>
      <c r="E72" s="547"/>
      <c r="F72" s="578"/>
      <c r="G72" s="576"/>
      <c r="H72" s="576"/>
      <c r="I72" s="576"/>
      <c r="J72" s="577"/>
    </row>
    <row r="73" spans="1:10" s="136" customFormat="1" ht="18" customHeight="1">
      <c r="A73" s="783"/>
      <c r="B73" s="549" t="s">
        <v>23</v>
      </c>
      <c r="C73" s="548" t="s">
        <v>2611</v>
      </c>
      <c r="D73" s="579" t="s">
        <v>2588</v>
      </c>
      <c r="E73" s="547" t="s">
        <v>11</v>
      </c>
      <c r="F73" s="578"/>
      <c r="G73" s="576"/>
      <c r="H73" s="576"/>
      <c r="I73" s="576"/>
      <c r="J73" s="577"/>
    </row>
    <row r="74" spans="1:10" s="136" customFormat="1" ht="18" customHeight="1">
      <c r="A74" s="783">
        <v>26</v>
      </c>
      <c r="B74" s="549" t="s">
        <v>23</v>
      </c>
      <c r="C74" s="582" t="s">
        <v>2698</v>
      </c>
      <c r="D74" s="579"/>
      <c r="E74" s="547" t="s">
        <v>11</v>
      </c>
      <c r="F74" s="578"/>
      <c r="G74" s="576"/>
      <c r="H74" s="576"/>
      <c r="I74" s="576"/>
      <c r="J74" s="577"/>
    </row>
    <row r="75" spans="1:10" s="136" customFormat="1" ht="18" customHeight="1">
      <c r="A75" s="783"/>
      <c r="B75" s="549" t="s">
        <v>23</v>
      </c>
      <c r="C75" s="548" t="s">
        <v>2670</v>
      </c>
      <c r="D75" s="579" t="s">
        <v>2697</v>
      </c>
      <c r="E75" s="547"/>
      <c r="F75" s="578"/>
      <c r="G75" s="576"/>
      <c r="H75" s="576"/>
      <c r="I75" s="576"/>
      <c r="J75" s="577"/>
    </row>
    <row r="76" spans="1:10" s="136" customFormat="1" ht="18" customHeight="1">
      <c r="A76" s="783"/>
      <c r="B76" s="549" t="s">
        <v>23</v>
      </c>
      <c r="C76" s="548" t="s">
        <v>2668</v>
      </c>
      <c r="D76" s="579" t="s">
        <v>2589</v>
      </c>
      <c r="E76" s="547"/>
      <c r="F76" s="578"/>
      <c r="G76" s="576"/>
      <c r="H76" s="576"/>
      <c r="I76" s="576"/>
      <c r="J76" s="577"/>
    </row>
    <row r="77" spans="1:10" s="136" customFormat="1" ht="18" customHeight="1">
      <c r="A77" s="783"/>
      <c r="B77" s="549" t="s">
        <v>23</v>
      </c>
      <c r="C77" s="548" t="s">
        <v>1984</v>
      </c>
      <c r="D77" s="579" t="s">
        <v>2588</v>
      </c>
      <c r="E77" s="547" t="s">
        <v>11</v>
      </c>
      <c r="F77" s="578"/>
      <c r="G77" s="576"/>
      <c r="H77" s="576"/>
      <c r="I77" s="576"/>
      <c r="J77" s="577"/>
    </row>
    <row r="78" spans="1:10" s="136" customFormat="1" ht="18" customHeight="1">
      <c r="A78" s="783">
        <v>27</v>
      </c>
      <c r="B78" s="549" t="s">
        <v>23</v>
      </c>
      <c r="C78" s="582" t="s">
        <v>2696</v>
      </c>
      <c r="D78" s="579"/>
      <c r="E78" s="547" t="s">
        <v>11</v>
      </c>
      <c r="F78" s="578"/>
      <c r="G78" s="576"/>
      <c r="H78" s="576"/>
      <c r="I78" s="576" t="s">
        <v>2695</v>
      </c>
      <c r="J78" s="577"/>
    </row>
    <row r="79" spans="1:10" s="136" customFormat="1" ht="18" customHeight="1">
      <c r="A79" s="783"/>
      <c r="B79" s="549" t="s">
        <v>23</v>
      </c>
      <c r="C79" s="548" t="s">
        <v>2464</v>
      </c>
      <c r="D79" s="579"/>
      <c r="E79" s="547"/>
      <c r="F79" s="578"/>
      <c r="G79" s="576"/>
      <c r="H79" s="576"/>
      <c r="I79" s="576"/>
      <c r="J79" s="577"/>
    </row>
    <row r="80" spans="1:10" s="136" customFormat="1" ht="18" customHeight="1">
      <c r="A80" s="783"/>
      <c r="B80" s="549" t="s">
        <v>23</v>
      </c>
      <c r="C80" s="548" t="s">
        <v>2463</v>
      </c>
      <c r="D80" s="579"/>
      <c r="E80" s="547"/>
      <c r="F80" s="578"/>
      <c r="G80" s="576"/>
      <c r="H80" s="576"/>
      <c r="I80" s="576"/>
      <c r="J80" s="577"/>
    </row>
    <row r="81" spans="1:10" s="136" customFormat="1" ht="18" customHeight="1">
      <c r="A81" s="783"/>
      <c r="B81" s="549" t="s">
        <v>23</v>
      </c>
      <c r="C81" s="548" t="s">
        <v>2462</v>
      </c>
      <c r="D81" s="579"/>
      <c r="E81" s="547"/>
      <c r="F81" s="578"/>
      <c r="G81" s="576"/>
      <c r="H81" s="576"/>
      <c r="I81" s="576"/>
      <c r="J81" s="577"/>
    </row>
    <row r="82" spans="1:10" s="136" customFormat="1" ht="18" customHeight="1">
      <c r="A82" s="783"/>
      <c r="B82" s="549" t="s">
        <v>23</v>
      </c>
      <c r="C82" s="548" t="s">
        <v>2461</v>
      </c>
      <c r="D82" s="579"/>
      <c r="E82" s="547"/>
      <c r="F82" s="578"/>
      <c r="G82" s="576"/>
      <c r="H82" s="576"/>
      <c r="I82" s="576"/>
      <c r="J82" s="577"/>
    </row>
    <row r="83" spans="1:10" s="136" customFormat="1" ht="18" customHeight="1">
      <c r="A83" s="783"/>
      <c r="B83" s="549" t="s">
        <v>23</v>
      </c>
      <c r="C83" s="548" t="s">
        <v>2460</v>
      </c>
      <c r="D83" s="579"/>
      <c r="E83" s="547"/>
      <c r="F83" s="578"/>
      <c r="G83" s="576"/>
      <c r="H83" s="576"/>
      <c r="I83" s="576"/>
      <c r="J83" s="577"/>
    </row>
    <row r="84" spans="1:10" s="136" customFormat="1" ht="18" customHeight="1">
      <c r="A84" s="783"/>
      <c r="B84" s="549" t="s">
        <v>23</v>
      </c>
      <c r="C84" s="548" t="s">
        <v>2459</v>
      </c>
      <c r="D84" s="579"/>
      <c r="E84" s="547"/>
      <c r="F84" s="578"/>
      <c r="G84" s="576"/>
      <c r="H84" s="576"/>
      <c r="I84" s="576"/>
      <c r="J84" s="577"/>
    </row>
    <row r="85" spans="1:10" s="136" customFormat="1" ht="18" customHeight="1">
      <c r="A85" s="783"/>
      <c r="B85" s="549" t="s">
        <v>23</v>
      </c>
      <c r="C85" s="548" t="s">
        <v>2458</v>
      </c>
      <c r="D85" s="579"/>
      <c r="E85" s="547"/>
      <c r="F85" s="578"/>
      <c r="G85" s="576"/>
      <c r="H85" s="576"/>
      <c r="I85" s="576"/>
      <c r="J85" s="577"/>
    </row>
    <row r="86" spans="1:10" s="136" customFormat="1" ht="18" customHeight="1">
      <c r="A86" s="783"/>
      <c r="B86" s="549" t="s">
        <v>23</v>
      </c>
      <c r="C86" s="548" t="s">
        <v>2457</v>
      </c>
      <c r="D86" s="579"/>
      <c r="E86" s="547"/>
      <c r="F86" s="578"/>
      <c r="G86" s="576"/>
      <c r="H86" s="576"/>
      <c r="I86" s="576"/>
      <c r="J86" s="577"/>
    </row>
    <row r="87" spans="1:10" s="136" customFormat="1" ht="18" customHeight="1">
      <c r="A87" s="783"/>
      <c r="B87" s="549" t="s">
        <v>23</v>
      </c>
      <c r="C87" s="548" t="s">
        <v>2456</v>
      </c>
      <c r="D87" s="579"/>
      <c r="E87" s="547"/>
      <c r="F87" s="578"/>
      <c r="G87" s="576"/>
      <c r="H87" s="576"/>
      <c r="I87" s="576"/>
      <c r="J87" s="577"/>
    </row>
    <row r="88" spans="1:10" s="136" customFormat="1" ht="18" customHeight="1">
      <c r="A88" s="783"/>
      <c r="B88" s="549" t="s">
        <v>23</v>
      </c>
      <c r="C88" s="548" t="s">
        <v>2455</v>
      </c>
      <c r="D88" s="579"/>
      <c r="E88" s="547"/>
      <c r="F88" s="578"/>
      <c r="G88" s="576"/>
      <c r="H88" s="576"/>
      <c r="I88" s="576"/>
      <c r="J88" s="577"/>
    </row>
    <row r="89" spans="1:10" s="136" customFormat="1" ht="18" customHeight="1">
      <c r="A89" s="783"/>
      <c r="B89" s="549" t="s">
        <v>23</v>
      </c>
      <c r="C89" s="548" t="s">
        <v>2454</v>
      </c>
      <c r="D89" s="579"/>
      <c r="E89" s="547"/>
      <c r="F89" s="578"/>
      <c r="G89" s="576"/>
      <c r="H89" s="576"/>
      <c r="I89" s="576"/>
      <c r="J89" s="577"/>
    </row>
    <row r="90" spans="1:10" s="136" customFormat="1" ht="18" customHeight="1">
      <c r="A90" s="783"/>
      <c r="B90" s="549" t="s">
        <v>23</v>
      </c>
      <c r="C90" s="548" t="s">
        <v>2453</v>
      </c>
      <c r="D90" s="579"/>
      <c r="E90" s="547"/>
      <c r="F90" s="578"/>
      <c r="G90" s="576"/>
      <c r="H90" s="576"/>
      <c r="I90" s="576"/>
      <c r="J90" s="577"/>
    </row>
    <row r="91" spans="1:10" s="136" customFormat="1" ht="18" customHeight="1">
      <c r="A91" s="783"/>
      <c r="B91" s="549" t="s">
        <v>23</v>
      </c>
      <c r="C91" s="548" t="s">
        <v>2452</v>
      </c>
      <c r="D91" s="579"/>
      <c r="E91" s="547"/>
      <c r="F91" s="578"/>
      <c r="G91" s="576"/>
      <c r="H91" s="576"/>
      <c r="I91" s="576"/>
      <c r="J91" s="577"/>
    </row>
    <row r="92" spans="1:10" s="136" customFormat="1" ht="18" customHeight="1">
      <c r="A92" s="783"/>
      <c r="B92" s="549" t="s">
        <v>23</v>
      </c>
      <c r="C92" s="548" t="s">
        <v>2451</v>
      </c>
      <c r="D92" s="579"/>
      <c r="E92" s="547"/>
      <c r="F92" s="578"/>
      <c r="G92" s="576"/>
      <c r="H92" s="576"/>
      <c r="I92" s="576"/>
      <c r="J92" s="577"/>
    </row>
    <row r="93" spans="1:10" s="136" customFormat="1" ht="18" customHeight="1">
      <c r="A93" s="783"/>
      <c r="B93" s="549" t="s">
        <v>23</v>
      </c>
      <c r="C93" s="548" t="s">
        <v>2450</v>
      </c>
      <c r="D93" s="579"/>
      <c r="E93" s="547"/>
      <c r="F93" s="578"/>
      <c r="G93" s="576"/>
      <c r="H93" s="576"/>
      <c r="I93" s="576"/>
      <c r="J93" s="577"/>
    </row>
    <row r="94" spans="1:10" s="136" customFormat="1" ht="18" customHeight="1">
      <c r="A94" s="783"/>
      <c r="B94" s="549" t="s">
        <v>23</v>
      </c>
      <c r="C94" s="548" t="s">
        <v>2662</v>
      </c>
      <c r="D94" s="579" t="s">
        <v>2661</v>
      </c>
      <c r="E94" s="547" t="s">
        <v>11</v>
      </c>
      <c r="F94" s="578"/>
      <c r="G94" s="576"/>
      <c r="H94" s="576"/>
      <c r="I94" s="576"/>
      <c r="J94" s="577"/>
    </row>
    <row r="95" spans="1:10" s="136" customFormat="1" ht="18" customHeight="1">
      <c r="A95" s="783">
        <v>28</v>
      </c>
      <c r="B95" s="549" t="s">
        <v>23</v>
      </c>
      <c r="C95" s="582" t="s">
        <v>2694</v>
      </c>
      <c r="D95" s="579"/>
      <c r="E95" s="547" t="s">
        <v>11</v>
      </c>
      <c r="F95" s="578"/>
      <c r="G95" s="576"/>
      <c r="H95" s="576"/>
      <c r="I95" s="576" t="s">
        <v>2693</v>
      </c>
      <c r="J95" s="577"/>
    </row>
    <row r="96" spans="1:10" s="136" customFormat="1" ht="18" customHeight="1">
      <c r="A96" s="783"/>
      <c r="B96" s="549" t="s">
        <v>23</v>
      </c>
      <c r="C96" s="548" t="s">
        <v>2464</v>
      </c>
      <c r="D96" s="579"/>
      <c r="E96" s="547"/>
      <c r="F96" s="578"/>
      <c r="G96" s="576"/>
      <c r="H96" s="576"/>
      <c r="I96" s="576"/>
      <c r="J96" s="577"/>
    </row>
    <row r="97" spans="1:10" s="136" customFormat="1" ht="18" customHeight="1">
      <c r="A97" s="783"/>
      <c r="B97" s="549" t="s">
        <v>23</v>
      </c>
      <c r="C97" s="548" t="s">
        <v>2463</v>
      </c>
      <c r="D97" s="579"/>
      <c r="E97" s="547"/>
      <c r="F97" s="578"/>
      <c r="G97" s="576"/>
      <c r="H97" s="576"/>
      <c r="I97" s="576"/>
      <c r="J97" s="577"/>
    </row>
    <row r="98" spans="1:10" s="136" customFormat="1" ht="18" customHeight="1">
      <c r="A98" s="783"/>
      <c r="B98" s="549" t="s">
        <v>23</v>
      </c>
      <c r="C98" s="548" t="s">
        <v>2462</v>
      </c>
      <c r="D98" s="579"/>
      <c r="E98" s="547"/>
      <c r="F98" s="578"/>
      <c r="G98" s="576"/>
      <c r="H98" s="576"/>
      <c r="I98" s="576"/>
      <c r="J98" s="577"/>
    </row>
    <row r="99" spans="1:10" s="136" customFormat="1" ht="18" customHeight="1">
      <c r="A99" s="783"/>
      <c r="B99" s="549" t="s">
        <v>23</v>
      </c>
      <c r="C99" s="548" t="s">
        <v>2461</v>
      </c>
      <c r="D99" s="579"/>
      <c r="E99" s="547"/>
      <c r="F99" s="578"/>
      <c r="G99" s="576"/>
      <c r="H99" s="576"/>
      <c r="I99" s="576"/>
      <c r="J99" s="577"/>
    </row>
    <row r="100" spans="1:10" s="136" customFormat="1" ht="18" customHeight="1">
      <c r="A100" s="783"/>
      <c r="B100" s="549" t="s">
        <v>23</v>
      </c>
      <c r="C100" s="548" t="s">
        <v>2460</v>
      </c>
      <c r="D100" s="579"/>
      <c r="E100" s="547"/>
      <c r="F100" s="578"/>
      <c r="G100" s="576"/>
      <c r="H100" s="576"/>
      <c r="I100" s="576"/>
      <c r="J100" s="577"/>
    </row>
    <row r="101" spans="1:10" s="136" customFormat="1" ht="18" customHeight="1">
      <c r="A101" s="783"/>
      <c r="B101" s="549" t="s">
        <v>23</v>
      </c>
      <c r="C101" s="548" t="s">
        <v>2459</v>
      </c>
      <c r="D101" s="579"/>
      <c r="E101" s="547"/>
      <c r="F101" s="578"/>
      <c r="G101" s="576"/>
      <c r="H101" s="576"/>
      <c r="I101" s="576"/>
      <c r="J101" s="577"/>
    </row>
    <row r="102" spans="1:10" s="136" customFormat="1" ht="18" customHeight="1">
      <c r="A102" s="783"/>
      <c r="B102" s="549" t="s">
        <v>23</v>
      </c>
      <c r="C102" s="548" t="s">
        <v>2458</v>
      </c>
      <c r="D102" s="579"/>
      <c r="E102" s="547"/>
      <c r="F102" s="578"/>
      <c r="G102" s="576"/>
      <c r="H102" s="576"/>
      <c r="I102" s="576"/>
      <c r="J102" s="577"/>
    </row>
    <row r="103" spans="1:10" s="136" customFormat="1" ht="18" customHeight="1">
      <c r="A103" s="783"/>
      <c r="B103" s="549" t="s">
        <v>23</v>
      </c>
      <c r="C103" s="548" t="s">
        <v>2457</v>
      </c>
      <c r="D103" s="579"/>
      <c r="E103" s="547"/>
      <c r="F103" s="578"/>
      <c r="G103" s="576"/>
      <c r="H103" s="576"/>
      <c r="I103" s="576"/>
      <c r="J103" s="577"/>
    </row>
    <row r="104" spans="1:10" s="136" customFormat="1" ht="18" customHeight="1">
      <c r="A104" s="783"/>
      <c r="B104" s="549" t="s">
        <v>23</v>
      </c>
      <c r="C104" s="548" t="s">
        <v>2456</v>
      </c>
      <c r="D104" s="579"/>
      <c r="E104" s="547"/>
      <c r="F104" s="578"/>
      <c r="G104" s="576"/>
      <c r="H104" s="576"/>
      <c r="I104" s="576"/>
      <c r="J104" s="577"/>
    </row>
    <row r="105" spans="1:10" s="136" customFormat="1" ht="18" customHeight="1">
      <c r="A105" s="783"/>
      <c r="B105" s="549" t="s">
        <v>23</v>
      </c>
      <c r="C105" s="548" t="s">
        <v>2455</v>
      </c>
      <c r="D105" s="579"/>
      <c r="E105" s="547"/>
      <c r="F105" s="578"/>
      <c r="G105" s="576"/>
      <c r="H105" s="576"/>
      <c r="I105" s="576"/>
      <c r="J105" s="577"/>
    </row>
    <row r="106" spans="1:10" s="136" customFormat="1" ht="18" customHeight="1">
      <c r="A106" s="783"/>
      <c r="B106" s="549" t="s">
        <v>23</v>
      </c>
      <c r="C106" s="548" t="s">
        <v>2454</v>
      </c>
      <c r="D106" s="579"/>
      <c r="E106" s="547"/>
      <c r="F106" s="578"/>
      <c r="G106" s="576"/>
      <c r="H106" s="576"/>
      <c r="I106" s="576"/>
      <c r="J106" s="577"/>
    </row>
    <row r="107" spans="1:10" s="136" customFormat="1" ht="18" customHeight="1">
      <c r="A107" s="783"/>
      <c r="B107" s="549" t="s">
        <v>23</v>
      </c>
      <c r="C107" s="548" t="s">
        <v>2453</v>
      </c>
      <c r="D107" s="579"/>
      <c r="E107" s="547"/>
      <c r="F107" s="578"/>
      <c r="G107" s="576"/>
      <c r="H107" s="576"/>
      <c r="I107" s="576"/>
      <c r="J107" s="577"/>
    </row>
    <row r="108" spans="1:10" s="136" customFormat="1" ht="18" customHeight="1">
      <c r="A108" s="783"/>
      <c r="B108" s="549" t="s">
        <v>23</v>
      </c>
      <c r="C108" s="548" t="s">
        <v>2452</v>
      </c>
      <c r="D108" s="579"/>
      <c r="E108" s="547"/>
      <c r="F108" s="578"/>
      <c r="G108" s="576"/>
      <c r="H108" s="576"/>
      <c r="I108" s="576"/>
      <c r="J108" s="577"/>
    </row>
    <row r="109" spans="1:10" s="136" customFormat="1" ht="18" customHeight="1">
      <c r="A109" s="783"/>
      <c r="B109" s="549" t="s">
        <v>23</v>
      </c>
      <c r="C109" s="548" t="s">
        <v>2451</v>
      </c>
      <c r="D109" s="579"/>
      <c r="E109" s="547"/>
      <c r="F109" s="578"/>
      <c r="G109" s="576"/>
      <c r="H109" s="576"/>
      <c r="I109" s="576"/>
      <c r="J109" s="577"/>
    </row>
    <row r="110" spans="1:10" s="136" customFormat="1" ht="18" customHeight="1">
      <c r="A110" s="783"/>
      <c r="B110" s="549" t="s">
        <v>23</v>
      </c>
      <c r="C110" s="548" t="s">
        <v>2450</v>
      </c>
      <c r="D110" s="579"/>
      <c r="E110" s="547"/>
      <c r="F110" s="578"/>
      <c r="G110" s="576"/>
      <c r="H110" s="576"/>
      <c r="I110" s="576"/>
      <c r="J110" s="577"/>
    </row>
    <row r="111" spans="1:10" s="136" customFormat="1" ht="18" customHeight="1">
      <c r="A111" s="783"/>
      <c r="B111" s="549" t="s">
        <v>23</v>
      </c>
      <c r="C111" s="548" t="s">
        <v>2662</v>
      </c>
      <c r="D111" s="579" t="s">
        <v>2661</v>
      </c>
      <c r="E111" s="547" t="s">
        <v>11</v>
      </c>
      <c r="F111" s="578"/>
      <c r="G111" s="576"/>
      <c r="H111" s="576"/>
      <c r="I111" s="576"/>
      <c r="J111" s="577"/>
    </row>
    <row r="112" spans="1:10" s="136" customFormat="1" ht="18" customHeight="1">
      <c r="A112" s="793">
        <v>29</v>
      </c>
      <c r="B112" s="549" t="s">
        <v>23</v>
      </c>
      <c r="C112" s="582" t="s">
        <v>2692</v>
      </c>
      <c r="D112" s="581"/>
      <c r="E112" s="547" t="s">
        <v>11</v>
      </c>
      <c r="F112" s="578"/>
      <c r="G112" s="576"/>
      <c r="H112" s="576"/>
      <c r="I112" s="576" t="s">
        <v>2691</v>
      </c>
      <c r="J112" s="586"/>
    </row>
    <row r="113" spans="1:10" s="136" customFormat="1" ht="18" customHeight="1">
      <c r="A113" s="794"/>
      <c r="B113" s="549" t="s">
        <v>23</v>
      </c>
      <c r="C113" s="548" t="s">
        <v>2447</v>
      </c>
      <c r="D113" s="579"/>
      <c r="E113" s="547"/>
      <c r="F113" s="578"/>
      <c r="G113" s="576"/>
      <c r="H113" s="576"/>
      <c r="I113" s="576"/>
      <c r="J113" s="586"/>
    </row>
    <row r="114" spans="1:10" s="136" customFormat="1" ht="18" customHeight="1">
      <c r="A114" s="794"/>
      <c r="B114" s="549" t="s">
        <v>23</v>
      </c>
      <c r="C114" s="548" t="s">
        <v>2446</v>
      </c>
      <c r="D114" s="579"/>
      <c r="E114" s="547"/>
      <c r="F114" s="578"/>
      <c r="G114" s="576"/>
      <c r="H114" s="576"/>
      <c r="I114" s="576"/>
      <c r="J114" s="586"/>
    </row>
    <row r="115" spans="1:10" s="136" customFormat="1" ht="18" customHeight="1">
      <c r="A115" s="794"/>
      <c r="B115" s="549" t="s">
        <v>23</v>
      </c>
      <c r="C115" s="548" t="s">
        <v>2445</v>
      </c>
      <c r="D115" s="579"/>
      <c r="E115" s="547"/>
      <c r="F115" s="578"/>
      <c r="G115" s="576"/>
      <c r="H115" s="576"/>
      <c r="I115" s="576"/>
      <c r="J115" s="586"/>
    </row>
    <row r="116" spans="1:10" s="136" customFormat="1" ht="18" customHeight="1">
      <c r="A116" s="794"/>
      <c r="B116" s="549" t="s">
        <v>23</v>
      </c>
      <c r="C116" s="548" t="s">
        <v>2444</v>
      </c>
      <c r="D116" s="579"/>
      <c r="E116" s="547"/>
      <c r="F116" s="578"/>
      <c r="G116" s="576"/>
      <c r="H116" s="576"/>
      <c r="I116" s="576"/>
      <c r="J116" s="586"/>
    </row>
    <row r="117" spans="1:10" s="136" customFormat="1" ht="18" customHeight="1">
      <c r="A117" s="794"/>
      <c r="B117" s="549" t="s">
        <v>23</v>
      </c>
      <c r="C117" s="548" t="s">
        <v>2658</v>
      </c>
      <c r="D117" s="579"/>
      <c r="E117" s="547"/>
      <c r="F117" s="578"/>
      <c r="G117" s="576"/>
      <c r="H117" s="576"/>
      <c r="I117" s="576"/>
      <c r="J117" s="586"/>
    </row>
    <row r="118" spans="1:10" s="136" customFormat="1" ht="18" customHeight="1">
      <c r="A118" s="794"/>
      <c r="B118" s="549" t="s">
        <v>23</v>
      </c>
      <c r="C118" s="548" t="s">
        <v>2657</v>
      </c>
      <c r="D118" s="579"/>
      <c r="E118" s="547"/>
      <c r="F118" s="578"/>
      <c r="G118" s="576"/>
      <c r="H118" s="576"/>
      <c r="I118" s="576"/>
      <c r="J118" s="586"/>
    </row>
    <row r="119" spans="1:10" s="136" customFormat="1" ht="18" customHeight="1">
      <c r="A119" s="794"/>
      <c r="B119" s="549" t="s">
        <v>23</v>
      </c>
      <c r="C119" s="548" t="s">
        <v>2656</v>
      </c>
      <c r="D119" s="579"/>
      <c r="E119" s="547"/>
      <c r="F119" s="578"/>
      <c r="G119" s="576"/>
      <c r="H119" s="576"/>
      <c r="I119" s="576"/>
      <c r="J119" s="586"/>
    </row>
    <row r="120" spans="1:10" s="136" customFormat="1" ht="18" customHeight="1">
      <c r="A120" s="794"/>
      <c r="B120" s="549" t="s">
        <v>23</v>
      </c>
      <c r="C120" s="548" t="s">
        <v>2655</v>
      </c>
      <c r="D120" s="579"/>
      <c r="E120" s="547"/>
      <c r="F120" s="578"/>
      <c r="G120" s="576"/>
      <c r="H120" s="576"/>
      <c r="I120" s="576"/>
      <c r="J120" s="586"/>
    </row>
    <row r="121" spans="1:10" s="136" customFormat="1" ht="18" customHeight="1">
      <c r="A121" s="794"/>
      <c r="B121" s="549" t="s">
        <v>23</v>
      </c>
      <c r="C121" s="548" t="s">
        <v>2654</v>
      </c>
      <c r="D121" s="579"/>
      <c r="E121" s="547"/>
      <c r="F121" s="578"/>
      <c r="G121" s="576"/>
      <c r="H121" s="576"/>
      <c r="I121" s="576"/>
      <c r="J121" s="586"/>
    </row>
    <row r="122" spans="1:10" s="136" customFormat="1" ht="18" customHeight="1">
      <c r="A122" s="794"/>
      <c r="B122" s="549" t="s">
        <v>23</v>
      </c>
      <c r="C122" s="548" t="s">
        <v>2653</v>
      </c>
      <c r="D122" s="579"/>
      <c r="E122" s="547"/>
      <c r="F122" s="578"/>
      <c r="G122" s="576"/>
      <c r="H122" s="576"/>
      <c r="I122" s="576"/>
      <c r="J122" s="586"/>
    </row>
    <row r="123" spans="1:10" s="136" customFormat="1" ht="18" customHeight="1">
      <c r="A123" s="794"/>
      <c r="B123" s="549" t="s">
        <v>23</v>
      </c>
      <c r="C123" s="548" t="s">
        <v>2652</v>
      </c>
      <c r="D123" s="579"/>
      <c r="E123" s="547"/>
      <c r="F123" s="578"/>
      <c r="G123" s="576"/>
      <c r="H123" s="576"/>
      <c r="I123" s="576"/>
      <c r="J123" s="586"/>
    </row>
    <row r="124" spans="1:10" s="136" customFormat="1" ht="18" customHeight="1">
      <c r="A124" s="794"/>
      <c r="B124" s="549" t="s">
        <v>23</v>
      </c>
      <c r="C124" s="548" t="s">
        <v>2651</v>
      </c>
      <c r="D124" s="579"/>
      <c r="E124" s="547"/>
      <c r="F124" s="578"/>
      <c r="G124" s="576"/>
      <c r="H124" s="576"/>
      <c r="I124" s="576"/>
      <c r="J124" s="586"/>
    </row>
    <row r="125" spans="1:10" s="136" customFormat="1" ht="18" customHeight="1">
      <c r="A125" s="794"/>
      <c r="B125" s="549" t="s">
        <v>23</v>
      </c>
      <c r="C125" s="548" t="s">
        <v>2650</v>
      </c>
      <c r="D125" s="579"/>
      <c r="E125" s="547"/>
      <c r="F125" s="578"/>
      <c r="G125" s="576"/>
      <c r="H125" s="576"/>
      <c r="I125" s="576"/>
      <c r="J125" s="586"/>
    </row>
    <row r="126" spans="1:10" s="136" customFormat="1" ht="18" customHeight="1">
      <c r="A126" s="794"/>
      <c r="B126" s="549" t="s">
        <v>23</v>
      </c>
      <c r="C126" s="548" t="s">
        <v>2649</v>
      </c>
      <c r="D126" s="579"/>
      <c r="E126" s="547"/>
      <c r="F126" s="578"/>
      <c r="G126" s="576"/>
      <c r="H126" s="576"/>
      <c r="I126" s="576"/>
      <c r="J126" s="586"/>
    </row>
    <row r="127" spans="1:10" s="136" customFormat="1" ht="18" customHeight="1">
      <c r="A127" s="794"/>
      <c r="B127" s="549" t="s">
        <v>23</v>
      </c>
      <c r="C127" s="548" t="s">
        <v>2648</v>
      </c>
      <c r="D127" s="579"/>
      <c r="E127" s="547"/>
      <c r="F127" s="578"/>
      <c r="G127" s="576"/>
      <c r="H127" s="576"/>
      <c r="I127" s="576"/>
      <c r="J127" s="586"/>
    </row>
    <row r="128" spans="1:10" s="136" customFormat="1" ht="18" customHeight="1">
      <c r="A128" s="794"/>
      <c r="B128" s="549" t="s">
        <v>23</v>
      </c>
      <c r="C128" s="548" t="s">
        <v>2647</v>
      </c>
      <c r="D128" s="579"/>
      <c r="E128" s="547"/>
      <c r="F128" s="578"/>
      <c r="G128" s="576"/>
      <c r="H128" s="576"/>
      <c r="I128" s="576"/>
      <c r="J128" s="586"/>
    </row>
    <row r="129" spans="1:10" s="136" customFormat="1" ht="18" customHeight="1">
      <c r="A129" s="794"/>
      <c r="B129" s="549" t="s">
        <v>23</v>
      </c>
      <c r="C129" s="548" t="s">
        <v>2646</v>
      </c>
      <c r="D129" s="579"/>
      <c r="E129" s="547"/>
      <c r="F129" s="578"/>
      <c r="G129" s="576"/>
      <c r="H129" s="576"/>
      <c r="I129" s="576"/>
      <c r="J129" s="586"/>
    </row>
    <row r="130" spans="1:10" s="136" customFormat="1" ht="18" customHeight="1">
      <c r="A130" s="794"/>
      <c r="B130" s="549" t="s">
        <v>23</v>
      </c>
      <c r="C130" s="548" t="s">
        <v>2645</v>
      </c>
      <c r="D130" s="579"/>
      <c r="E130" s="547"/>
      <c r="F130" s="578"/>
      <c r="G130" s="576"/>
      <c r="H130" s="576"/>
      <c r="I130" s="576"/>
      <c r="J130" s="586"/>
    </row>
    <row r="131" spans="1:10" s="136" customFormat="1" ht="18" customHeight="1">
      <c r="A131" s="794"/>
      <c r="B131" s="549" t="s">
        <v>23</v>
      </c>
      <c r="C131" s="548" t="s">
        <v>2644</v>
      </c>
      <c r="D131" s="579"/>
      <c r="E131" s="547"/>
      <c r="F131" s="578"/>
      <c r="G131" s="576"/>
      <c r="H131" s="576"/>
      <c r="I131" s="576"/>
      <c r="J131" s="586"/>
    </row>
    <row r="132" spans="1:10" s="136" customFormat="1" ht="18" customHeight="1">
      <c r="A132" s="794"/>
      <c r="B132" s="549" t="s">
        <v>23</v>
      </c>
      <c r="C132" s="548" t="s">
        <v>2643</v>
      </c>
      <c r="D132" s="579"/>
      <c r="E132" s="547"/>
      <c r="F132" s="578"/>
      <c r="G132" s="576"/>
      <c r="H132" s="576"/>
      <c r="I132" s="576"/>
      <c r="J132" s="586"/>
    </row>
    <row r="133" spans="1:10" s="136" customFormat="1" ht="18" customHeight="1">
      <c r="A133" s="794"/>
      <c r="B133" s="549" t="s">
        <v>23</v>
      </c>
      <c r="C133" s="548" t="s">
        <v>2642</v>
      </c>
      <c r="D133" s="579"/>
      <c r="E133" s="547"/>
      <c r="F133" s="578"/>
      <c r="G133" s="576"/>
      <c r="H133" s="576"/>
      <c r="I133" s="576"/>
      <c r="J133" s="586"/>
    </row>
    <row r="134" spans="1:10" s="136" customFormat="1" ht="18" customHeight="1">
      <c r="A134" s="794"/>
      <c r="B134" s="549" t="s">
        <v>23</v>
      </c>
      <c r="C134" s="548" t="s">
        <v>2641</v>
      </c>
      <c r="D134" s="579"/>
      <c r="E134" s="547"/>
      <c r="F134" s="578"/>
      <c r="G134" s="576"/>
      <c r="H134" s="576"/>
      <c r="I134" s="576"/>
      <c r="J134" s="586"/>
    </row>
    <row r="135" spans="1:10" s="136" customFormat="1" ht="18" customHeight="1">
      <c r="A135" s="794"/>
      <c r="B135" s="549" t="s">
        <v>23</v>
      </c>
      <c r="C135" s="548" t="s">
        <v>2640</v>
      </c>
      <c r="D135" s="579"/>
      <c r="E135" s="547"/>
      <c r="F135" s="578"/>
      <c r="G135" s="576"/>
      <c r="H135" s="576"/>
      <c r="I135" s="576"/>
      <c r="J135" s="586"/>
    </row>
    <row r="136" spans="1:10" s="136" customFormat="1" ht="18" customHeight="1">
      <c r="A136" s="794"/>
      <c r="B136" s="549" t="s">
        <v>23</v>
      </c>
      <c r="C136" s="548" t="s">
        <v>2639</v>
      </c>
      <c r="D136" s="579"/>
      <c r="E136" s="547"/>
      <c r="F136" s="578"/>
      <c r="G136" s="576"/>
      <c r="H136" s="576"/>
      <c r="I136" s="576"/>
      <c r="J136" s="586"/>
    </row>
    <row r="137" spans="1:10" s="136" customFormat="1" ht="18" customHeight="1">
      <c r="A137" s="794"/>
      <c r="B137" s="549" t="s">
        <v>23</v>
      </c>
      <c r="C137" s="548" t="s">
        <v>2638</v>
      </c>
      <c r="D137" s="579"/>
      <c r="E137" s="547"/>
      <c r="F137" s="578"/>
      <c r="G137" s="576"/>
      <c r="H137" s="576"/>
      <c r="I137" s="576"/>
      <c r="J137" s="586"/>
    </row>
    <row r="138" spans="1:10" s="136" customFormat="1" ht="18" customHeight="1">
      <c r="A138" s="794"/>
      <c r="B138" s="549" t="s">
        <v>23</v>
      </c>
      <c r="C138" s="548" t="s">
        <v>2637</v>
      </c>
      <c r="D138" s="579"/>
      <c r="E138" s="547"/>
      <c r="F138" s="578"/>
      <c r="G138" s="576"/>
      <c r="H138" s="576"/>
      <c r="I138" s="576"/>
      <c r="J138" s="586"/>
    </row>
    <row r="139" spans="1:10" s="136" customFormat="1" ht="18" customHeight="1">
      <c r="A139" s="794"/>
      <c r="B139" s="549" t="s">
        <v>23</v>
      </c>
      <c r="C139" s="548" t="s">
        <v>2636</v>
      </c>
      <c r="D139" s="579"/>
      <c r="E139" s="547"/>
      <c r="F139" s="578"/>
      <c r="G139" s="576"/>
      <c r="H139" s="576"/>
      <c r="I139" s="576"/>
      <c r="J139" s="586"/>
    </row>
    <row r="140" spans="1:10" s="136" customFormat="1" ht="18" customHeight="1">
      <c r="A140" s="794"/>
      <c r="B140" s="549" t="s">
        <v>23</v>
      </c>
      <c r="C140" s="548" t="s">
        <v>2635</v>
      </c>
      <c r="D140" s="579"/>
      <c r="E140" s="547"/>
      <c r="F140" s="578"/>
      <c r="G140" s="576"/>
      <c r="H140" s="576"/>
      <c r="I140" s="576"/>
      <c r="J140" s="586"/>
    </row>
    <row r="141" spans="1:10" s="136" customFormat="1" ht="18" customHeight="1">
      <c r="A141" s="794"/>
      <c r="B141" s="549" t="s">
        <v>23</v>
      </c>
      <c r="C141" s="548" t="s">
        <v>2634</v>
      </c>
      <c r="D141" s="579"/>
      <c r="E141" s="547"/>
      <c r="F141" s="578"/>
      <c r="G141" s="576"/>
      <c r="H141" s="576"/>
      <c r="I141" s="576"/>
      <c r="J141" s="586"/>
    </row>
    <row r="142" spans="1:10" s="136" customFormat="1" ht="18" customHeight="1">
      <c r="A142" s="794"/>
      <c r="B142" s="549" t="s">
        <v>23</v>
      </c>
      <c r="C142" s="548" t="s">
        <v>2633</v>
      </c>
      <c r="D142" s="579"/>
      <c r="E142" s="547"/>
      <c r="F142" s="578"/>
      <c r="G142" s="576"/>
      <c r="H142" s="576"/>
      <c r="I142" s="576"/>
      <c r="J142" s="586"/>
    </row>
    <row r="143" spans="1:10" s="136" customFormat="1" ht="18" customHeight="1">
      <c r="A143" s="794"/>
      <c r="B143" s="549" t="s">
        <v>23</v>
      </c>
      <c r="C143" s="548" t="s">
        <v>2632</v>
      </c>
      <c r="D143" s="579"/>
      <c r="E143" s="547"/>
      <c r="F143" s="578"/>
      <c r="G143" s="576"/>
      <c r="H143" s="576"/>
      <c r="I143" s="576"/>
      <c r="J143" s="586"/>
    </row>
    <row r="144" spans="1:10" s="136" customFormat="1" ht="18" customHeight="1">
      <c r="A144" s="794"/>
      <c r="B144" s="549" t="s">
        <v>23</v>
      </c>
      <c r="C144" s="548" t="s">
        <v>2631</v>
      </c>
      <c r="D144" s="579"/>
      <c r="E144" s="547"/>
      <c r="F144" s="578"/>
      <c r="G144" s="576"/>
      <c r="H144" s="576"/>
      <c r="I144" s="576"/>
      <c r="J144" s="586"/>
    </row>
    <row r="145" spans="1:10" s="136" customFormat="1" ht="18" customHeight="1">
      <c r="A145" s="794"/>
      <c r="B145" s="549" t="s">
        <v>23</v>
      </c>
      <c r="C145" s="548" t="s">
        <v>2630</v>
      </c>
      <c r="D145" s="579"/>
      <c r="E145" s="547"/>
      <c r="F145" s="578"/>
      <c r="G145" s="576"/>
      <c r="H145" s="576"/>
      <c r="I145" s="576"/>
      <c r="J145" s="586"/>
    </row>
    <row r="146" spans="1:10" s="136" customFormat="1" ht="18" customHeight="1">
      <c r="A146" s="794"/>
      <c r="B146" s="549" t="s">
        <v>23</v>
      </c>
      <c r="C146" s="548" t="s">
        <v>2629</v>
      </c>
      <c r="D146" s="579"/>
      <c r="E146" s="547"/>
      <c r="F146" s="578"/>
      <c r="G146" s="576"/>
      <c r="H146" s="576"/>
      <c r="I146" s="576"/>
      <c r="J146" s="586"/>
    </row>
    <row r="147" spans="1:10" s="136" customFormat="1" ht="18" customHeight="1">
      <c r="A147" s="794"/>
      <c r="B147" s="549" t="s">
        <v>23</v>
      </c>
      <c r="C147" s="548" t="s">
        <v>2628</v>
      </c>
      <c r="D147" s="579"/>
      <c r="E147" s="547"/>
      <c r="F147" s="578"/>
      <c r="G147" s="576"/>
      <c r="H147" s="576"/>
      <c r="I147" s="576"/>
      <c r="J147" s="586"/>
    </row>
    <row r="148" spans="1:10" s="136" customFormat="1" ht="18" customHeight="1">
      <c r="A148" s="794"/>
      <c r="B148" s="549" t="s">
        <v>23</v>
      </c>
      <c r="C148" s="548" t="s">
        <v>2627</v>
      </c>
      <c r="D148" s="579"/>
      <c r="E148" s="547"/>
      <c r="F148" s="578"/>
      <c r="G148" s="576"/>
      <c r="H148" s="576"/>
      <c r="I148" s="576"/>
      <c r="J148" s="586"/>
    </row>
    <row r="149" spans="1:10" s="136" customFormat="1" ht="18" customHeight="1">
      <c r="A149" s="794"/>
      <c r="B149" s="549" t="s">
        <v>23</v>
      </c>
      <c r="C149" s="548" t="s">
        <v>2626</v>
      </c>
      <c r="D149" s="579"/>
      <c r="E149" s="547"/>
      <c r="F149" s="578"/>
      <c r="G149" s="576"/>
      <c r="H149" s="576"/>
      <c r="I149" s="576"/>
      <c r="J149" s="586"/>
    </row>
    <row r="150" spans="1:10" s="136" customFormat="1" ht="18" customHeight="1">
      <c r="A150" s="794"/>
      <c r="B150" s="549" t="s">
        <v>23</v>
      </c>
      <c r="C150" s="548" t="s">
        <v>2625</v>
      </c>
      <c r="D150" s="579"/>
      <c r="E150" s="547"/>
      <c r="F150" s="578"/>
      <c r="G150" s="576"/>
      <c r="H150" s="576"/>
      <c r="I150" s="576"/>
      <c r="J150" s="586"/>
    </row>
    <row r="151" spans="1:10" s="136" customFormat="1" ht="18" customHeight="1">
      <c r="A151" s="794"/>
      <c r="B151" s="549" t="s">
        <v>23</v>
      </c>
      <c r="C151" s="548" t="s">
        <v>2624</v>
      </c>
      <c r="D151" s="579"/>
      <c r="E151" s="547"/>
      <c r="F151" s="578"/>
      <c r="G151" s="576"/>
      <c r="H151" s="576"/>
      <c r="I151" s="576"/>
      <c r="J151" s="586"/>
    </row>
    <row r="152" spans="1:10" s="136" customFormat="1" ht="18" customHeight="1">
      <c r="A152" s="794"/>
      <c r="B152" s="549" t="s">
        <v>23</v>
      </c>
      <c r="C152" s="548" t="s">
        <v>2623</v>
      </c>
      <c r="D152" s="579"/>
      <c r="E152" s="547"/>
      <c r="F152" s="578"/>
      <c r="G152" s="576"/>
      <c r="H152" s="576"/>
      <c r="I152" s="576"/>
      <c r="J152" s="586"/>
    </row>
    <row r="153" spans="1:10" s="136" customFormat="1" ht="18" customHeight="1">
      <c r="A153" s="794"/>
      <c r="B153" s="549" t="s">
        <v>23</v>
      </c>
      <c r="C153" s="548" t="s">
        <v>2622</v>
      </c>
      <c r="D153" s="579"/>
      <c r="E153" s="547"/>
      <c r="F153" s="578"/>
      <c r="G153" s="576"/>
      <c r="H153" s="576"/>
      <c r="I153" s="576"/>
      <c r="J153" s="586"/>
    </row>
    <row r="154" spans="1:10" s="136" customFormat="1" ht="18" customHeight="1">
      <c r="A154" s="794"/>
      <c r="B154" s="549" t="s">
        <v>23</v>
      </c>
      <c r="C154" s="548" t="s">
        <v>2621</v>
      </c>
      <c r="D154" s="579"/>
      <c r="E154" s="547"/>
      <c r="F154" s="578"/>
      <c r="G154" s="576"/>
      <c r="H154" s="576"/>
      <c r="I154" s="576"/>
      <c r="J154" s="586"/>
    </row>
    <row r="155" spans="1:10" s="136" customFormat="1" ht="18" customHeight="1">
      <c r="A155" s="794"/>
      <c r="B155" s="549" t="s">
        <v>23</v>
      </c>
      <c r="C155" s="548" t="s">
        <v>2620</v>
      </c>
      <c r="D155" s="579"/>
      <c r="E155" s="547"/>
      <c r="F155" s="578"/>
      <c r="G155" s="576"/>
      <c r="H155" s="576"/>
      <c r="I155" s="576"/>
      <c r="J155" s="586"/>
    </row>
    <row r="156" spans="1:10" s="136" customFormat="1" ht="18" customHeight="1">
      <c r="A156" s="794"/>
      <c r="B156" s="549" t="s">
        <v>23</v>
      </c>
      <c r="C156" s="548" t="s">
        <v>2619</v>
      </c>
      <c r="D156" s="579"/>
      <c r="E156" s="547"/>
      <c r="F156" s="578"/>
      <c r="G156" s="576"/>
      <c r="H156" s="576"/>
      <c r="I156" s="576"/>
      <c r="J156" s="586"/>
    </row>
    <row r="157" spans="1:10" s="136" customFormat="1" ht="18" customHeight="1">
      <c r="A157" s="794"/>
      <c r="B157" s="549" t="s">
        <v>23</v>
      </c>
      <c r="C157" s="548" t="s">
        <v>2618</v>
      </c>
      <c r="D157" s="579"/>
      <c r="E157" s="547"/>
      <c r="F157" s="578"/>
      <c r="G157" s="576"/>
      <c r="H157" s="576"/>
      <c r="I157" s="576"/>
      <c r="J157" s="586"/>
    </row>
    <row r="158" spans="1:10" s="136" customFormat="1" ht="18" customHeight="1">
      <c r="A158" s="794"/>
      <c r="B158" s="549" t="s">
        <v>23</v>
      </c>
      <c r="C158" s="548" t="s">
        <v>2617</v>
      </c>
      <c r="D158" s="579"/>
      <c r="E158" s="547"/>
      <c r="F158" s="578"/>
      <c r="G158" s="576"/>
      <c r="H158" s="576"/>
      <c r="I158" s="576"/>
      <c r="J158" s="586"/>
    </row>
    <row r="159" spans="1:10" s="136" customFormat="1" ht="18" customHeight="1">
      <c r="A159" s="794"/>
      <c r="B159" s="549" t="s">
        <v>23</v>
      </c>
      <c r="C159" s="548" t="s">
        <v>2616</v>
      </c>
      <c r="D159" s="579"/>
      <c r="E159" s="547"/>
      <c r="F159" s="578"/>
      <c r="G159" s="576"/>
      <c r="H159" s="576"/>
      <c r="I159" s="576"/>
      <c r="J159" s="586"/>
    </row>
    <row r="160" spans="1:10" s="136" customFormat="1" ht="18" customHeight="1">
      <c r="A160" s="795"/>
      <c r="B160" s="549" t="s">
        <v>23</v>
      </c>
      <c r="C160" s="548" t="s">
        <v>2662</v>
      </c>
      <c r="D160" s="579" t="s">
        <v>2661</v>
      </c>
      <c r="E160" s="547" t="s">
        <v>11</v>
      </c>
      <c r="F160" s="578"/>
      <c r="G160" s="576"/>
      <c r="H160" s="576"/>
      <c r="I160" s="576"/>
      <c r="J160" s="585"/>
    </row>
    <row r="161" spans="1:10" s="136" customFormat="1" ht="18" customHeight="1">
      <c r="A161" s="783">
        <v>30</v>
      </c>
      <c r="B161" s="549" t="s">
        <v>23</v>
      </c>
      <c r="C161" s="582" t="s">
        <v>2690</v>
      </c>
      <c r="D161" s="581"/>
      <c r="E161" s="547" t="s">
        <v>11</v>
      </c>
      <c r="F161" s="578"/>
      <c r="G161" s="576"/>
      <c r="H161" s="576"/>
      <c r="I161" s="576" t="s">
        <v>2689</v>
      </c>
      <c r="J161" s="577"/>
    </row>
    <row r="162" spans="1:10" s="136" customFormat="1">
      <c r="A162" s="783"/>
      <c r="B162" s="549" t="s">
        <v>23</v>
      </c>
      <c r="C162" s="548" t="s">
        <v>2662</v>
      </c>
      <c r="D162" s="579" t="s">
        <v>2661</v>
      </c>
      <c r="E162" s="547" t="s">
        <v>11</v>
      </c>
      <c r="F162" s="578"/>
      <c r="G162" s="576"/>
      <c r="H162" s="576"/>
      <c r="I162" s="576"/>
      <c r="J162" s="577"/>
    </row>
    <row r="163" spans="1:10" s="136" customFormat="1" ht="17.25" customHeight="1">
      <c r="A163" s="783">
        <v>31</v>
      </c>
      <c r="B163" s="549" t="s">
        <v>23</v>
      </c>
      <c r="C163" s="582" t="s">
        <v>2688</v>
      </c>
      <c r="D163" s="581"/>
      <c r="E163" s="547" t="s">
        <v>11</v>
      </c>
      <c r="F163" s="578"/>
      <c r="G163" s="576" t="s">
        <v>2687</v>
      </c>
      <c r="H163" s="576"/>
      <c r="I163" s="576" t="s">
        <v>2686</v>
      </c>
      <c r="J163" s="577"/>
    </row>
    <row r="164" spans="1:10" s="136" customFormat="1">
      <c r="A164" s="783"/>
      <c r="B164" s="549" t="s">
        <v>23</v>
      </c>
      <c r="C164" s="548" t="s">
        <v>2662</v>
      </c>
      <c r="D164" s="579" t="s">
        <v>2661</v>
      </c>
      <c r="E164" s="547" t="s">
        <v>11</v>
      </c>
      <c r="F164" s="578"/>
      <c r="G164" s="576"/>
      <c r="H164" s="576"/>
      <c r="I164" s="576"/>
      <c r="J164" s="577"/>
    </row>
    <row r="165" spans="1:10" s="136" customFormat="1" ht="15.75" customHeight="1">
      <c r="A165" s="783">
        <v>32</v>
      </c>
      <c r="B165" s="549" t="s">
        <v>23</v>
      </c>
      <c r="C165" s="582" t="s">
        <v>2685</v>
      </c>
      <c r="D165" s="581"/>
      <c r="E165" s="547" t="s">
        <v>11</v>
      </c>
      <c r="F165" s="578"/>
      <c r="G165" s="584" t="s">
        <v>2684</v>
      </c>
      <c r="H165" s="576"/>
      <c r="I165" s="576" t="s">
        <v>2677</v>
      </c>
      <c r="J165" s="577"/>
    </row>
    <row r="166" spans="1:10" s="136" customFormat="1">
      <c r="A166" s="783"/>
      <c r="B166" s="549" t="s">
        <v>23</v>
      </c>
      <c r="C166" s="548" t="s">
        <v>2662</v>
      </c>
      <c r="D166" s="579" t="s">
        <v>2661</v>
      </c>
      <c r="E166" s="547" t="s">
        <v>11</v>
      </c>
      <c r="F166" s="578"/>
      <c r="G166" s="576"/>
      <c r="H166" s="576"/>
      <c r="I166" s="576"/>
      <c r="J166" s="577"/>
    </row>
    <row r="167" spans="1:10" s="136" customFormat="1">
      <c r="A167" s="784">
        <v>33</v>
      </c>
      <c r="B167" s="549" t="s">
        <v>23</v>
      </c>
      <c r="C167" s="582" t="s">
        <v>2683</v>
      </c>
      <c r="D167" s="581"/>
      <c r="E167" s="547" t="s">
        <v>11</v>
      </c>
      <c r="F167" s="578"/>
      <c r="G167" s="576"/>
      <c r="H167" s="576"/>
      <c r="I167" s="576" t="s">
        <v>2675</v>
      </c>
      <c r="J167" s="577"/>
    </row>
    <row r="168" spans="1:10" s="136" customFormat="1" ht="15" customHeight="1">
      <c r="A168" s="785"/>
      <c r="B168" s="549" t="s">
        <v>23</v>
      </c>
      <c r="C168" s="548" t="s">
        <v>2009</v>
      </c>
      <c r="D168" s="579" t="s">
        <v>2661</v>
      </c>
      <c r="E168" s="547" t="s">
        <v>11</v>
      </c>
      <c r="F168" s="578"/>
      <c r="G168" s="576"/>
      <c r="H168" s="576"/>
      <c r="I168" s="576"/>
      <c r="J168" s="576"/>
    </row>
    <row r="169" spans="1:10" s="136" customFormat="1">
      <c r="A169" s="786"/>
      <c r="B169" s="549" t="s">
        <v>23</v>
      </c>
      <c r="C169" s="548" t="s">
        <v>1984</v>
      </c>
      <c r="D169" s="579" t="s">
        <v>2661</v>
      </c>
      <c r="E169" s="547" t="s">
        <v>11</v>
      </c>
      <c r="F169" s="578"/>
      <c r="G169" s="576"/>
      <c r="H169" s="576"/>
      <c r="I169" s="576"/>
      <c r="J169" s="577"/>
    </row>
    <row r="170" spans="1:10" s="136" customFormat="1">
      <c r="A170" s="783">
        <v>34</v>
      </c>
      <c r="B170" s="549" t="s">
        <v>23</v>
      </c>
      <c r="C170" s="582" t="s">
        <v>2682</v>
      </c>
      <c r="D170" s="581"/>
      <c r="E170" s="547" t="s">
        <v>11</v>
      </c>
      <c r="F170" s="578"/>
      <c r="G170" s="576"/>
      <c r="H170" s="576"/>
      <c r="I170" s="576" t="s">
        <v>2681</v>
      </c>
      <c r="J170" s="577"/>
    </row>
    <row r="171" spans="1:10" s="136" customFormat="1">
      <c r="A171" s="783"/>
      <c r="B171" s="549" t="s">
        <v>23</v>
      </c>
      <c r="C171" s="548" t="s">
        <v>2506</v>
      </c>
      <c r="D171" s="579" t="s">
        <v>2680</v>
      </c>
      <c r="E171" s="547"/>
      <c r="F171" s="578"/>
      <c r="G171" s="576"/>
      <c r="H171" s="576"/>
      <c r="I171" s="576"/>
      <c r="J171" s="577"/>
    </row>
    <row r="172" spans="1:10" s="136" customFormat="1">
      <c r="A172" s="783"/>
      <c r="B172" s="549" t="s">
        <v>23</v>
      </c>
      <c r="C172" s="548" t="s">
        <v>2662</v>
      </c>
      <c r="D172" s="579" t="s">
        <v>2661</v>
      </c>
      <c r="E172" s="547" t="s">
        <v>11</v>
      </c>
      <c r="F172" s="578"/>
      <c r="G172" s="576"/>
      <c r="H172" s="576"/>
      <c r="I172" s="576"/>
      <c r="J172" s="577"/>
    </row>
    <row r="173" spans="1:10" s="136" customFormat="1" ht="15.75" customHeight="1">
      <c r="A173" s="783">
        <v>35</v>
      </c>
      <c r="B173" s="549" t="s">
        <v>23</v>
      </c>
      <c r="C173" s="582" t="s">
        <v>2679</v>
      </c>
      <c r="D173" s="581"/>
      <c r="E173" s="547" t="s">
        <v>11</v>
      </c>
      <c r="F173" s="578"/>
      <c r="G173" s="584" t="s">
        <v>2678</v>
      </c>
      <c r="H173" s="576"/>
      <c r="I173" s="576" t="s">
        <v>2677</v>
      </c>
      <c r="J173" s="577"/>
    </row>
    <row r="174" spans="1:10" s="136" customFormat="1">
      <c r="A174" s="783"/>
      <c r="B174" s="549" t="s">
        <v>23</v>
      </c>
      <c r="C174" s="548" t="s">
        <v>2662</v>
      </c>
      <c r="D174" s="579" t="s">
        <v>2661</v>
      </c>
      <c r="E174" s="547" t="s">
        <v>11</v>
      </c>
      <c r="F174" s="578"/>
      <c r="G174" s="576"/>
      <c r="H174" s="576"/>
      <c r="I174" s="576"/>
      <c r="J174" s="577"/>
    </row>
    <row r="175" spans="1:10" s="136" customFormat="1">
      <c r="A175" s="784">
        <v>36</v>
      </c>
      <c r="B175" s="549" t="s">
        <v>23</v>
      </c>
      <c r="C175" s="582" t="s">
        <v>2676</v>
      </c>
      <c r="D175" s="579"/>
      <c r="E175" s="547" t="s">
        <v>11</v>
      </c>
      <c r="F175" s="578"/>
      <c r="G175" s="576"/>
      <c r="H175" s="576"/>
      <c r="I175" s="576" t="s">
        <v>2675</v>
      </c>
      <c r="J175" s="577"/>
    </row>
    <row r="176" spans="1:10" s="136" customFormat="1">
      <c r="A176" s="785"/>
      <c r="B176" s="549" t="s">
        <v>23</v>
      </c>
      <c r="C176" s="548" t="s">
        <v>2009</v>
      </c>
      <c r="D176" s="579" t="s">
        <v>2661</v>
      </c>
      <c r="E176" s="547" t="s">
        <v>11</v>
      </c>
      <c r="F176" s="578"/>
      <c r="G176" s="576"/>
      <c r="H176" s="576"/>
      <c r="I176" s="576"/>
      <c r="J176" s="577"/>
    </row>
    <row r="177" spans="1:10" s="136" customFormat="1">
      <c r="A177" s="786"/>
      <c r="B177" s="549" t="s">
        <v>23</v>
      </c>
      <c r="C177" s="548" t="s">
        <v>1984</v>
      </c>
      <c r="D177" s="579" t="s">
        <v>2661</v>
      </c>
      <c r="E177" s="547" t="s">
        <v>11</v>
      </c>
      <c r="F177" s="578"/>
      <c r="G177" s="576"/>
      <c r="H177" s="576"/>
      <c r="I177" s="576"/>
      <c r="J177" s="577"/>
    </row>
    <row r="178" spans="1:10" s="136" customFormat="1">
      <c r="A178" s="783">
        <v>37</v>
      </c>
      <c r="B178" s="549" t="s">
        <v>23</v>
      </c>
      <c r="C178" s="582" t="s">
        <v>2674</v>
      </c>
      <c r="D178" s="579"/>
      <c r="E178" s="547" t="s">
        <v>11</v>
      </c>
      <c r="F178" s="578"/>
      <c r="G178" s="576"/>
      <c r="H178" s="576"/>
      <c r="I178" s="576" t="s">
        <v>2673</v>
      </c>
      <c r="J178" s="577"/>
    </row>
    <row r="179" spans="1:10" s="136" customFormat="1">
      <c r="A179" s="783"/>
      <c r="B179" s="549" t="s">
        <v>23</v>
      </c>
      <c r="C179" s="548" t="s">
        <v>2506</v>
      </c>
      <c r="D179" s="579" t="s">
        <v>2672</v>
      </c>
      <c r="E179" s="547"/>
      <c r="F179" s="578"/>
      <c r="G179" s="576"/>
      <c r="H179" s="576"/>
      <c r="I179" s="576"/>
      <c r="J179" s="577"/>
    </row>
    <row r="180" spans="1:10" s="136" customFormat="1">
      <c r="A180" s="783"/>
      <c r="B180" s="549" t="s">
        <v>23</v>
      </c>
      <c r="C180" s="548" t="s">
        <v>2662</v>
      </c>
      <c r="D180" s="579" t="s">
        <v>2661</v>
      </c>
      <c r="E180" s="547" t="s">
        <v>11</v>
      </c>
      <c r="F180" s="578"/>
      <c r="G180" s="576"/>
      <c r="H180" s="576"/>
      <c r="I180" s="576"/>
      <c r="J180" s="577"/>
    </row>
    <row r="181" spans="1:10" s="136" customFormat="1">
      <c r="A181" s="783">
        <v>38</v>
      </c>
      <c r="B181" s="549" t="s">
        <v>23</v>
      </c>
      <c r="C181" s="582" t="s">
        <v>2671</v>
      </c>
      <c r="D181" s="579"/>
      <c r="E181" s="547" t="s">
        <v>11</v>
      </c>
      <c r="F181" s="578"/>
      <c r="G181" s="576"/>
      <c r="H181" s="576"/>
      <c r="I181" s="576"/>
      <c r="J181" s="577"/>
    </row>
    <row r="182" spans="1:10" s="136" customFormat="1">
      <c r="A182" s="783"/>
      <c r="B182" s="549" t="s">
        <v>23</v>
      </c>
      <c r="C182" s="548" t="s">
        <v>2670</v>
      </c>
      <c r="D182" s="579" t="s">
        <v>2669</v>
      </c>
      <c r="E182" s="547"/>
      <c r="F182" s="578"/>
      <c r="G182" s="576"/>
      <c r="H182" s="576"/>
      <c r="I182" s="576"/>
      <c r="J182" s="577"/>
    </row>
    <row r="183" spans="1:10" s="136" customFormat="1">
      <c r="A183" s="783"/>
      <c r="B183" s="549" t="s">
        <v>23</v>
      </c>
      <c r="C183" s="548" t="s">
        <v>2668</v>
      </c>
      <c r="D183" s="579" t="s">
        <v>2667</v>
      </c>
      <c r="E183" s="547"/>
      <c r="F183" s="578"/>
      <c r="G183" s="576"/>
      <c r="H183" s="576"/>
      <c r="I183" s="576"/>
      <c r="J183" s="577"/>
    </row>
    <row r="184" spans="1:10" s="136" customFormat="1">
      <c r="A184" s="783"/>
      <c r="B184" s="549" t="s">
        <v>23</v>
      </c>
      <c r="C184" s="548" t="s">
        <v>2662</v>
      </c>
      <c r="D184" s="579" t="s">
        <v>2661</v>
      </c>
      <c r="E184" s="547" t="s">
        <v>11</v>
      </c>
      <c r="F184" s="578"/>
      <c r="G184" s="576"/>
      <c r="H184" s="576"/>
      <c r="I184" s="576"/>
      <c r="J184" s="577"/>
    </row>
    <row r="185" spans="1:10" s="136" customFormat="1" ht="16.5" customHeight="1">
      <c r="A185" s="783">
        <v>39</v>
      </c>
      <c r="B185" s="549" t="s">
        <v>23</v>
      </c>
      <c r="C185" s="582" t="s">
        <v>2666</v>
      </c>
      <c r="D185" s="579"/>
      <c r="E185" s="547" t="s">
        <v>11</v>
      </c>
      <c r="F185" s="578"/>
      <c r="G185" s="576"/>
      <c r="H185" s="576"/>
      <c r="I185" s="576" t="s">
        <v>2665</v>
      </c>
      <c r="J185" s="577"/>
    </row>
    <row r="186" spans="1:10" s="136" customFormat="1" ht="16.5" customHeight="1">
      <c r="A186" s="783"/>
      <c r="B186" s="549" t="s">
        <v>23</v>
      </c>
      <c r="C186" s="548" t="s">
        <v>1523</v>
      </c>
      <c r="D186" s="579"/>
      <c r="E186" s="547"/>
      <c r="F186" s="578"/>
      <c r="G186" s="576"/>
      <c r="H186" s="576"/>
      <c r="I186" s="576"/>
      <c r="J186" s="577"/>
    </row>
    <row r="187" spans="1:10" s="136" customFormat="1" ht="16.5" customHeight="1">
      <c r="A187" s="783"/>
      <c r="B187" s="549" t="s">
        <v>23</v>
      </c>
      <c r="C187" s="548" t="s">
        <v>1524</v>
      </c>
      <c r="D187" s="579"/>
      <c r="E187" s="547"/>
      <c r="F187" s="578"/>
      <c r="G187" s="576"/>
      <c r="H187" s="576"/>
      <c r="I187" s="576"/>
      <c r="J187" s="577"/>
    </row>
    <row r="188" spans="1:10" s="136" customFormat="1" ht="16.5" customHeight="1">
      <c r="A188" s="783"/>
      <c r="B188" s="549" t="s">
        <v>23</v>
      </c>
      <c r="C188" s="548" t="s">
        <v>2477</v>
      </c>
      <c r="D188" s="579"/>
      <c r="E188" s="547"/>
      <c r="F188" s="578"/>
      <c r="G188" s="576"/>
      <c r="H188" s="576"/>
      <c r="I188" s="576"/>
      <c r="J188" s="577"/>
    </row>
    <row r="189" spans="1:10" s="136" customFormat="1" ht="16.5" customHeight="1">
      <c r="A189" s="783"/>
      <c r="B189" s="549" t="s">
        <v>23</v>
      </c>
      <c r="C189" s="548" t="s">
        <v>2476</v>
      </c>
      <c r="D189" s="579"/>
      <c r="E189" s="547"/>
      <c r="F189" s="578"/>
      <c r="G189" s="576"/>
      <c r="H189" s="576"/>
      <c r="I189" s="576"/>
      <c r="J189" s="577"/>
    </row>
    <row r="190" spans="1:10" s="136" customFormat="1" ht="16.5" customHeight="1">
      <c r="A190" s="783"/>
      <c r="B190" s="549" t="s">
        <v>23</v>
      </c>
      <c r="C190" s="548" t="s">
        <v>2475</v>
      </c>
      <c r="D190" s="579"/>
      <c r="E190" s="547"/>
      <c r="F190" s="578"/>
      <c r="G190" s="576"/>
      <c r="H190" s="576"/>
      <c r="I190" s="576"/>
      <c r="J190" s="577"/>
    </row>
    <row r="191" spans="1:10" s="136" customFormat="1" ht="16.5" customHeight="1">
      <c r="A191" s="783"/>
      <c r="B191" s="549" t="s">
        <v>23</v>
      </c>
      <c r="C191" s="548" t="s">
        <v>2474</v>
      </c>
      <c r="D191" s="579"/>
      <c r="E191" s="547"/>
      <c r="F191" s="578"/>
      <c r="G191" s="576"/>
      <c r="H191" s="576"/>
      <c r="I191" s="576"/>
      <c r="J191" s="577"/>
    </row>
    <row r="192" spans="1:10" s="136" customFormat="1" ht="16.5" customHeight="1">
      <c r="A192" s="783"/>
      <c r="B192" s="549" t="s">
        <v>23</v>
      </c>
      <c r="C192" s="548" t="s">
        <v>2473</v>
      </c>
      <c r="D192" s="579"/>
      <c r="E192" s="547"/>
      <c r="F192" s="578"/>
      <c r="G192" s="576"/>
      <c r="H192" s="576"/>
      <c r="I192" s="576"/>
      <c r="J192" s="577"/>
    </row>
    <row r="193" spans="1:10" s="136" customFormat="1" ht="16.5" customHeight="1">
      <c r="A193" s="783"/>
      <c r="B193" s="549" t="s">
        <v>23</v>
      </c>
      <c r="C193" s="548" t="s">
        <v>2472</v>
      </c>
      <c r="D193" s="579"/>
      <c r="E193" s="547"/>
      <c r="F193" s="578"/>
      <c r="G193" s="576"/>
      <c r="H193" s="576"/>
      <c r="I193" s="576"/>
      <c r="J193" s="577"/>
    </row>
    <row r="194" spans="1:10" s="136" customFormat="1" ht="16.5" customHeight="1">
      <c r="A194" s="783"/>
      <c r="B194" s="549" t="s">
        <v>23</v>
      </c>
      <c r="C194" s="548" t="s">
        <v>2471</v>
      </c>
      <c r="D194" s="579"/>
      <c r="E194" s="547"/>
      <c r="F194" s="578"/>
      <c r="G194" s="576"/>
      <c r="H194" s="576"/>
      <c r="I194" s="576"/>
      <c r="J194" s="577"/>
    </row>
    <row r="195" spans="1:10" s="136" customFormat="1" ht="16.5" customHeight="1">
      <c r="A195" s="783"/>
      <c r="B195" s="549" t="s">
        <v>23</v>
      </c>
      <c r="C195" s="548" t="s">
        <v>2470</v>
      </c>
      <c r="D195" s="579"/>
      <c r="E195" s="547"/>
      <c r="F195" s="578"/>
      <c r="G195" s="576"/>
      <c r="H195" s="576"/>
      <c r="I195" s="576"/>
      <c r="J195" s="577"/>
    </row>
    <row r="196" spans="1:10" s="136" customFormat="1" ht="16.5" customHeight="1">
      <c r="A196" s="783"/>
      <c r="B196" s="549" t="s">
        <v>23</v>
      </c>
      <c r="C196" s="548" t="s">
        <v>2469</v>
      </c>
      <c r="D196" s="579"/>
      <c r="E196" s="547"/>
      <c r="F196" s="578"/>
      <c r="G196" s="576"/>
      <c r="H196" s="576"/>
      <c r="I196" s="576"/>
      <c r="J196" s="577"/>
    </row>
    <row r="197" spans="1:10" s="136" customFormat="1" ht="16.5" customHeight="1">
      <c r="A197" s="783"/>
      <c r="B197" s="549" t="s">
        <v>23</v>
      </c>
      <c r="C197" s="548" t="s">
        <v>2468</v>
      </c>
      <c r="D197" s="579"/>
      <c r="E197" s="547"/>
      <c r="F197" s="578"/>
      <c r="G197" s="576"/>
      <c r="H197" s="576"/>
      <c r="I197" s="576"/>
      <c r="J197" s="577"/>
    </row>
    <row r="198" spans="1:10" s="136" customFormat="1" ht="16.5" customHeight="1">
      <c r="A198" s="783"/>
      <c r="B198" s="549" t="s">
        <v>23</v>
      </c>
      <c r="C198" s="548" t="s">
        <v>2467</v>
      </c>
      <c r="D198" s="579"/>
      <c r="E198" s="547"/>
      <c r="F198" s="578"/>
      <c r="G198" s="576"/>
      <c r="H198" s="576"/>
      <c r="I198" s="576"/>
      <c r="J198" s="577"/>
    </row>
    <row r="199" spans="1:10" s="136" customFormat="1" ht="16.5" customHeight="1">
      <c r="A199" s="783"/>
      <c r="B199" s="549" t="s">
        <v>23</v>
      </c>
      <c r="C199" s="548" t="s">
        <v>2466</v>
      </c>
      <c r="D199" s="579"/>
      <c r="E199" s="547"/>
      <c r="F199" s="578"/>
      <c r="G199" s="576"/>
      <c r="H199" s="576"/>
      <c r="I199" s="576"/>
      <c r="J199" s="577"/>
    </row>
    <row r="200" spans="1:10" s="136" customFormat="1" ht="16.5" customHeight="1">
      <c r="A200" s="783"/>
      <c r="B200" s="549" t="s">
        <v>23</v>
      </c>
      <c r="C200" s="548" t="s">
        <v>2465</v>
      </c>
      <c r="D200" s="579"/>
      <c r="E200" s="547"/>
      <c r="F200" s="578"/>
      <c r="G200" s="576"/>
      <c r="H200" s="576"/>
      <c r="I200" s="576"/>
      <c r="J200" s="577"/>
    </row>
    <row r="201" spans="1:10" s="136" customFormat="1">
      <c r="A201" s="783"/>
      <c r="B201" s="549" t="s">
        <v>23</v>
      </c>
      <c r="C201" s="548" t="s">
        <v>2662</v>
      </c>
      <c r="D201" s="579" t="s">
        <v>2661</v>
      </c>
      <c r="E201" s="547" t="s">
        <v>11</v>
      </c>
      <c r="F201" s="578"/>
      <c r="G201" s="576"/>
      <c r="H201" s="576"/>
      <c r="I201" s="576"/>
      <c r="J201" s="577"/>
    </row>
    <row r="202" spans="1:10" s="136" customFormat="1" ht="19.5" customHeight="1">
      <c r="A202" s="783">
        <v>40</v>
      </c>
      <c r="B202" s="549" t="s">
        <v>23</v>
      </c>
      <c r="C202" s="582" t="s">
        <v>2664</v>
      </c>
      <c r="D202" s="581"/>
      <c r="E202" s="547" t="s">
        <v>11</v>
      </c>
      <c r="F202" s="578"/>
      <c r="G202" s="576"/>
      <c r="H202" s="576"/>
      <c r="I202" s="576" t="s">
        <v>2663</v>
      </c>
      <c r="J202" s="577"/>
    </row>
    <row r="203" spans="1:10" s="136" customFormat="1" ht="19.5" customHeight="1">
      <c r="A203" s="783"/>
      <c r="B203" s="549" t="s">
        <v>23</v>
      </c>
      <c r="C203" s="548" t="s">
        <v>1523</v>
      </c>
      <c r="D203" s="581"/>
      <c r="E203" s="547"/>
      <c r="F203" s="578"/>
      <c r="G203" s="576"/>
      <c r="H203" s="576"/>
      <c r="I203" s="576"/>
      <c r="J203" s="577"/>
    </row>
    <row r="204" spans="1:10" s="136" customFormat="1" ht="19.5" customHeight="1">
      <c r="A204" s="783"/>
      <c r="B204" s="549" t="s">
        <v>23</v>
      </c>
      <c r="C204" s="548" t="s">
        <v>1524</v>
      </c>
      <c r="D204" s="581"/>
      <c r="E204" s="547"/>
      <c r="F204" s="578"/>
      <c r="G204" s="576"/>
      <c r="H204" s="576"/>
      <c r="I204" s="576"/>
      <c r="J204" s="577"/>
    </row>
    <row r="205" spans="1:10" s="136" customFormat="1" ht="19.5" customHeight="1">
      <c r="A205" s="783"/>
      <c r="B205" s="549" t="s">
        <v>23</v>
      </c>
      <c r="C205" s="548" t="s">
        <v>2477</v>
      </c>
      <c r="D205" s="581"/>
      <c r="E205" s="547"/>
      <c r="F205" s="578"/>
      <c r="G205" s="576"/>
      <c r="H205" s="576"/>
      <c r="I205" s="576"/>
      <c r="J205" s="577"/>
    </row>
    <row r="206" spans="1:10" s="136" customFormat="1" ht="19.5" customHeight="1">
      <c r="A206" s="783"/>
      <c r="B206" s="549" t="s">
        <v>23</v>
      </c>
      <c r="C206" s="548" t="s">
        <v>2476</v>
      </c>
      <c r="D206" s="581"/>
      <c r="E206" s="547"/>
      <c r="F206" s="578"/>
      <c r="G206" s="576"/>
      <c r="H206" s="576"/>
      <c r="I206" s="576"/>
      <c r="J206" s="577"/>
    </row>
    <row r="207" spans="1:10" s="136" customFormat="1" ht="19.5" customHeight="1">
      <c r="A207" s="783"/>
      <c r="B207" s="549" t="s">
        <v>23</v>
      </c>
      <c r="C207" s="548" t="s">
        <v>2475</v>
      </c>
      <c r="D207" s="581"/>
      <c r="E207" s="547"/>
      <c r="F207" s="578"/>
      <c r="G207" s="576"/>
      <c r="H207" s="576"/>
      <c r="I207" s="576"/>
      <c r="J207" s="577"/>
    </row>
    <row r="208" spans="1:10" s="136" customFormat="1" ht="19.5" customHeight="1">
      <c r="A208" s="783"/>
      <c r="B208" s="549" t="s">
        <v>23</v>
      </c>
      <c r="C208" s="548" t="s">
        <v>2474</v>
      </c>
      <c r="D208" s="581"/>
      <c r="E208" s="547"/>
      <c r="F208" s="578"/>
      <c r="G208" s="576"/>
      <c r="H208" s="576"/>
      <c r="I208" s="576"/>
      <c r="J208" s="577"/>
    </row>
    <row r="209" spans="1:10" s="136" customFormat="1" ht="19.5" customHeight="1">
      <c r="A209" s="783"/>
      <c r="B209" s="549" t="s">
        <v>23</v>
      </c>
      <c r="C209" s="548" t="s">
        <v>2473</v>
      </c>
      <c r="D209" s="581"/>
      <c r="E209" s="547"/>
      <c r="F209" s="578"/>
      <c r="G209" s="576"/>
      <c r="H209" s="576"/>
      <c r="I209" s="576"/>
      <c r="J209" s="577"/>
    </row>
    <row r="210" spans="1:10" s="136" customFormat="1" ht="19.5" customHeight="1">
      <c r="A210" s="783"/>
      <c r="B210" s="549" t="s">
        <v>23</v>
      </c>
      <c r="C210" s="548" t="s">
        <v>2472</v>
      </c>
      <c r="D210" s="581"/>
      <c r="E210" s="547"/>
      <c r="F210" s="578"/>
      <c r="G210" s="576"/>
      <c r="H210" s="576"/>
      <c r="I210" s="576"/>
      <c r="J210" s="577"/>
    </row>
    <row r="211" spans="1:10" s="136" customFormat="1" ht="19.5" customHeight="1">
      <c r="A211" s="783"/>
      <c r="B211" s="549" t="s">
        <v>23</v>
      </c>
      <c r="C211" s="548" t="s">
        <v>2471</v>
      </c>
      <c r="D211" s="581"/>
      <c r="E211" s="547"/>
      <c r="F211" s="578"/>
      <c r="G211" s="576"/>
      <c r="H211" s="576"/>
      <c r="I211" s="576"/>
      <c r="J211" s="577"/>
    </row>
    <row r="212" spans="1:10" s="136" customFormat="1" ht="19.5" customHeight="1">
      <c r="A212" s="783"/>
      <c r="B212" s="549" t="s">
        <v>23</v>
      </c>
      <c r="C212" s="548" t="s">
        <v>2470</v>
      </c>
      <c r="D212" s="581"/>
      <c r="E212" s="547"/>
      <c r="F212" s="578"/>
      <c r="G212" s="576"/>
      <c r="H212" s="576"/>
      <c r="I212" s="576"/>
      <c r="J212" s="577"/>
    </row>
    <row r="213" spans="1:10" s="136" customFormat="1" ht="19.5" customHeight="1">
      <c r="A213" s="783"/>
      <c r="B213" s="549" t="s">
        <v>23</v>
      </c>
      <c r="C213" s="548" t="s">
        <v>2469</v>
      </c>
      <c r="D213" s="581"/>
      <c r="E213" s="547"/>
      <c r="F213" s="578"/>
      <c r="G213" s="576"/>
      <c r="H213" s="576"/>
      <c r="I213" s="576"/>
      <c r="J213" s="577"/>
    </row>
    <row r="214" spans="1:10" s="136" customFormat="1" ht="19.5" customHeight="1">
      <c r="A214" s="783"/>
      <c r="B214" s="549" t="s">
        <v>23</v>
      </c>
      <c r="C214" s="548" t="s">
        <v>2468</v>
      </c>
      <c r="D214" s="581"/>
      <c r="E214" s="547"/>
      <c r="F214" s="578"/>
      <c r="G214" s="576"/>
      <c r="H214" s="576"/>
      <c r="I214" s="576"/>
      <c r="J214" s="577"/>
    </row>
    <row r="215" spans="1:10" s="136" customFormat="1" ht="19.5" customHeight="1">
      <c r="A215" s="783"/>
      <c r="B215" s="549" t="s">
        <v>23</v>
      </c>
      <c r="C215" s="548" t="s">
        <v>2467</v>
      </c>
      <c r="D215" s="581"/>
      <c r="E215" s="547"/>
      <c r="F215" s="578"/>
      <c r="G215" s="576"/>
      <c r="H215" s="576"/>
      <c r="I215" s="576"/>
      <c r="J215" s="577"/>
    </row>
    <row r="216" spans="1:10" s="136" customFormat="1" ht="19.5" customHeight="1">
      <c r="A216" s="783"/>
      <c r="B216" s="549" t="s">
        <v>23</v>
      </c>
      <c r="C216" s="548" t="s">
        <v>2466</v>
      </c>
      <c r="D216" s="581"/>
      <c r="E216" s="547"/>
      <c r="F216" s="578"/>
      <c r="G216" s="576"/>
      <c r="H216" s="576"/>
      <c r="I216" s="576"/>
      <c r="J216" s="577"/>
    </row>
    <row r="217" spans="1:10" s="136" customFormat="1" ht="19.5" customHeight="1">
      <c r="A217" s="783"/>
      <c r="B217" s="549" t="s">
        <v>23</v>
      </c>
      <c r="C217" s="548" t="s">
        <v>2465</v>
      </c>
      <c r="D217" s="581"/>
      <c r="E217" s="547"/>
      <c r="F217" s="578"/>
      <c r="G217" s="576"/>
      <c r="H217" s="576"/>
      <c r="I217" s="576"/>
      <c r="J217" s="577"/>
    </row>
    <row r="218" spans="1:10" s="136" customFormat="1">
      <c r="A218" s="783"/>
      <c r="B218" s="549" t="s">
        <v>23</v>
      </c>
      <c r="C218" s="548" t="s">
        <v>2662</v>
      </c>
      <c r="D218" s="579" t="s">
        <v>2661</v>
      </c>
      <c r="E218" s="547" t="s">
        <v>11</v>
      </c>
      <c r="F218" s="578"/>
      <c r="G218" s="576"/>
      <c r="H218" s="576"/>
      <c r="I218" s="576"/>
      <c r="J218" s="577"/>
    </row>
    <row r="219" spans="1:10" s="136" customFormat="1" ht="15.75" customHeight="1">
      <c r="A219" s="783">
        <v>41</v>
      </c>
      <c r="B219" s="549" t="s">
        <v>23</v>
      </c>
      <c r="C219" s="582" t="s">
        <v>2660</v>
      </c>
      <c r="D219" s="581"/>
      <c r="E219" s="547" t="s">
        <v>11</v>
      </c>
      <c r="F219" s="578"/>
      <c r="G219" s="576"/>
      <c r="H219" s="576"/>
      <c r="I219" s="576" t="s">
        <v>2659</v>
      </c>
      <c r="J219" s="790"/>
    </row>
    <row r="220" spans="1:10" s="136" customFormat="1" ht="15.75" customHeight="1">
      <c r="A220" s="783"/>
      <c r="B220" s="549" t="s">
        <v>23</v>
      </c>
      <c r="C220" s="548" t="s">
        <v>2443</v>
      </c>
      <c r="D220" s="581"/>
      <c r="E220" s="547"/>
      <c r="F220" s="578"/>
      <c r="G220" s="576"/>
      <c r="H220" s="576"/>
      <c r="I220" s="576"/>
      <c r="J220" s="791"/>
    </row>
    <row r="221" spans="1:10" s="136" customFormat="1" ht="15.75" customHeight="1">
      <c r="A221" s="783"/>
      <c r="B221" s="549" t="s">
        <v>23</v>
      </c>
      <c r="C221" s="548" t="s">
        <v>2442</v>
      </c>
      <c r="D221" s="581"/>
      <c r="E221" s="547"/>
      <c r="F221" s="578"/>
      <c r="G221" s="576"/>
      <c r="H221" s="576"/>
      <c r="I221" s="576"/>
      <c r="J221" s="791"/>
    </row>
    <row r="222" spans="1:10" s="136" customFormat="1" ht="15.75" customHeight="1">
      <c r="A222" s="783"/>
      <c r="B222" s="549" t="s">
        <v>23</v>
      </c>
      <c r="C222" s="548" t="s">
        <v>2441</v>
      </c>
      <c r="D222" s="581"/>
      <c r="E222" s="547"/>
      <c r="F222" s="578"/>
      <c r="G222" s="576"/>
      <c r="H222" s="576"/>
      <c r="I222" s="576"/>
      <c r="J222" s="791"/>
    </row>
    <row r="223" spans="1:10" s="136" customFormat="1" ht="15.75" customHeight="1">
      <c r="A223" s="783"/>
      <c r="B223" s="549" t="s">
        <v>23</v>
      </c>
      <c r="C223" s="548" t="s">
        <v>2440</v>
      </c>
      <c r="D223" s="581"/>
      <c r="E223" s="547"/>
      <c r="F223" s="578"/>
      <c r="G223" s="576"/>
      <c r="H223" s="576"/>
      <c r="I223" s="576"/>
      <c r="J223" s="791"/>
    </row>
    <row r="224" spans="1:10" s="136" customFormat="1" ht="15.75" customHeight="1">
      <c r="A224" s="783"/>
      <c r="B224" s="549" t="s">
        <v>23</v>
      </c>
      <c r="C224" s="548" t="s">
        <v>2658</v>
      </c>
      <c r="D224" s="581"/>
      <c r="E224" s="547"/>
      <c r="F224" s="578"/>
      <c r="G224" s="576"/>
      <c r="H224" s="576"/>
      <c r="I224" s="576"/>
      <c r="J224" s="791"/>
    </row>
    <row r="225" spans="1:10" s="136" customFormat="1" ht="15.75" customHeight="1">
      <c r="A225" s="783"/>
      <c r="B225" s="549" t="s">
        <v>23</v>
      </c>
      <c r="C225" s="548" t="s">
        <v>2657</v>
      </c>
      <c r="D225" s="581"/>
      <c r="E225" s="547"/>
      <c r="F225" s="578"/>
      <c r="G225" s="576"/>
      <c r="H225" s="576"/>
      <c r="I225" s="576"/>
      <c r="J225" s="791"/>
    </row>
    <row r="226" spans="1:10" s="136" customFormat="1" ht="15.75" customHeight="1">
      <c r="A226" s="783"/>
      <c r="B226" s="549" t="s">
        <v>23</v>
      </c>
      <c r="C226" s="548" t="s">
        <v>2656</v>
      </c>
      <c r="D226" s="581"/>
      <c r="E226" s="547"/>
      <c r="F226" s="578"/>
      <c r="G226" s="576"/>
      <c r="H226" s="576"/>
      <c r="I226" s="576"/>
      <c r="J226" s="791"/>
    </row>
    <row r="227" spans="1:10" s="136" customFormat="1" ht="15.75" customHeight="1">
      <c r="A227" s="783"/>
      <c r="B227" s="549" t="s">
        <v>23</v>
      </c>
      <c r="C227" s="548" t="s">
        <v>2655</v>
      </c>
      <c r="D227" s="581"/>
      <c r="E227" s="547"/>
      <c r="F227" s="578"/>
      <c r="G227" s="576"/>
      <c r="H227" s="576"/>
      <c r="I227" s="576"/>
      <c r="J227" s="791"/>
    </row>
    <row r="228" spans="1:10" s="136" customFormat="1" ht="15.75" customHeight="1">
      <c r="A228" s="783"/>
      <c r="B228" s="549" t="s">
        <v>23</v>
      </c>
      <c r="C228" s="548" t="s">
        <v>2654</v>
      </c>
      <c r="D228" s="581"/>
      <c r="E228" s="547"/>
      <c r="F228" s="578"/>
      <c r="G228" s="576"/>
      <c r="H228" s="576"/>
      <c r="I228" s="576"/>
      <c r="J228" s="791"/>
    </row>
    <row r="229" spans="1:10" s="136" customFormat="1" ht="15.75" customHeight="1">
      <c r="A229" s="783"/>
      <c r="B229" s="549" t="s">
        <v>23</v>
      </c>
      <c r="C229" s="548" t="s">
        <v>2653</v>
      </c>
      <c r="D229" s="581"/>
      <c r="E229" s="547"/>
      <c r="F229" s="578"/>
      <c r="G229" s="576"/>
      <c r="H229" s="576"/>
      <c r="I229" s="576"/>
      <c r="J229" s="791"/>
    </row>
    <row r="230" spans="1:10" s="136" customFormat="1" ht="15.75" customHeight="1">
      <c r="A230" s="783"/>
      <c r="B230" s="549" t="s">
        <v>23</v>
      </c>
      <c r="C230" s="548" t="s">
        <v>2652</v>
      </c>
      <c r="D230" s="581"/>
      <c r="E230" s="547"/>
      <c r="F230" s="578"/>
      <c r="G230" s="576"/>
      <c r="H230" s="576"/>
      <c r="I230" s="576"/>
      <c r="J230" s="791"/>
    </row>
    <row r="231" spans="1:10" s="136" customFormat="1" ht="15.75" customHeight="1">
      <c r="A231" s="783"/>
      <c r="B231" s="549" t="s">
        <v>23</v>
      </c>
      <c r="C231" s="548" t="s">
        <v>2651</v>
      </c>
      <c r="D231" s="581"/>
      <c r="E231" s="547"/>
      <c r="F231" s="578"/>
      <c r="G231" s="576"/>
      <c r="H231" s="576"/>
      <c r="I231" s="576"/>
      <c r="J231" s="791"/>
    </row>
    <row r="232" spans="1:10" s="136" customFormat="1" ht="15.75" customHeight="1">
      <c r="A232" s="783"/>
      <c r="B232" s="549" t="s">
        <v>23</v>
      </c>
      <c r="C232" s="548" t="s">
        <v>2650</v>
      </c>
      <c r="D232" s="581"/>
      <c r="E232" s="547"/>
      <c r="F232" s="578"/>
      <c r="G232" s="576"/>
      <c r="H232" s="576"/>
      <c r="I232" s="576"/>
      <c r="J232" s="791"/>
    </row>
    <row r="233" spans="1:10" s="136" customFormat="1" ht="15.75" customHeight="1">
      <c r="A233" s="783"/>
      <c r="B233" s="549" t="s">
        <v>23</v>
      </c>
      <c r="C233" s="548" t="s">
        <v>2649</v>
      </c>
      <c r="D233" s="581"/>
      <c r="E233" s="547"/>
      <c r="F233" s="578"/>
      <c r="G233" s="576"/>
      <c r="H233" s="576"/>
      <c r="I233" s="576"/>
      <c r="J233" s="791"/>
    </row>
    <row r="234" spans="1:10" s="136" customFormat="1" ht="15.75" customHeight="1">
      <c r="A234" s="783"/>
      <c r="B234" s="549" t="s">
        <v>23</v>
      </c>
      <c r="C234" s="548" t="s">
        <v>2648</v>
      </c>
      <c r="D234" s="581"/>
      <c r="E234" s="547"/>
      <c r="F234" s="578"/>
      <c r="G234" s="576"/>
      <c r="H234" s="576"/>
      <c r="I234" s="576"/>
      <c r="J234" s="791"/>
    </row>
    <row r="235" spans="1:10" s="136" customFormat="1" ht="15.75" customHeight="1">
      <c r="A235" s="783"/>
      <c r="B235" s="549" t="s">
        <v>23</v>
      </c>
      <c r="C235" s="548" t="s">
        <v>2647</v>
      </c>
      <c r="D235" s="581"/>
      <c r="E235" s="547"/>
      <c r="F235" s="578"/>
      <c r="G235" s="576"/>
      <c r="H235" s="576"/>
      <c r="I235" s="576"/>
      <c r="J235" s="791"/>
    </row>
    <row r="236" spans="1:10" s="136" customFormat="1" ht="15.75" customHeight="1">
      <c r="A236" s="783"/>
      <c r="B236" s="549" t="s">
        <v>23</v>
      </c>
      <c r="C236" s="548" t="s">
        <v>2646</v>
      </c>
      <c r="D236" s="581"/>
      <c r="E236" s="547"/>
      <c r="F236" s="578"/>
      <c r="G236" s="576"/>
      <c r="H236" s="576"/>
      <c r="I236" s="576"/>
      <c r="J236" s="791"/>
    </row>
    <row r="237" spans="1:10" s="136" customFormat="1" ht="15.75" customHeight="1">
      <c r="A237" s="783"/>
      <c r="B237" s="549" t="s">
        <v>23</v>
      </c>
      <c r="C237" s="548" t="s">
        <v>2645</v>
      </c>
      <c r="D237" s="581"/>
      <c r="E237" s="547"/>
      <c r="F237" s="578"/>
      <c r="G237" s="576"/>
      <c r="H237" s="576"/>
      <c r="I237" s="576"/>
      <c r="J237" s="791"/>
    </row>
    <row r="238" spans="1:10" s="136" customFormat="1" ht="15.75" customHeight="1">
      <c r="A238" s="783"/>
      <c r="B238" s="549" t="s">
        <v>23</v>
      </c>
      <c r="C238" s="548" t="s">
        <v>2644</v>
      </c>
      <c r="D238" s="581"/>
      <c r="E238" s="547"/>
      <c r="F238" s="578"/>
      <c r="G238" s="576"/>
      <c r="H238" s="576"/>
      <c r="I238" s="576"/>
      <c r="J238" s="791"/>
    </row>
    <row r="239" spans="1:10" s="136" customFormat="1" ht="15.75" customHeight="1">
      <c r="A239" s="783"/>
      <c r="B239" s="549" t="s">
        <v>23</v>
      </c>
      <c r="C239" s="548" t="s">
        <v>2643</v>
      </c>
      <c r="D239" s="581"/>
      <c r="E239" s="547"/>
      <c r="F239" s="578"/>
      <c r="G239" s="576"/>
      <c r="H239" s="576"/>
      <c r="I239" s="576"/>
      <c r="J239" s="791"/>
    </row>
    <row r="240" spans="1:10" s="136" customFormat="1" ht="15.75" customHeight="1">
      <c r="A240" s="783"/>
      <c r="B240" s="549" t="s">
        <v>23</v>
      </c>
      <c r="C240" s="548" t="s">
        <v>2642</v>
      </c>
      <c r="D240" s="581"/>
      <c r="E240" s="547"/>
      <c r="F240" s="578"/>
      <c r="G240" s="576"/>
      <c r="H240" s="576"/>
      <c r="I240" s="576"/>
      <c r="J240" s="791"/>
    </row>
    <row r="241" spans="1:10" s="136" customFormat="1" ht="15.75" customHeight="1">
      <c r="A241" s="783"/>
      <c r="B241" s="549" t="s">
        <v>23</v>
      </c>
      <c r="C241" s="548" t="s">
        <v>2641</v>
      </c>
      <c r="D241" s="581"/>
      <c r="E241" s="547"/>
      <c r="F241" s="578"/>
      <c r="G241" s="576"/>
      <c r="H241" s="576"/>
      <c r="I241" s="576"/>
      <c r="J241" s="791"/>
    </row>
    <row r="242" spans="1:10" s="136" customFormat="1" ht="15.75" customHeight="1">
      <c r="A242" s="783"/>
      <c r="B242" s="549" t="s">
        <v>23</v>
      </c>
      <c r="C242" s="548" t="s">
        <v>2640</v>
      </c>
      <c r="D242" s="581"/>
      <c r="E242" s="547"/>
      <c r="F242" s="578"/>
      <c r="G242" s="576"/>
      <c r="H242" s="576"/>
      <c r="I242" s="576"/>
      <c r="J242" s="791"/>
    </row>
    <row r="243" spans="1:10" s="136" customFormat="1" ht="15.75" customHeight="1">
      <c r="A243" s="783"/>
      <c r="B243" s="549" t="s">
        <v>23</v>
      </c>
      <c r="C243" s="548" t="s">
        <v>2639</v>
      </c>
      <c r="D243" s="581"/>
      <c r="E243" s="547"/>
      <c r="F243" s="578"/>
      <c r="G243" s="576"/>
      <c r="H243" s="576"/>
      <c r="I243" s="576"/>
      <c r="J243" s="791"/>
    </row>
    <row r="244" spans="1:10" s="136" customFormat="1" ht="15.75" customHeight="1">
      <c r="A244" s="783"/>
      <c r="B244" s="549" t="s">
        <v>23</v>
      </c>
      <c r="C244" s="548" t="s">
        <v>2638</v>
      </c>
      <c r="D244" s="581"/>
      <c r="E244" s="547"/>
      <c r="F244" s="578"/>
      <c r="G244" s="576"/>
      <c r="H244" s="576"/>
      <c r="I244" s="576"/>
      <c r="J244" s="791"/>
    </row>
    <row r="245" spans="1:10" s="136" customFormat="1" ht="15.75" customHeight="1">
      <c r="A245" s="783"/>
      <c r="B245" s="549" t="s">
        <v>23</v>
      </c>
      <c r="C245" s="548" t="s">
        <v>2637</v>
      </c>
      <c r="D245" s="581"/>
      <c r="E245" s="547"/>
      <c r="F245" s="578"/>
      <c r="G245" s="576"/>
      <c r="H245" s="576"/>
      <c r="I245" s="576"/>
      <c r="J245" s="791"/>
    </row>
    <row r="246" spans="1:10" s="136" customFormat="1" ht="15.75" customHeight="1">
      <c r="A246" s="783"/>
      <c r="B246" s="549" t="s">
        <v>23</v>
      </c>
      <c r="C246" s="548" t="s">
        <v>2636</v>
      </c>
      <c r="D246" s="581"/>
      <c r="E246" s="547"/>
      <c r="F246" s="578"/>
      <c r="G246" s="576"/>
      <c r="H246" s="576"/>
      <c r="I246" s="576"/>
      <c r="J246" s="791"/>
    </row>
    <row r="247" spans="1:10" s="136" customFormat="1" ht="15.75" customHeight="1">
      <c r="A247" s="783"/>
      <c r="B247" s="549" t="s">
        <v>23</v>
      </c>
      <c r="C247" s="548" t="s">
        <v>2635</v>
      </c>
      <c r="D247" s="581"/>
      <c r="E247" s="547"/>
      <c r="F247" s="578"/>
      <c r="G247" s="576"/>
      <c r="H247" s="576"/>
      <c r="I247" s="576"/>
      <c r="J247" s="791"/>
    </row>
    <row r="248" spans="1:10" s="136" customFormat="1" ht="15.75" customHeight="1">
      <c r="A248" s="783"/>
      <c r="B248" s="549" t="s">
        <v>23</v>
      </c>
      <c r="C248" s="548" t="s">
        <v>2634</v>
      </c>
      <c r="D248" s="581"/>
      <c r="E248" s="547"/>
      <c r="F248" s="578"/>
      <c r="G248" s="576"/>
      <c r="H248" s="576"/>
      <c r="I248" s="576"/>
      <c r="J248" s="791"/>
    </row>
    <row r="249" spans="1:10" s="136" customFormat="1" ht="15.75" customHeight="1">
      <c r="A249" s="783"/>
      <c r="B249" s="549" t="s">
        <v>23</v>
      </c>
      <c r="C249" s="548" t="s">
        <v>2633</v>
      </c>
      <c r="D249" s="581"/>
      <c r="E249" s="547"/>
      <c r="F249" s="578"/>
      <c r="G249" s="576"/>
      <c r="H249" s="576"/>
      <c r="I249" s="576"/>
      <c r="J249" s="791"/>
    </row>
    <row r="250" spans="1:10" s="136" customFormat="1" ht="15.75" customHeight="1">
      <c r="A250" s="783"/>
      <c r="B250" s="549" t="s">
        <v>23</v>
      </c>
      <c r="C250" s="548" t="s">
        <v>2632</v>
      </c>
      <c r="D250" s="581"/>
      <c r="E250" s="547"/>
      <c r="F250" s="578"/>
      <c r="G250" s="576"/>
      <c r="H250" s="576"/>
      <c r="I250" s="576"/>
      <c r="J250" s="791"/>
    </row>
    <row r="251" spans="1:10" s="136" customFormat="1" ht="15.75" customHeight="1">
      <c r="A251" s="783"/>
      <c r="B251" s="549" t="s">
        <v>23</v>
      </c>
      <c r="C251" s="548" t="s">
        <v>2631</v>
      </c>
      <c r="D251" s="581"/>
      <c r="E251" s="547"/>
      <c r="F251" s="578"/>
      <c r="G251" s="576"/>
      <c r="H251" s="576"/>
      <c r="I251" s="576"/>
      <c r="J251" s="791"/>
    </row>
    <row r="252" spans="1:10" s="136" customFormat="1" ht="15.75" customHeight="1">
      <c r="A252" s="783"/>
      <c r="B252" s="549" t="s">
        <v>23</v>
      </c>
      <c r="C252" s="548" t="s">
        <v>2630</v>
      </c>
      <c r="D252" s="581"/>
      <c r="E252" s="547"/>
      <c r="F252" s="578"/>
      <c r="G252" s="576"/>
      <c r="H252" s="576"/>
      <c r="I252" s="576"/>
      <c r="J252" s="791"/>
    </row>
    <row r="253" spans="1:10" s="136" customFormat="1" ht="15.75" customHeight="1">
      <c r="A253" s="783"/>
      <c r="B253" s="549" t="s">
        <v>23</v>
      </c>
      <c r="C253" s="548" t="s">
        <v>2629</v>
      </c>
      <c r="D253" s="581"/>
      <c r="E253" s="547"/>
      <c r="F253" s="578"/>
      <c r="G253" s="576"/>
      <c r="H253" s="576"/>
      <c r="I253" s="576"/>
      <c r="J253" s="791"/>
    </row>
    <row r="254" spans="1:10" s="136" customFormat="1" ht="15.75" customHeight="1">
      <c r="A254" s="783"/>
      <c r="B254" s="549" t="s">
        <v>23</v>
      </c>
      <c r="C254" s="548" t="s">
        <v>2628</v>
      </c>
      <c r="D254" s="581"/>
      <c r="E254" s="547"/>
      <c r="F254" s="578"/>
      <c r="G254" s="576"/>
      <c r="H254" s="576"/>
      <c r="I254" s="576"/>
      <c r="J254" s="791"/>
    </row>
    <row r="255" spans="1:10" s="136" customFormat="1" ht="15.75" customHeight="1">
      <c r="A255" s="783"/>
      <c r="B255" s="549" t="s">
        <v>23</v>
      </c>
      <c r="C255" s="548" t="s">
        <v>2627</v>
      </c>
      <c r="D255" s="581"/>
      <c r="E255" s="547"/>
      <c r="F255" s="578"/>
      <c r="G255" s="576"/>
      <c r="H255" s="576"/>
      <c r="I255" s="576"/>
      <c r="J255" s="791"/>
    </row>
    <row r="256" spans="1:10" s="136" customFormat="1" ht="15.75" customHeight="1">
      <c r="A256" s="783"/>
      <c r="B256" s="549" t="s">
        <v>23</v>
      </c>
      <c r="C256" s="548" t="s">
        <v>2626</v>
      </c>
      <c r="D256" s="581"/>
      <c r="E256" s="547"/>
      <c r="F256" s="578"/>
      <c r="G256" s="576"/>
      <c r="H256" s="576"/>
      <c r="I256" s="576"/>
      <c r="J256" s="791"/>
    </row>
    <row r="257" spans="1:10" s="136" customFormat="1" ht="15.75" customHeight="1">
      <c r="A257" s="783"/>
      <c r="B257" s="549" t="s">
        <v>23</v>
      </c>
      <c r="C257" s="548" t="s">
        <v>2625</v>
      </c>
      <c r="D257" s="581"/>
      <c r="E257" s="547"/>
      <c r="F257" s="578"/>
      <c r="G257" s="576"/>
      <c r="H257" s="576"/>
      <c r="I257" s="576"/>
      <c r="J257" s="791"/>
    </row>
    <row r="258" spans="1:10" s="136" customFormat="1" ht="15.75" customHeight="1">
      <c r="A258" s="783"/>
      <c r="B258" s="549" t="s">
        <v>23</v>
      </c>
      <c r="C258" s="548" t="s">
        <v>2624</v>
      </c>
      <c r="D258" s="581"/>
      <c r="E258" s="547"/>
      <c r="F258" s="578"/>
      <c r="G258" s="576"/>
      <c r="H258" s="576"/>
      <c r="I258" s="576"/>
      <c r="J258" s="791"/>
    </row>
    <row r="259" spans="1:10" s="136" customFormat="1" ht="15.75" customHeight="1">
      <c r="A259" s="783"/>
      <c r="B259" s="549" t="s">
        <v>23</v>
      </c>
      <c r="C259" s="548" t="s">
        <v>2623</v>
      </c>
      <c r="D259" s="581"/>
      <c r="E259" s="547"/>
      <c r="F259" s="578"/>
      <c r="G259" s="576"/>
      <c r="H259" s="576"/>
      <c r="I259" s="576"/>
      <c r="J259" s="791"/>
    </row>
    <row r="260" spans="1:10" s="136" customFormat="1" ht="15.75" customHeight="1">
      <c r="A260" s="783"/>
      <c r="B260" s="549" t="s">
        <v>23</v>
      </c>
      <c r="C260" s="548" t="s">
        <v>2622</v>
      </c>
      <c r="D260" s="581"/>
      <c r="E260" s="547"/>
      <c r="F260" s="578"/>
      <c r="G260" s="576"/>
      <c r="H260" s="576"/>
      <c r="I260" s="576"/>
      <c r="J260" s="791"/>
    </row>
    <row r="261" spans="1:10" s="136" customFormat="1" ht="15.75" customHeight="1">
      <c r="A261" s="783"/>
      <c r="B261" s="549" t="s">
        <v>23</v>
      </c>
      <c r="C261" s="548" t="s">
        <v>2621</v>
      </c>
      <c r="D261" s="581"/>
      <c r="E261" s="547"/>
      <c r="F261" s="578"/>
      <c r="G261" s="576"/>
      <c r="H261" s="576"/>
      <c r="I261" s="576"/>
      <c r="J261" s="791"/>
    </row>
    <row r="262" spans="1:10" s="136" customFormat="1" ht="15.75" customHeight="1">
      <c r="A262" s="783"/>
      <c r="B262" s="549" t="s">
        <v>23</v>
      </c>
      <c r="C262" s="548" t="s">
        <v>2620</v>
      </c>
      <c r="D262" s="581"/>
      <c r="E262" s="547"/>
      <c r="F262" s="578"/>
      <c r="G262" s="576"/>
      <c r="H262" s="576"/>
      <c r="I262" s="576"/>
      <c r="J262" s="791"/>
    </row>
    <row r="263" spans="1:10" s="136" customFormat="1" ht="15.75" customHeight="1">
      <c r="A263" s="783"/>
      <c r="B263" s="549" t="s">
        <v>23</v>
      </c>
      <c r="C263" s="548" t="s">
        <v>2619</v>
      </c>
      <c r="D263" s="581"/>
      <c r="E263" s="547"/>
      <c r="F263" s="578"/>
      <c r="G263" s="576"/>
      <c r="H263" s="576"/>
      <c r="I263" s="576"/>
      <c r="J263" s="791"/>
    </row>
    <row r="264" spans="1:10" s="136" customFormat="1" ht="15.75" customHeight="1">
      <c r="A264" s="783"/>
      <c r="B264" s="549" t="s">
        <v>23</v>
      </c>
      <c r="C264" s="548" t="s">
        <v>2618</v>
      </c>
      <c r="D264" s="581"/>
      <c r="E264" s="547"/>
      <c r="F264" s="578"/>
      <c r="G264" s="576"/>
      <c r="H264" s="576"/>
      <c r="I264" s="576"/>
      <c r="J264" s="791"/>
    </row>
    <row r="265" spans="1:10" s="136" customFormat="1" ht="15.75" customHeight="1">
      <c r="A265" s="783"/>
      <c r="B265" s="549" t="s">
        <v>23</v>
      </c>
      <c r="C265" s="548" t="s">
        <v>2617</v>
      </c>
      <c r="D265" s="581"/>
      <c r="E265" s="547"/>
      <c r="F265" s="578"/>
      <c r="G265" s="576"/>
      <c r="H265" s="576"/>
      <c r="I265" s="576"/>
      <c r="J265" s="791"/>
    </row>
    <row r="266" spans="1:10" s="136" customFormat="1" ht="15.75" customHeight="1">
      <c r="A266" s="783"/>
      <c r="B266" s="549" t="s">
        <v>23</v>
      </c>
      <c r="C266" s="548" t="s">
        <v>2616</v>
      </c>
      <c r="D266" s="581"/>
      <c r="E266" s="547"/>
      <c r="F266" s="578"/>
      <c r="G266" s="576"/>
      <c r="H266" s="576"/>
      <c r="I266" s="576"/>
      <c r="J266" s="791"/>
    </row>
    <row r="267" spans="1:10" s="136" customFormat="1">
      <c r="A267" s="783"/>
      <c r="B267" s="549" t="s">
        <v>23</v>
      </c>
      <c r="C267" s="548" t="s">
        <v>2615</v>
      </c>
      <c r="D267" s="579" t="s">
        <v>2614</v>
      </c>
      <c r="E267" s="547" t="s">
        <v>11</v>
      </c>
      <c r="F267" s="578"/>
      <c r="G267" s="576"/>
      <c r="H267" s="576"/>
      <c r="I267" s="576"/>
      <c r="J267" s="792"/>
    </row>
    <row r="268" spans="1:10" s="136" customFormat="1">
      <c r="A268" s="783">
        <v>42</v>
      </c>
      <c r="B268" s="549" t="s">
        <v>23</v>
      </c>
      <c r="C268" s="582" t="s">
        <v>2613</v>
      </c>
      <c r="D268" s="581"/>
      <c r="E268" s="547" t="s">
        <v>11</v>
      </c>
      <c r="F268" s="578"/>
      <c r="G268" s="576"/>
      <c r="H268" s="576"/>
      <c r="I268" s="576" t="s">
        <v>2612</v>
      </c>
      <c r="J268" s="577"/>
    </row>
    <row r="269" spans="1:10" s="136" customFormat="1">
      <c r="A269" s="783"/>
      <c r="B269" s="549" t="s">
        <v>23</v>
      </c>
      <c r="C269" s="548" t="s">
        <v>2611</v>
      </c>
      <c r="D269" s="579" t="s">
        <v>2588</v>
      </c>
      <c r="E269" s="547" t="s">
        <v>11</v>
      </c>
      <c r="F269" s="578"/>
      <c r="G269" s="576"/>
      <c r="H269" s="576"/>
      <c r="I269" s="576"/>
      <c r="J269" s="577"/>
    </row>
    <row r="270" spans="1:10" s="136" customFormat="1" ht="15.75" customHeight="1">
      <c r="A270" s="783">
        <v>43</v>
      </c>
      <c r="B270" s="549" t="s">
        <v>23</v>
      </c>
      <c r="C270" s="582" t="s">
        <v>2610</v>
      </c>
      <c r="D270" s="581"/>
      <c r="E270" s="547" t="s">
        <v>11</v>
      </c>
      <c r="F270" s="578"/>
      <c r="G270" s="576" t="s">
        <v>2609</v>
      </c>
      <c r="H270" s="576"/>
      <c r="I270" s="576"/>
      <c r="J270" s="787" t="s">
        <v>2608</v>
      </c>
    </row>
    <row r="271" spans="1:10" s="136" customFormat="1">
      <c r="A271" s="783"/>
      <c r="B271" s="549" t="s">
        <v>23</v>
      </c>
      <c r="C271" s="548" t="s">
        <v>2607</v>
      </c>
      <c r="D271" s="579" t="s">
        <v>2588</v>
      </c>
      <c r="E271" s="547" t="s">
        <v>11</v>
      </c>
      <c r="F271" s="578"/>
      <c r="G271" s="576"/>
      <c r="H271" s="576"/>
      <c r="I271" s="576"/>
      <c r="J271" s="788"/>
    </row>
    <row r="272" spans="1:10" s="136" customFormat="1" ht="18" customHeight="1">
      <c r="A272" s="784">
        <v>44</v>
      </c>
      <c r="B272" s="549" t="s">
        <v>23</v>
      </c>
      <c r="C272" s="582" t="s">
        <v>2606</v>
      </c>
      <c r="D272" s="581"/>
      <c r="E272" s="547" t="s">
        <v>11</v>
      </c>
      <c r="F272" s="578"/>
      <c r="G272" s="576" t="s">
        <v>2605</v>
      </c>
      <c r="H272" s="576"/>
      <c r="I272" s="576" t="s">
        <v>2604</v>
      </c>
      <c r="J272" s="788"/>
    </row>
    <row r="273" spans="1:10" s="136" customFormat="1">
      <c r="A273" s="785"/>
      <c r="B273" s="549" t="s">
        <v>23</v>
      </c>
      <c r="C273" s="548" t="s">
        <v>2010</v>
      </c>
      <c r="D273" s="579" t="s">
        <v>2603</v>
      </c>
      <c r="E273" s="547" t="s">
        <v>11</v>
      </c>
      <c r="F273" s="578"/>
      <c r="G273" s="576"/>
      <c r="H273" s="576"/>
      <c r="I273" s="576"/>
      <c r="J273" s="788"/>
    </row>
    <row r="274" spans="1:10" s="136" customFormat="1">
      <c r="A274" s="785"/>
      <c r="B274" s="549" t="s">
        <v>23</v>
      </c>
      <c r="C274" s="548" t="s">
        <v>2011</v>
      </c>
      <c r="D274" s="579" t="s">
        <v>2602</v>
      </c>
      <c r="E274" s="547" t="s">
        <v>11</v>
      </c>
      <c r="F274" s="578"/>
      <c r="G274" s="576"/>
      <c r="H274" s="576"/>
      <c r="I274" s="576"/>
      <c r="J274" s="788"/>
    </row>
    <row r="275" spans="1:10" s="136" customFormat="1">
      <c r="A275" s="785"/>
      <c r="B275" s="549" t="s">
        <v>23</v>
      </c>
      <c r="C275" s="548" t="s">
        <v>2012</v>
      </c>
      <c r="D275" s="579" t="s">
        <v>2601</v>
      </c>
      <c r="E275" s="547" t="s">
        <v>11</v>
      </c>
      <c r="F275" s="578"/>
      <c r="G275" s="576"/>
      <c r="H275" s="576"/>
      <c r="I275" s="576"/>
      <c r="J275" s="788"/>
    </row>
    <row r="276" spans="1:10" s="136" customFormat="1">
      <c r="A276" s="785"/>
      <c r="B276" s="549" t="s">
        <v>23</v>
      </c>
      <c r="C276" s="548" t="s">
        <v>2013</v>
      </c>
      <c r="D276" s="579" t="s">
        <v>2600</v>
      </c>
      <c r="E276" s="547" t="s">
        <v>11</v>
      </c>
      <c r="F276" s="578"/>
      <c r="G276" s="576"/>
      <c r="H276" s="576"/>
      <c r="I276" s="576"/>
      <c r="J276" s="788"/>
    </row>
    <row r="277" spans="1:10" s="136" customFormat="1">
      <c r="A277" s="785"/>
      <c r="B277" s="549" t="s">
        <v>23</v>
      </c>
      <c r="C277" s="548" t="s">
        <v>2014</v>
      </c>
      <c r="D277" s="579" t="s">
        <v>2600</v>
      </c>
      <c r="E277" s="547" t="s">
        <v>11</v>
      </c>
      <c r="F277" s="578"/>
      <c r="G277" s="576"/>
      <c r="H277" s="576"/>
      <c r="I277" s="576"/>
      <c r="J277" s="788"/>
    </row>
    <row r="278" spans="1:10" s="136" customFormat="1">
      <c r="A278" s="785"/>
      <c r="B278" s="549" t="s">
        <v>23</v>
      </c>
      <c r="C278" s="548" t="s">
        <v>2015</v>
      </c>
      <c r="D278" s="579" t="s">
        <v>2600</v>
      </c>
      <c r="E278" s="547" t="s">
        <v>11</v>
      </c>
      <c r="F278" s="578"/>
      <c r="G278" s="576"/>
      <c r="H278" s="576"/>
      <c r="I278" s="576"/>
      <c r="J278" s="788"/>
    </row>
    <row r="279" spans="1:10" s="136" customFormat="1">
      <c r="A279" s="785"/>
      <c r="B279" s="549" t="s">
        <v>23</v>
      </c>
      <c r="C279" s="548" t="s">
        <v>2016</v>
      </c>
      <c r="D279" s="579" t="s">
        <v>2600</v>
      </c>
      <c r="E279" s="547" t="s">
        <v>11</v>
      </c>
      <c r="F279" s="578"/>
      <c r="G279" s="576"/>
      <c r="H279" s="576"/>
      <c r="I279" s="576"/>
      <c r="J279" s="788"/>
    </row>
    <row r="280" spans="1:10" s="136" customFormat="1">
      <c r="A280" s="785"/>
      <c r="B280" s="549" t="s">
        <v>23</v>
      </c>
      <c r="C280" s="548" t="s">
        <v>1984</v>
      </c>
      <c r="D280" s="583"/>
      <c r="E280" s="547" t="s">
        <v>11</v>
      </c>
      <c r="F280" s="578"/>
      <c r="G280" s="576"/>
      <c r="H280" s="576"/>
      <c r="I280" s="576"/>
      <c r="J280" s="788"/>
    </row>
    <row r="281" spans="1:10" s="136" customFormat="1">
      <c r="A281" s="783">
        <v>45</v>
      </c>
      <c r="B281" s="549" t="s">
        <v>23</v>
      </c>
      <c r="C281" s="582" t="s">
        <v>2599</v>
      </c>
      <c r="D281" s="579"/>
      <c r="E281" s="547" t="s">
        <v>11</v>
      </c>
      <c r="F281" s="578"/>
      <c r="G281" s="576"/>
      <c r="H281" s="576"/>
      <c r="I281" s="576"/>
      <c r="J281" s="788"/>
    </row>
    <row r="282" spans="1:10" s="136" customFormat="1">
      <c r="A282" s="783"/>
      <c r="B282" s="549" t="s">
        <v>23</v>
      </c>
      <c r="C282" s="548" t="s">
        <v>2598</v>
      </c>
      <c r="D282" s="579" t="s">
        <v>2591</v>
      </c>
      <c r="E282" s="547"/>
      <c r="F282" s="578"/>
      <c r="G282" s="576"/>
      <c r="H282" s="576"/>
      <c r="I282" s="576"/>
      <c r="J282" s="788"/>
    </row>
    <row r="283" spans="1:10" s="136" customFormat="1">
      <c r="A283" s="783"/>
      <c r="B283" s="549" t="s">
        <v>23</v>
      </c>
      <c r="C283" s="548" t="s">
        <v>2597</v>
      </c>
      <c r="D283" s="579" t="s">
        <v>2589</v>
      </c>
      <c r="E283" s="547"/>
      <c r="F283" s="578"/>
      <c r="G283" s="576"/>
      <c r="H283" s="576"/>
      <c r="I283" s="576"/>
      <c r="J283" s="788"/>
    </row>
    <row r="284" spans="1:10" s="136" customFormat="1">
      <c r="A284" s="783"/>
      <c r="B284" s="549" t="s">
        <v>23</v>
      </c>
      <c r="C284" s="548" t="s">
        <v>2596</v>
      </c>
      <c r="D284" s="579" t="s">
        <v>2591</v>
      </c>
      <c r="E284" s="547"/>
      <c r="F284" s="578"/>
      <c r="G284" s="576"/>
      <c r="H284" s="576"/>
      <c r="I284" s="576"/>
      <c r="J284" s="788"/>
    </row>
    <row r="285" spans="1:10" s="136" customFormat="1">
      <c r="A285" s="783"/>
      <c r="B285" s="549" t="s">
        <v>23</v>
      </c>
      <c r="C285" s="548" t="s">
        <v>2595</v>
      </c>
      <c r="D285" s="579" t="s">
        <v>2589</v>
      </c>
      <c r="E285" s="547"/>
      <c r="F285" s="578"/>
      <c r="G285" s="576"/>
      <c r="H285" s="576"/>
      <c r="I285" s="576"/>
      <c r="J285" s="788"/>
    </row>
    <row r="286" spans="1:10" s="136" customFormat="1">
      <c r="A286" s="783"/>
      <c r="B286" s="549" t="s">
        <v>23</v>
      </c>
      <c r="C286" s="548" t="s">
        <v>2594</v>
      </c>
      <c r="D286" s="579" t="s">
        <v>2591</v>
      </c>
      <c r="E286" s="547"/>
      <c r="F286" s="578"/>
      <c r="G286" s="576"/>
      <c r="H286" s="576"/>
      <c r="I286" s="576"/>
      <c r="J286" s="788"/>
    </row>
    <row r="287" spans="1:10" s="136" customFormat="1">
      <c r="A287" s="783"/>
      <c r="B287" s="549" t="s">
        <v>23</v>
      </c>
      <c r="C287" s="548" t="s">
        <v>2593</v>
      </c>
      <c r="D287" s="579" t="s">
        <v>2589</v>
      </c>
      <c r="E287" s="547"/>
      <c r="F287" s="578"/>
      <c r="G287" s="576"/>
      <c r="H287" s="576"/>
      <c r="I287" s="576"/>
      <c r="J287" s="788"/>
    </row>
    <row r="288" spans="1:10" s="136" customFormat="1">
      <c r="A288" s="783"/>
      <c r="B288" s="549" t="s">
        <v>23</v>
      </c>
      <c r="C288" s="548" t="s">
        <v>2592</v>
      </c>
      <c r="D288" s="579" t="s">
        <v>2591</v>
      </c>
      <c r="E288" s="547"/>
      <c r="F288" s="578"/>
      <c r="G288" s="576"/>
      <c r="H288" s="576"/>
      <c r="I288" s="576"/>
      <c r="J288" s="788"/>
    </row>
    <row r="289" spans="1:10" s="136" customFormat="1">
      <c r="A289" s="783"/>
      <c r="B289" s="549" t="s">
        <v>23</v>
      </c>
      <c r="C289" s="548" t="s">
        <v>2590</v>
      </c>
      <c r="D289" s="579" t="s">
        <v>2589</v>
      </c>
      <c r="E289" s="547"/>
      <c r="F289" s="578"/>
      <c r="G289" s="576"/>
      <c r="H289" s="576"/>
      <c r="I289" s="576"/>
      <c r="J289" s="788"/>
    </row>
    <row r="290" spans="1:10" s="136" customFormat="1">
      <c r="A290" s="783"/>
      <c r="B290" s="549" t="s">
        <v>23</v>
      </c>
      <c r="C290" s="548" t="s">
        <v>1984</v>
      </c>
      <c r="D290" s="579" t="s">
        <v>2588</v>
      </c>
      <c r="E290" s="547" t="s">
        <v>11</v>
      </c>
      <c r="F290" s="578"/>
      <c r="G290" s="576"/>
      <c r="H290" s="576"/>
      <c r="I290" s="576"/>
      <c r="J290" s="788"/>
    </row>
    <row r="291" spans="1:10" s="136" customFormat="1" ht="17.25" customHeight="1">
      <c r="A291" s="783">
        <v>46</v>
      </c>
      <c r="B291" s="549" t="s">
        <v>23</v>
      </c>
      <c r="C291" s="582" t="s">
        <v>2587</v>
      </c>
      <c r="D291" s="581"/>
      <c r="E291" s="547" t="s">
        <v>11</v>
      </c>
      <c r="F291" s="578"/>
      <c r="G291" s="576"/>
      <c r="H291" s="576"/>
      <c r="I291" s="576" t="s">
        <v>2586</v>
      </c>
      <c r="J291" s="788"/>
    </row>
    <row r="292" spans="1:10" s="136" customFormat="1" ht="17.25" customHeight="1">
      <c r="A292" s="783"/>
      <c r="B292" s="549" t="s">
        <v>23</v>
      </c>
      <c r="C292" s="548" t="s">
        <v>1523</v>
      </c>
      <c r="D292" s="581"/>
      <c r="E292" s="547"/>
      <c r="F292" s="578"/>
      <c r="G292" s="576"/>
      <c r="H292" s="576"/>
      <c r="I292" s="576"/>
      <c r="J292" s="788"/>
    </row>
    <row r="293" spans="1:10" s="136" customFormat="1" ht="17.25" customHeight="1">
      <c r="A293" s="783"/>
      <c r="B293" s="549" t="s">
        <v>23</v>
      </c>
      <c r="C293" s="548" t="s">
        <v>1524</v>
      </c>
      <c r="D293" s="581"/>
      <c r="E293" s="547"/>
      <c r="F293" s="578"/>
      <c r="G293" s="576"/>
      <c r="H293" s="576"/>
      <c r="I293" s="576"/>
      <c r="J293" s="788"/>
    </row>
    <row r="294" spans="1:10" s="136" customFormat="1" ht="17.25" customHeight="1">
      <c r="A294" s="783"/>
      <c r="B294" s="549" t="s">
        <v>23</v>
      </c>
      <c r="C294" s="548" t="s">
        <v>2477</v>
      </c>
      <c r="D294" s="581"/>
      <c r="E294" s="547"/>
      <c r="F294" s="578"/>
      <c r="G294" s="576"/>
      <c r="H294" s="576"/>
      <c r="I294" s="576"/>
      <c r="J294" s="788"/>
    </row>
    <row r="295" spans="1:10" s="136" customFormat="1" ht="17.25" customHeight="1">
      <c r="A295" s="783"/>
      <c r="B295" s="549" t="s">
        <v>23</v>
      </c>
      <c r="C295" s="548" t="s">
        <v>2476</v>
      </c>
      <c r="D295" s="581"/>
      <c r="E295" s="547"/>
      <c r="F295" s="578"/>
      <c r="G295" s="576"/>
      <c r="H295" s="576"/>
      <c r="I295" s="576"/>
      <c r="J295" s="788"/>
    </row>
    <row r="296" spans="1:10" s="136" customFormat="1" ht="17.25" customHeight="1">
      <c r="A296" s="783"/>
      <c r="B296" s="549" t="s">
        <v>23</v>
      </c>
      <c r="C296" s="548" t="s">
        <v>2475</v>
      </c>
      <c r="D296" s="581"/>
      <c r="E296" s="547"/>
      <c r="F296" s="578"/>
      <c r="G296" s="576"/>
      <c r="H296" s="576"/>
      <c r="I296" s="576"/>
      <c r="J296" s="788"/>
    </row>
    <row r="297" spans="1:10" s="136" customFormat="1" ht="17.25" customHeight="1">
      <c r="A297" s="783"/>
      <c r="B297" s="549" t="s">
        <v>23</v>
      </c>
      <c r="C297" s="548" t="s">
        <v>2474</v>
      </c>
      <c r="D297" s="581"/>
      <c r="E297" s="547"/>
      <c r="F297" s="578"/>
      <c r="G297" s="576"/>
      <c r="H297" s="576"/>
      <c r="I297" s="576"/>
      <c r="J297" s="788"/>
    </row>
    <row r="298" spans="1:10" s="136" customFormat="1" ht="17.25" customHeight="1">
      <c r="A298" s="783"/>
      <c r="B298" s="549" t="s">
        <v>23</v>
      </c>
      <c r="C298" s="548" t="s">
        <v>2473</v>
      </c>
      <c r="D298" s="581"/>
      <c r="E298" s="547"/>
      <c r="F298" s="578"/>
      <c r="G298" s="576"/>
      <c r="H298" s="576"/>
      <c r="I298" s="576"/>
      <c r="J298" s="788"/>
    </row>
    <row r="299" spans="1:10" s="136" customFormat="1" ht="17.25" customHeight="1">
      <c r="A299" s="783"/>
      <c r="B299" s="549" t="s">
        <v>23</v>
      </c>
      <c r="C299" s="548" t="s">
        <v>2472</v>
      </c>
      <c r="D299" s="581"/>
      <c r="E299" s="547"/>
      <c r="F299" s="578"/>
      <c r="G299" s="576"/>
      <c r="H299" s="576"/>
      <c r="I299" s="576"/>
      <c r="J299" s="788"/>
    </row>
    <row r="300" spans="1:10" s="136" customFormat="1" ht="17.25" customHeight="1">
      <c r="A300" s="783"/>
      <c r="B300" s="549" t="s">
        <v>23</v>
      </c>
      <c r="C300" s="548" t="s">
        <v>2471</v>
      </c>
      <c r="D300" s="581"/>
      <c r="E300" s="547"/>
      <c r="F300" s="578"/>
      <c r="G300" s="576"/>
      <c r="H300" s="576"/>
      <c r="I300" s="576"/>
      <c r="J300" s="788"/>
    </row>
    <row r="301" spans="1:10" s="136" customFormat="1" ht="17.25" customHeight="1">
      <c r="A301" s="783"/>
      <c r="B301" s="549" t="s">
        <v>23</v>
      </c>
      <c r="C301" s="548" t="s">
        <v>2470</v>
      </c>
      <c r="D301" s="581"/>
      <c r="E301" s="547"/>
      <c r="F301" s="578"/>
      <c r="G301" s="576"/>
      <c r="H301" s="576"/>
      <c r="I301" s="576"/>
      <c r="J301" s="788"/>
    </row>
    <row r="302" spans="1:10" s="136" customFormat="1" ht="17.25" customHeight="1">
      <c r="A302" s="783"/>
      <c r="B302" s="549" t="s">
        <v>23</v>
      </c>
      <c r="C302" s="548" t="s">
        <v>2469</v>
      </c>
      <c r="D302" s="581"/>
      <c r="E302" s="547"/>
      <c r="F302" s="578"/>
      <c r="G302" s="576"/>
      <c r="H302" s="576"/>
      <c r="I302" s="576"/>
      <c r="J302" s="788"/>
    </row>
    <row r="303" spans="1:10" s="136" customFormat="1" ht="17.25" customHeight="1">
      <c r="A303" s="783"/>
      <c r="B303" s="549" t="s">
        <v>23</v>
      </c>
      <c r="C303" s="548" t="s">
        <v>2468</v>
      </c>
      <c r="D303" s="581"/>
      <c r="E303" s="547"/>
      <c r="F303" s="578"/>
      <c r="G303" s="576"/>
      <c r="H303" s="576"/>
      <c r="I303" s="576"/>
      <c r="J303" s="788"/>
    </row>
    <row r="304" spans="1:10" s="136" customFormat="1" ht="17.25" customHeight="1">
      <c r="A304" s="783"/>
      <c r="B304" s="549" t="s">
        <v>23</v>
      </c>
      <c r="C304" s="548" t="s">
        <v>2467</v>
      </c>
      <c r="D304" s="581"/>
      <c r="E304" s="547"/>
      <c r="F304" s="578"/>
      <c r="G304" s="576"/>
      <c r="H304" s="576"/>
      <c r="I304" s="576"/>
      <c r="J304" s="788"/>
    </row>
    <row r="305" spans="1:10" s="136" customFormat="1" ht="17.25" customHeight="1">
      <c r="A305" s="783"/>
      <c r="B305" s="549" t="s">
        <v>23</v>
      </c>
      <c r="C305" s="548" t="s">
        <v>2466</v>
      </c>
      <c r="D305" s="581"/>
      <c r="E305" s="547"/>
      <c r="F305" s="578"/>
      <c r="G305" s="576"/>
      <c r="H305" s="576"/>
      <c r="I305" s="576"/>
      <c r="J305" s="788"/>
    </row>
    <row r="306" spans="1:10" s="136" customFormat="1" ht="17.25" customHeight="1">
      <c r="A306" s="783"/>
      <c r="B306" s="549" t="s">
        <v>23</v>
      </c>
      <c r="C306" s="548" t="s">
        <v>2465</v>
      </c>
      <c r="D306" s="581"/>
      <c r="E306" s="547"/>
      <c r="F306" s="578"/>
      <c r="G306" s="576"/>
      <c r="H306" s="576"/>
      <c r="I306" s="576"/>
      <c r="J306" s="788"/>
    </row>
    <row r="307" spans="1:10" s="136" customFormat="1" ht="17.25" customHeight="1">
      <c r="A307" s="783"/>
      <c r="B307" s="549" t="s">
        <v>23</v>
      </c>
      <c r="C307" s="548" t="s">
        <v>2464</v>
      </c>
      <c r="D307" s="581"/>
      <c r="E307" s="547"/>
      <c r="F307" s="578"/>
      <c r="G307" s="576"/>
      <c r="H307" s="576"/>
      <c r="I307" s="576"/>
      <c r="J307" s="788"/>
    </row>
    <row r="308" spans="1:10" s="136" customFormat="1" ht="17.25" customHeight="1">
      <c r="A308" s="783"/>
      <c r="B308" s="549" t="s">
        <v>23</v>
      </c>
      <c r="C308" s="548" t="s">
        <v>2463</v>
      </c>
      <c r="D308" s="581"/>
      <c r="E308" s="547"/>
      <c r="F308" s="578"/>
      <c r="G308" s="576"/>
      <c r="H308" s="576"/>
      <c r="I308" s="576"/>
      <c r="J308" s="788"/>
    </row>
    <row r="309" spans="1:10" s="136" customFormat="1" ht="17.25" customHeight="1">
      <c r="A309" s="783"/>
      <c r="B309" s="549" t="s">
        <v>23</v>
      </c>
      <c r="C309" s="548" t="s">
        <v>2462</v>
      </c>
      <c r="D309" s="581"/>
      <c r="E309" s="547"/>
      <c r="F309" s="578"/>
      <c r="G309" s="576"/>
      <c r="H309" s="576"/>
      <c r="I309" s="576"/>
      <c r="J309" s="788"/>
    </row>
    <row r="310" spans="1:10" s="136" customFormat="1" ht="17.25" customHeight="1">
      <c r="A310" s="783"/>
      <c r="B310" s="549" t="s">
        <v>23</v>
      </c>
      <c r="C310" s="548" t="s">
        <v>2461</v>
      </c>
      <c r="D310" s="581"/>
      <c r="E310" s="547"/>
      <c r="F310" s="578"/>
      <c r="G310" s="576"/>
      <c r="H310" s="576"/>
      <c r="I310" s="576"/>
      <c r="J310" s="788"/>
    </row>
    <row r="311" spans="1:10" s="136" customFormat="1" ht="17.25" customHeight="1">
      <c r="A311" s="783"/>
      <c r="B311" s="549" t="s">
        <v>23</v>
      </c>
      <c r="C311" s="548" t="s">
        <v>2460</v>
      </c>
      <c r="D311" s="581"/>
      <c r="E311" s="547"/>
      <c r="F311" s="578"/>
      <c r="G311" s="576"/>
      <c r="H311" s="576"/>
      <c r="I311" s="576"/>
      <c r="J311" s="788"/>
    </row>
    <row r="312" spans="1:10" s="136" customFormat="1" ht="17.25" customHeight="1">
      <c r="A312" s="783"/>
      <c r="B312" s="549" t="s">
        <v>23</v>
      </c>
      <c r="C312" s="548" t="s">
        <v>2459</v>
      </c>
      <c r="D312" s="581"/>
      <c r="E312" s="547"/>
      <c r="F312" s="578"/>
      <c r="G312" s="576"/>
      <c r="H312" s="576"/>
      <c r="I312" s="576"/>
      <c r="J312" s="788"/>
    </row>
    <row r="313" spans="1:10" s="136" customFormat="1" ht="17.25" customHeight="1">
      <c r="A313" s="783"/>
      <c r="B313" s="549" t="s">
        <v>23</v>
      </c>
      <c r="C313" s="548" t="s">
        <v>2458</v>
      </c>
      <c r="D313" s="581"/>
      <c r="E313" s="547"/>
      <c r="F313" s="578"/>
      <c r="G313" s="576"/>
      <c r="H313" s="576"/>
      <c r="I313" s="576"/>
      <c r="J313" s="788"/>
    </row>
    <row r="314" spans="1:10" s="136" customFormat="1" ht="17.25" customHeight="1">
      <c r="A314" s="783"/>
      <c r="B314" s="549" t="s">
        <v>23</v>
      </c>
      <c r="C314" s="548" t="s">
        <v>2457</v>
      </c>
      <c r="D314" s="581"/>
      <c r="E314" s="547"/>
      <c r="F314" s="578"/>
      <c r="G314" s="576"/>
      <c r="H314" s="576"/>
      <c r="I314" s="576"/>
      <c r="J314" s="788"/>
    </row>
    <row r="315" spans="1:10" s="136" customFormat="1" ht="17.25" customHeight="1">
      <c r="A315" s="783"/>
      <c r="B315" s="549" t="s">
        <v>23</v>
      </c>
      <c r="C315" s="548" t="s">
        <v>2456</v>
      </c>
      <c r="D315" s="581"/>
      <c r="E315" s="547"/>
      <c r="F315" s="578"/>
      <c r="G315" s="576"/>
      <c r="H315" s="576"/>
      <c r="I315" s="576"/>
      <c r="J315" s="788"/>
    </row>
    <row r="316" spans="1:10" s="136" customFormat="1" ht="17.25" customHeight="1">
      <c r="A316" s="783"/>
      <c r="B316" s="549" t="s">
        <v>23</v>
      </c>
      <c r="C316" s="548" t="s">
        <v>2455</v>
      </c>
      <c r="D316" s="581"/>
      <c r="E316" s="547"/>
      <c r="F316" s="578"/>
      <c r="G316" s="576"/>
      <c r="H316" s="576"/>
      <c r="I316" s="576"/>
      <c r="J316" s="788"/>
    </row>
    <row r="317" spans="1:10" s="136" customFormat="1" ht="17.25" customHeight="1">
      <c r="A317" s="783"/>
      <c r="B317" s="549" t="s">
        <v>23</v>
      </c>
      <c r="C317" s="548" t="s">
        <v>2454</v>
      </c>
      <c r="D317" s="581"/>
      <c r="E317" s="547"/>
      <c r="F317" s="578"/>
      <c r="G317" s="576"/>
      <c r="H317" s="576"/>
      <c r="I317" s="576"/>
      <c r="J317" s="788"/>
    </row>
    <row r="318" spans="1:10" s="136" customFormat="1" ht="17.25" customHeight="1">
      <c r="A318" s="783"/>
      <c r="B318" s="549" t="s">
        <v>23</v>
      </c>
      <c r="C318" s="548" t="s">
        <v>2453</v>
      </c>
      <c r="D318" s="581"/>
      <c r="E318" s="547"/>
      <c r="F318" s="578"/>
      <c r="G318" s="576"/>
      <c r="H318" s="576"/>
      <c r="I318" s="576"/>
      <c r="J318" s="788"/>
    </row>
    <row r="319" spans="1:10" s="136" customFormat="1" ht="17.25" customHeight="1">
      <c r="A319" s="783"/>
      <c r="B319" s="549" t="s">
        <v>23</v>
      </c>
      <c r="C319" s="548" t="s">
        <v>2452</v>
      </c>
      <c r="D319" s="581"/>
      <c r="E319" s="547"/>
      <c r="F319" s="578"/>
      <c r="G319" s="576"/>
      <c r="H319" s="576"/>
      <c r="I319" s="576"/>
      <c r="J319" s="788"/>
    </row>
    <row r="320" spans="1:10" s="136" customFormat="1" ht="17.25" customHeight="1">
      <c r="A320" s="783"/>
      <c r="B320" s="549" t="s">
        <v>23</v>
      </c>
      <c r="C320" s="548" t="s">
        <v>2451</v>
      </c>
      <c r="D320" s="581"/>
      <c r="E320" s="547"/>
      <c r="F320" s="578"/>
      <c r="G320" s="576"/>
      <c r="H320" s="576"/>
      <c r="I320" s="576"/>
      <c r="J320" s="788"/>
    </row>
    <row r="321" spans="1:10" s="136" customFormat="1" ht="17.25" customHeight="1">
      <c r="A321" s="783"/>
      <c r="B321" s="549" t="s">
        <v>23</v>
      </c>
      <c r="C321" s="548" t="s">
        <v>2450</v>
      </c>
      <c r="D321" s="581"/>
      <c r="E321" s="547"/>
      <c r="F321" s="578"/>
      <c r="G321" s="576"/>
      <c r="H321" s="576"/>
      <c r="I321" s="576"/>
      <c r="J321" s="788"/>
    </row>
    <row r="322" spans="1:10" s="136" customFormat="1" ht="17.25" customHeight="1">
      <c r="A322" s="783"/>
      <c r="B322" s="549" t="s">
        <v>23</v>
      </c>
      <c r="C322" s="548" t="s">
        <v>2585</v>
      </c>
      <c r="D322" s="581"/>
      <c r="E322" s="547"/>
      <c r="F322" s="578"/>
      <c r="G322" s="576"/>
      <c r="H322" s="576"/>
      <c r="I322" s="576"/>
      <c r="J322" s="788"/>
    </row>
    <row r="323" spans="1:10" s="136" customFormat="1" ht="17.25" customHeight="1">
      <c r="A323" s="783"/>
      <c r="B323" s="549" t="s">
        <v>23</v>
      </c>
      <c r="C323" s="548" t="s">
        <v>2584</v>
      </c>
      <c r="D323" s="581"/>
      <c r="E323" s="547"/>
      <c r="F323" s="578"/>
      <c r="G323" s="576"/>
      <c r="H323" s="576"/>
      <c r="I323" s="576"/>
      <c r="J323" s="788"/>
    </row>
    <row r="324" spans="1:10" s="136" customFormat="1" ht="17.25" customHeight="1">
      <c r="A324" s="783"/>
      <c r="B324" s="549" t="s">
        <v>23</v>
      </c>
      <c r="C324" s="548" t="s">
        <v>2583</v>
      </c>
      <c r="D324" s="581"/>
      <c r="E324" s="547"/>
      <c r="F324" s="578"/>
      <c r="G324" s="576"/>
      <c r="H324" s="576"/>
      <c r="I324" s="576"/>
      <c r="J324" s="788"/>
    </row>
    <row r="325" spans="1:10" s="136" customFormat="1" ht="17.25" customHeight="1">
      <c r="A325" s="783"/>
      <c r="B325" s="549" t="s">
        <v>23</v>
      </c>
      <c r="C325" s="548" t="s">
        <v>2582</v>
      </c>
      <c r="D325" s="581"/>
      <c r="E325" s="547"/>
      <c r="F325" s="578"/>
      <c r="G325" s="576"/>
      <c r="H325" s="576"/>
      <c r="I325" s="576"/>
      <c r="J325" s="788"/>
    </row>
    <row r="326" spans="1:10" s="136" customFormat="1" ht="17.25" customHeight="1">
      <c r="A326" s="783"/>
      <c r="B326" s="549" t="s">
        <v>23</v>
      </c>
      <c r="C326" s="548" t="s">
        <v>2581</v>
      </c>
      <c r="D326" s="581"/>
      <c r="E326" s="547"/>
      <c r="F326" s="578"/>
      <c r="G326" s="576"/>
      <c r="H326" s="576"/>
      <c r="I326" s="576"/>
      <c r="J326" s="788"/>
    </row>
    <row r="327" spans="1:10" s="136" customFormat="1" ht="17.25" customHeight="1">
      <c r="A327" s="783"/>
      <c r="B327" s="549" t="s">
        <v>23</v>
      </c>
      <c r="C327" s="548" t="s">
        <v>2580</v>
      </c>
      <c r="D327" s="581"/>
      <c r="E327" s="547"/>
      <c r="F327" s="578"/>
      <c r="G327" s="576"/>
      <c r="H327" s="576"/>
      <c r="I327" s="576"/>
      <c r="J327" s="788"/>
    </row>
    <row r="328" spans="1:10" s="136" customFormat="1" ht="17.25" customHeight="1">
      <c r="A328" s="783"/>
      <c r="B328" s="549" t="s">
        <v>23</v>
      </c>
      <c r="C328" s="548" t="s">
        <v>2579</v>
      </c>
      <c r="D328" s="581"/>
      <c r="E328" s="547"/>
      <c r="F328" s="578"/>
      <c r="G328" s="576"/>
      <c r="H328" s="576"/>
      <c r="I328" s="576"/>
      <c r="J328" s="788"/>
    </row>
    <row r="329" spans="1:10" s="136" customFormat="1" ht="17.25" customHeight="1">
      <c r="A329" s="783"/>
      <c r="B329" s="549" t="s">
        <v>23</v>
      </c>
      <c r="C329" s="548" t="s">
        <v>2578</v>
      </c>
      <c r="D329" s="581"/>
      <c r="E329" s="547"/>
      <c r="F329" s="578"/>
      <c r="G329" s="576"/>
      <c r="H329" s="576"/>
      <c r="I329" s="576"/>
      <c r="J329" s="788"/>
    </row>
    <row r="330" spans="1:10" s="136" customFormat="1" ht="17.25" customHeight="1">
      <c r="A330" s="783"/>
      <c r="B330" s="549" t="s">
        <v>23</v>
      </c>
      <c r="C330" s="548" t="s">
        <v>2577</v>
      </c>
      <c r="D330" s="581"/>
      <c r="E330" s="547"/>
      <c r="F330" s="578"/>
      <c r="G330" s="576"/>
      <c r="H330" s="576"/>
      <c r="I330" s="576"/>
      <c r="J330" s="788"/>
    </row>
    <row r="331" spans="1:10" s="136" customFormat="1" ht="17.25" customHeight="1">
      <c r="A331" s="783"/>
      <c r="B331" s="549" t="s">
        <v>23</v>
      </c>
      <c r="C331" s="548" t="s">
        <v>2576</v>
      </c>
      <c r="D331" s="581"/>
      <c r="E331" s="547"/>
      <c r="F331" s="578"/>
      <c r="G331" s="576"/>
      <c r="H331" s="576"/>
      <c r="I331" s="576"/>
      <c r="J331" s="788"/>
    </row>
    <row r="332" spans="1:10" s="136" customFormat="1" ht="17.25" customHeight="1">
      <c r="A332" s="783"/>
      <c r="B332" s="549" t="s">
        <v>23</v>
      </c>
      <c r="C332" s="548" t="s">
        <v>2575</v>
      </c>
      <c r="D332" s="581"/>
      <c r="E332" s="547"/>
      <c r="F332" s="578"/>
      <c r="G332" s="576"/>
      <c r="H332" s="576"/>
      <c r="I332" s="576"/>
      <c r="J332" s="788"/>
    </row>
    <row r="333" spans="1:10" s="136" customFormat="1" ht="17.25" customHeight="1">
      <c r="A333" s="783"/>
      <c r="B333" s="549" t="s">
        <v>23</v>
      </c>
      <c r="C333" s="548" t="s">
        <v>2574</v>
      </c>
      <c r="D333" s="581"/>
      <c r="E333" s="547"/>
      <c r="F333" s="578"/>
      <c r="G333" s="576"/>
      <c r="H333" s="576"/>
      <c r="I333" s="576"/>
      <c r="J333" s="788"/>
    </row>
    <row r="334" spans="1:10" s="136" customFormat="1" ht="17.25" customHeight="1">
      <c r="A334" s="783"/>
      <c r="B334" s="549" t="s">
        <v>23</v>
      </c>
      <c r="C334" s="548" t="s">
        <v>2573</v>
      </c>
      <c r="D334" s="581"/>
      <c r="E334" s="547"/>
      <c r="F334" s="578"/>
      <c r="G334" s="576"/>
      <c r="H334" s="576"/>
      <c r="I334" s="576"/>
      <c r="J334" s="788"/>
    </row>
    <row r="335" spans="1:10" s="136" customFormat="1" ht="17.25" customHeight="1">
      <c r="A335" s="783"/>
      <c r="B335" s="549" t="s">
        <v>23</v>
      </c>
      <c r="C335" s="548" t="s">
        <v>2572</v>
      </c>
      <c r="D335" s="581"/>
      <c r="E335" s="547"/>
      <c r="F335" s="578"/>
      <c r="G335" s="576"/>
      <c r="H335" s="576"/>
      <c r="I335" s="576"/>
      <c r="J335" s="788"/>
    </row>
    <row r="336" spans="1:10" s="136" customFormat="1" ht="17.25" customHeight="1">
      <c r="A336" s="783"/>
      <c r="B336" s="549" t="s">
        <v>23</v>
      </c>
      <c r="C336" s="548" t="s">
        <v>2571</v>
      </c>
      <c r="D336" s="581"/>
      <c r="E336" s="547"/>
      <c r="F336" s="578"/>
      <c r="G336" s="576"/>
      <c r="H336" s="576"/>
      <c r="I336" s="576"/>
      <c r="J336" s="788"/>
    </row>
    <row r="337" spans="1:10" s="136" customFormat="1" ht="17.25" customHeight="1">
      <c r="A337" s="783"/>
      <c r="B337" s="549" t="s">
        <v>23</v>
      </c>
      <c r="C337" s="548" t="s">
        <v>2570</v>
      </c>
      <c r="D337" s="581"/>
      <c r="E337" s="547"/>
      <c r="F337" s="578"/>
      <c r="G337" s="576"/>
      <c r="H337" s="576"/>
      <c r="I337" s="576"/>
      <c r="J337" s="788"/>
    </row>
    <row r="338" spans="1:10" s="136" customFormat="1" ht="17.25" customHeight="1">
      <c r="A338" s="783"/>
      <c r="B338" s="549" t="s">
        <v>23</v>
      </c>
      <c r="C338" s="548" t="s">
        <v>2569</v>
      </c>
      <c r="D338" s="581"/>
      <c r="E338" s="547"/>
      <c r="F338" s="578"/>
      <c r="G338" s="576"/>
      <c r="H338" s="576"/>
      <c r="I338" s="576"/>
      <c r="J338" s="788"/>
    </row>
    <row r="339" spans="1:10" s="136" customFormat="1" ht="17.25" customHeight="1">
      <c r="A339" s="783"/>
      <c r="B339" s="549" t="s">
        <v>23</v>
      </c>
      <c r="C339" s="548" t="s">
        <v>2568</v>
      </c>
      <c r="D339" s="581"/>
      <c r="E339" s="547"/>
      <c r="F339" s="578"/>
      <c r="G339" s="576"/>
      <c r="H339" s="576"/>
      <c r="I339" s="576"/>
      <c r="J339" s="788"/>
    </row>
    <row r="340" spans="1:10" s="136" customFormat="1" ht="17.25" customHeight="1">
      <c r="A340" s="783"/>
      <c r="B340" s="549" t="s">
        <v>23</v>
      </c>
      <c r="C340" s="548" t="s">
        <v>2567</v>
      </c>
      <c r="D340" s="581"/>
      <c r="E340" s="547"/>
      <c r="F340" s="578"/>
      <c r="G340" s="576"/>
      <c r="H340" s="576"/>
      <c r="I340" s="576"/>
      <c r="J340" s="788"/>
    </row>
    <row r="341" spans="1:10" s="136" customFormat="1" ht="17.25" customHeight="1">
      <c r="A341" s="783"/>
      <c r="B341" s="549" t="s">
        <v>23</v>
      </c>
      <c r="C341" s="548" t="s">
        <v>2566</v>
      </c>
      <c r="D341" s="581"/>
      <c r="E341" s="547"/>
      <c r="F341" s="578"/>
      <c r="G341" s="576"/>
      <c r="H341" s="576"/>
      <c r="I341" s="576"/>
      <c r="J341" s="788"/>
    </row>
    <row r="342" spans="1:10" s="136" customFormat="1" ht="17.25" customHeight="1">
      <c r="A342" s="783"/>
      <c r="B342" s="549" t="s">
        <v>23</v>
      </c>
      <c r="C342" s="548" t="s">
        <v>2565</v>
      </c>
      <c r="D342" s="581"/>
      <c r="E342" s="547"/>
      <c r="F342" s="578"/>
      <c r="G342" s="576"/>
      <c r="H342" s="576"/>
      <c r="I342" s="576"/>
      <c r="J342" s="788"/>
    </row>
    <row r="343" spans="1:10" s="136" customFormat="1" ht="17.25" customHeight="1">
      <c r="A343" s="783"/>
      <c r="B343" s="549" t="s">
        <v>23</v>
      </c>
      <c r="C343" s="548" t="s">
        <v>2564</v>
      </c>
      <c r="D343" s="581"/>
      <c r="E343" s="547"/>
      <c r="F343" s="578"/>
      <c r="G343" s="576"/>
      <c r="H343" s="576"/>
      <c r="I343" s="576"/>
      <c r="J343" s="788"/>
    </row>
    <row r="344" spans="1:10" s="136" customFormat="1" ht="17.25" customHeight="1">
      <c r="A344" s="783"/>
      <c r="B344" s="549" t="s">
        <v>23</v>
      </c>
      <c r="C344" s="548" t="s">
        <v>2563</v>
      </c>
      <c r="D344" s="581"/>
      <c r="E344" s="547"/>
      <c r="F344" s="578"/>
      <c r="G344" s="576"/>
      <c r="H344" s="576"/>
      <c r="I344" s="576"/>
      <c r="J344" s="788"/>
    </row>
    <row r="345" spans="1:10" s="136" customFormat="1" ht="17.25" customHeight="1">
      <c r="A345" s="783"/>
      <c r="B345" s="549" t="s">
        <v>23</v>
      </c>
      <c r="C345" s="548" t="s">
        <v>2562</v>
      </c>
      <c r="D345" s="581"/>
      <c r="E345" s="547"/>
      <c r="F345" s="578"/>
      <c r="G345" s="576"/>
      <c r="H345" s="576"/>
      <c r="I345" s="576"/>
      <c r="J345" s="788"/>
    </row>
    <row r="346" spans="1:10" s="136" customFormat="1" ht="17.25" customHeight="1">
      <c r="A346" s="783"/>
      <c r="B346" s="549" t="s">
        <v>23</v>
      </c>
      <c r="C346" s="548" t="s">
        <v>2561</v>
      </c>
      <c r="D346" s="581"/>
      <c r="E346" s="547"/>
      <c r="F346" s="578"/>
      <c r="G346" s="576"/>
      <c r="H346" s="576"/>
      <c r="I346" s="576"/>
      <c r="J346" s="788"/>
    </row>
    <row r="347" spans="1:10" s="136" customFormat="1" ht="17.25" customHeight="1">
      <c r="A347" s="783"/>
      <c r="B347" s="549" t="s">
        <v>23</v>
      </c>
      <c r="C347" s="548" t="s">
        <v>2560</v>
      </c>
      <c r="D347" s="581"/>
      <c r="E347" s="547"/>
      <c r="F347" s="578"/>
      <c r="G347" s="576"/>
      <c r="H347" s="576"/>
      <c r="I347" s="576"/>
      <c r="J347" s="788"/>
    </row>
    <row r="348" spans="1:10" s="136" customFormat="1" ht="17.25" customHeight="1">
      <c r="A348" s="783"/>
      <c r="B348" s="549" t="s">
        <v>23</v>
      </c>
      <c r="C348" s="548" t="s">
        <v>2559</v>
      </c>
      <c r="D348" s="581"/>
      <c r="E348" s="547"/>
      <c r="F348" s="578"/>
      <c r="G348" s="576"/>
      <c r="H348" s="576"/>
      <c r="I348" s="576"/>
      <c r="J348" s="788"/>
    </row>
    <row r="349" spans="1:10" s="136" customFormat="1" ht="17.25" customHeight="1">
      <c r="A349" s="783"/>
      <c r="B349" s="549" t="s">
        <v>23</v>
      </c>
      <c r="C349" s="548" t="s">
        <v>2558</v>
      </c>
      <c r="D349" s="581"/>
      <c r="E349" s="547"/>
      <c r="F349" s="578"/>
      <c r="G349" s="576"/>
      <c r="H349" s="576"/>
      <c r="I349" s="576"/>
      <c r="J349" s="788"/>
    </row>
    <row r="350" spans="1:10" s="136" customFormat="1" ht="17.25" customHeight="1">
      <c r="A350" s="783"/>
      <c r="B350" s="549" t="s">
        <v>23</v>
      </c>
      <c r="C350" s="548" t="s">
        <v>2557</v>
      </c>
      <c r="D350" s="581"/>
      <c r="E350" s="547"/>
      <c r="F350" s="578"/>
      <c r="G350" s="576"/>
      <c r="H350" s="576"/>
      <c r="I350" s="576"/>
      <c r="J350" s="788"/>
    </row>
    <row r="351" spans="1:10" s="136" customFormat="1" ht="17.25" customHeight="1">
      <c r="A351" s="783"/>
      <c r="B351" s="549" t="s">
        <v>23</v>
      </c>
      <c r="C351" s="548" t="s">
        <v>2556</v>
      </c>
      <c r="D351" s="581"/>
      <c r="E351" s="547"/>
      <c r="F351" s="578"/>
      <c r="G351" s="576"/>
      <c r="H351" s="576"/>
      <c r="I351" s="576"/>
      <c r="J351" s="788"/>
    </row>
    <row r="352" spans="1:10" s="136" customFormat="1">
      <c r="A352" s="783"/>
      <c r="B352" s="549" t="s">
        <v>23</v>
      </c>
      <c r="C352" s="548" t="s">
        <v>1984</v>
      </c>
      <c r="D352" s="579" t="s">
        <v>1522</v>
      </c>
      <c r="E352" s="547" t="s">
        <v>11</v>
      </c>
      <c r="F352" s="578"/>
      <c r="G352" s="576"/>
      <c r="H352" s="576"/>
      <c r="I352" s="576"/>
      <c r="J352" s="789"/>
    </row>
    <row r="353" spans="1:13" s="136" customFormat="1">
      <c r="A353" s="783">
        <v>47</v>
      </c>
      <c r="B353" s="549" t="s">
        <v>23</v>
      </c>
      <c r="C353" s="582" t="s">
        <v>2017</v>
      </c>
      <c r="D353" s="581"/>
      <c r="E353" s="547" t="s">
        <v>11</v>
      </c>
      <c r="F353" s="578"/>
      <c r="G353" s="576"/>
      <c r="H353" s="580"/>
      <c r="I353" s="576" t="s">
        <v>2018</v>
      </c>
      <c r="J353" s="577"/>
      <c r="K353" s="126"/>
      <c r="L353" s="126"/>
      <c r="M353" s="126"/>
    </row>
    <row r="354" spans="1:13" s="136" customFormat="1">
      <c r="A354" s="783"/>
      <c r="B354" s="549" t="s">
        <v>23</v>
      </c>
      <c r="C354" s="548" t="s">
        <v>1983</v>
      </c>
      <c r="D354" s="579" t="s">
        <v>1522</v>
      </c>
      <c r="E354" s="547" t="s">
        <v>11</v>
      </c>
      <c r="F354" s="578"/>
      <c r="G354" s="576"/>
      <c r="H354" s="576"/>
      <c r="I354" s="576"/>
      <c r="J354" s="577"/>
      <c r="K354" s="126"/>
      <c r="L354" s="126"/>
      <c r="M354" s="576"/>
    </row>
  </sheetData>
  <mergeCells count="50">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C1:D8"/>
    <mergeCell ref="A10:A11"/>
    <mergeCell ref="A12:A13"/>
    <mergeCell ref="A14:A15"/>
    <mergeCell ref="A16:A17"/>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topLeftCell="A16" zoomScaleNormal="100" workbookViewId="0">
      <selection activeCell="J29" sqref="J29"/>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31" t="s">
        <v>1156</v>
      </c>
      <c r="E1" s="814"/>
      <c r="F1" s="811"/>
      <c r="G1" s="69"/>
      <c r="H1" s="91" t="s">
        <v>5</v>
      </c>
      <c r="I1" s="73"/>
      <c r="J1" s="42"/>
      <c r="K1" s="75"/>
      <c r="L1" s="42"/>
    </row>
    <row r="2" spans="1:12" ht="15.75" customHeight="1">
      <c r="A2" s="85"/>
      <c r="B2" s="209"/>
      <c r="C2" s="44"/>
      <c r="D2" s="814"/>
      <c r="E2" s="814"/>
      <c r="F2" s="812"/>
      <c r="G2" s="25" t="s">
        <v>6</v>
      </c>
      <c r="H2" s="22">
        <f>COUNTIF(G10:G214,"Not POR")</f>
        <v>14</v>
      </c>
      <c r="I2" s="73"/>
      <c r="J2" s="42"/>
      <c r="K2" s="75"/>
      <c r="L2" s="42"/>
    </row>
    <row r="3" spans="1:12" ht="15.75" customHeight="1">
      <c r="A3" s="85"/>
      <c r="B3" s="209"/>
      <c r="C3" s="44"/>
      <c r="D3" s="814"/>
      <c r="E3" s="814"/>
      <c r="F3" s="812"/>
      <c r="G3" s="31" t="s">
        <v>8</v>
      </c>
      <c r="H3" s="22">
        <f>COUNTIF(G10:G214,"CHN validation")</f>
        <v>0</v>
      </c>
      <c r="I3" s="73"/>
      <c r="J3" s="42"/>
      <c r="K3" s="75"/>
      <c r="L3" s="42"/>
    </row>
    <row r="4" spans="1:12" ht="15.75" customHeight="1">
      <c r="A4" s="85"/>
      <c r="B4" s="209"/>
      <c r="C4" s="44"/>
      <c r="D4" s="814"/>
      <c r="E4" s="814"/>
      <c r="F4" s="812"/>
      <c r="G4" s="32" t="s">
        <v>9</v>
      </c>
      <c r="H4" s="22">
        <f>COUNTIF(G10:G214,"New Item")</f>
        <v>0</v>
      </c>
      <c r="I4" s="73"/>
      <c r="J4" s="42"/>
      <c r="K4" s="75"/>
      <c r="L4" s="42"/>
    </row>
    <row r="5" spans="1:12" ht="19.5" customHeight="1">
      <c r="A5" s="42"/>
      <c r="B5" s="210"/>
      <c r="C5" s="44"/>
      <c r="D5" s="814"/>
      <c r="E5" s="814"/>
      <c r="F5" s="812"/>
      <c r="G5" s="33" t="s">
        <v>7</v>
      </c>
      <c r="H5" s="22">
        <f>COUNTIF(G10:G214,"Pending update")</f>
        <v>0</v>
      </c>
      <c r="I5" s="73"/>
      <c r="J5" s="42"/>
      <c r="K5" s="42"/>
      <c r="L5" s="42"/>
    </row>
    <row r="6" spans="1:12" ht="15.75" customHeight="1">
      <c r="A6" s="85"/>
      <c r="B6" s="209"/>
      <c r="C6" s="44"/>
      <c r="D6" s="814"/>
      <c r="E6" s="814"/>
      <c r="F6" s="812"/>
      <c r="G6" s="35" t="s">
        <v>10</v>
      </c>
      <c r="H6" s="22">
        <v>0</v>
      </c>
      <c r="I6" s="73"/>
      <c r="J6" s="42"/>
      <c r="K6" s="75"/>
      <c r="L6" s="42"/>
    </row>
    <row r="7" spans="1:12" ht="15.75" customHeight="1">
      <c r="A7" s="85"/>
      <c r="B7" s="209"/>
      <c r="C7" s="44"/>
      <c r="D7" s="814"/>
      <c r="E7" s="814"/>
      <c r="F7" s="812"/>
      <c r="G7" s="36" t="s">
        <v>11</v>
      </c>
      <c r="H7" s="22">
        <f>COUNTIF(G10:G214,"Ready")</f>
        <v>190</v>
      </c>
      <c r="I7" s="73"/>
      <c r="J7" s="42"/>
      <c r="K7" s="75"/>
      <c r="L7" s="42"/>
    </row>
    <row r="8" spans="1:12" ht="15.75" customHeight="1" thickBot="1">
      <c r="A8" s="93"/>
      <c r="B8" s="93"/>
      <c r="C8" s="94"/>
      <c r="D8" s="815"/>
      <c r="E8" s="815"/>
      <c r="F8" s="813"/>
      <c r="G8" s="95" t="s">
        <v>12</v>
      </c>
      <c r="H8" s="103">
        <f>COUNTIF(G10:G214,"Not ready")</f>
        <v>0</v>
      </c>
      <c r="I8" s="96"/>
      <c r="J8" s="86"/>
      <c r="K8" s="97"/>
      <c r="L8" s="86"/>
    </row>
    <row r="9" spans="1:12" ht="31.5" customHeight="1">
      <c r="A9" s="364" t="s">
        <v>13</v>
      </c>
      <c r="B9" s="365" t="s">
        <v>2064</v>
      </c>
      <c r="C9" s="365" t="s">
        <v>14</v>
      </c>
      <c r="D9" s="365" t="s">
        <v>15</v>
      </c>
      <c r="E9" s="365" t="s">
        <v>16</v>
      </c>
      <c r="F9" s="365" t="s">
        <v>200</v>
      </c>
      <c r="G9" s="365" t="s">
        <v>17</v>
      </c>
      <c r="H9" s="365" t="s">
        <v>1153</v>
      </c>
      <c r="I9" s="365" t="s">
        <v>18</v>
      </c>
      <c r="J9" s="365" t="s">
        <v>19</v>
      </c>
      <c r="K9" s="365" t="s">
        <v>21</v>
      </c>
      <c r="L9" s="366" t="s">
        <v>201</v>
      </c>
    </row>
    <row r="10" spans="1:12" ht="16.5" customHeight="1">
      <c r="A10" s="399" t="s">
        <v>688</v>
      </c>
      <c r="B10" s="212"/>
      <c r="C10" s="212" t="s">
        <v>23</v>
      </c>
      <c r="D10" s="213" t="s">
        <v>26</v>
      </c>
      <c r="E10" s="214" t="s">
        <v>27</v>
      </c>
      <c r="F10" s="215"/>
      <c r="G10" s="204" t="s">
        <v>11</v>
      </c>
      <c r="H10" s="215"/>
      <c r="I10" s="216"/>
      <c r="J10" s="217"/>
      <c r="K10" s="218"/>
      <c r="L10" s="385"/>
    </row>
    <row r="11" spans="1:12" ht="16.5" customHeight="1">
      <c r="A11" s="399" t="s">
        <v>689</v>
      </c>
      <c r="B11" s="212"/>
      <c r="C11" s="212" t="s">
        <v>23</v>
      </c>
      <c r="D11" s="213" t="s">
        <v>26</v>
      </c>
      <c r="E11" s="214" t="s">
        <v>29</v>
      </c>
      <c r="F11" s="215"/>
      <c r="G11" s="204" t="s">
        <v>11</v>
      </c>
      <c r="H11" s="215"/>
      <c r="I11" s="216"/>
      <c r="J11" s="217"/>
      <c r="K11" s="218"/>
      <c r="L11" s="385"/>
    </row>
    <row r="12" spans="1:12" ht="16.5" customHeight="1">
      <c r="A12" s="399" t="s">
        <v>690</v>
      </c>
      <c r="B12" s="212"/>
      <c r="C12" s="212" t="s">
        <v>23</v>
      </c>
      <c r="D12" s="213" t="s">
        <v>31</v>
      </c>
      <c r="E12" s="213" t="s">
        <v>32</v>
      </c>
      <c r="F12" s="215"/>
      <c r="G12" s="204" t="s">
        <v>11</v>
      </c>
      <c r="H12" s="215"/>
      <c r="I12" s="216"/>
      <c r="J12" s="219" t="s">
        <v>1281</v>
      </c>
      <c r="K12" s="218"/>
      <c r="L12" s="385"/>
    </row>
    <row r="13" spans="1:12" ht="16.5" customHeight="1">
      <c r="A13" s="399" t="s">
        <v>691</v>
      </c>
      <c r="B13" s="212"/>
      <c r="C13" s="212" t="s">
        <v>23</v>
      </c>
      <c r="D13" s="213" t="s">
        <v>31</v>
      </c>
      <c r="E13" s="220" t="s">
        <v>203</v>
      </c>
      <c r="F13" s="212"/>
      <c r="G13" s="204" t="s">
        <v>11</v>
      </c>
      <c r="H13" s="215"/>
      <c r="I13" s="215"/>
      <c r="J13" s="219" t="s">
        <v>1235</v>
      </c>
      <c r="K13" s="218"/>
      <c r="L13" s="385"/>
    </row>
    <row r="14" spans="1:12" ht="16.5" customHeight="1">
      <c r="A14" s="399" t="s">
        <v>692</v>
      </c>
      <c r="B14" s="212"/>
      <c r="C14" s="212" t="s">
        <v>23</v>
      </c>
      <c r="D14" s="213" t="s">
        <v>26</v>
      </c>
      <c r="E14" s="213" t="s">
        <v>1418</v>
      </c>
      <c r="F14" s="215"/>
      <c r="G14" s="204" t="s">
        <v>11</v>
      </c>
      <c r="H14" s="215"/>
      <c r="I14" s="216"/>
      <c r="J14" s="216"/>
      <c r="K14" s="218"/>
      <c r="L14" s="385"/>
    </row>
    <row r="15" spans="1:12" ht="16.5" customHeight="1">
      <c r="A15" s="399" t="s">
        <v>693</v>
      </c>
      <c r="B15" s="212"/>
      <c r="C15" s="212" t="s">
        <v>23</v>
      </c>
      <c r="D15" s="213" t="s">
        <v>24</v>
      </c>
      <c r="E15" s="220" t="s">
        <v>1419</v>
      </c>
      <c r="F15" s="215"/>
      <c r="G15" s="204" t="s">
        <v>11</v>
      </c>
      <c r="H15" s="215"/>
      <c r="I15" s="213" t="s">
        <v>1518</v>
      </c>
      <c r="J15" s="216"/>
      <c r="K15" s="218" t="s">
        <v>1517</v>
      </c>
      <c r="L15" s="400"/>
    </row>
    <row r="16" spans="1:12" ht="16.5" customHeight="1">
      <c r="A16" s="399" t="s">
        <v>694</v>
      </c>
      <c r="B16" s="212"/>
      <c r="C16" s="212" t="s">
        <v>23</v>
      </c>
      <c r="D16" s="213" t="s">
        <v>24</v>
      </c>
      <c r="E16" s="213" t="s">
        <v>25</v>
      </c>
      <c r="F16" s="215"/>
      <c r="G16" s="204" t="s">
        <v>11</v>
      </c>
      <c r="H16" s="215"/>
      <c r="I16" s="216"/>
      <c r="J16" s="216"/>
      <c r="K16" s="218" t="s">
        <v>1249</v>
      </c>
      <c r="L16" s="385"/>
    </row>
    <row r="17" spans="1:12" ht="16.5" customHeight="1">
      <c r="A17" s="399" t="s">
        <v>695</v>
      </c>
      <c r="B17" s="212"/>
      <c r="C17" s="212" t="s">
        <v>23</v>
      </c>
      <c r="D17" s="213" t="s">
        <v>24</v>
      </c>
      <c r="E17" s="213" t="s">
        <v>1256</v>
      </c>
      <c r="F17" s="215"/>
      <c r="G17" s="204" t="s">
        <v>11</v>
      </c>
      <c r="H17" s="215"/>
      <c r="I17" s="216"/>
      <c r="J17" s="216"/>
      <c r="K17" s="218" t="s">
        <v>1270</v>
      </c>
      <c r="L17" s="401"/>
    </row>
    <row r="18" spans="1:12" ht="16.5" customHeight="1">
      <c r="A18" s="399" t="s">
        <v>696</v>
      </c>
      <c r="B18" s="212"/>
      <c r="C18" s="212" t="s">
        <v>23</v>
      </c>
      <c r="D18" s="213" t="s">
        <v>198</v>
      </c>
      <c r="E18" s="214" t="s">
        <v>1257</v>
      </c>
      <c r="F18" s="215"/>
      <c r="G18" s="204" t="s">
        <v>11</v>
      </c>
      <c r="H18" s="215"/>
      <c r="I18" s="216"/>
      <c r="J18" s="216"/>
      <c r="K18" s="218" t="s">
        <v>2266</v>
      </c>
      <c r="L18" s="401"/>
    </row>
    <row r="19" spans="1:12" ht="16.5" customHeight="1">
      <c r="A19" s="399" t="s">
        <v>697</v>
      </c>
      <c r="B19" s="212"/>
      <c r="C19" s="212" t="s">
        <v>23</v>
      </c>
      <c r="D19" s="213" t="s">
        <v>24</v>
      </c>
      <c r="E19" s="213" t="s">
        <v>207</v>
      </c>
      <c r="F19" s="215"/>
      <c r="G19" s="204" t="s">
        <v>11</v>
      </c>
      <c r="H19" s="215"/>
      <c r="I19" s="216"/>
      <c r="J19" s="221"/>
      <c r="K19" s="218"/>
      <c r="L19" s="385"/>
    </row>
    <row r="20" spans="1:12" ht="16.5" customHeight="1">
      <c r="A20" s="399" t="s">
        <v>698</v>
      </c>
      <c r="B20" s="212"/>
      <c r="C20" s="212" t="s">
        <v>23</v>
      </c>
      <c r="D20" s="213" t="s">
        <v>217</v>
      </c>
      <c r="E20" s="213" t="s">
        <v>218</v>
      </c>
      <c r="F20" s="212" t="s">
        <v>463</v>
      </c>
      <c r="G20" s="204" t="s">
        <v>11</v>
      </c>
      <c r="H20" s="215"/>
      <c r="I20" s="216"/>
      <c r="J20" s="216"/>
      <c r="K20" s="218" t="s">
        <v>1253</v>
      </c>
      <c r="L20" s="385"/>
    </row>
    <row r="21" spans="1:12" ht="16.5" customHeight="1">
      <c r="A21" s="399" t="s">
        <v>699</v>
      </c>
      <c r="B21" s="212"/>
      <c r="C21" s="212" t="s">
        <v>23</v>
      </c>
      <c r="D21" s="213" t="s">
        <v>217</v>
      </c>
      <c r="E21" s="213" t="s">
        <v>220</v>
      </c>
      <c r="F21" s="212" t="s">
        <v>221</v>
      </c>
      <c r="G21" s="204" t="s">
        <v>11</v>
      </c>
      <c r="H21" s="215"/>
      <c r="I21" s="216"/>
      <c r="J21" s="216"/>
      <c r="K21" s="218" t="s">
        <v>1237</v>
      </c>
      <c r="L21" s="385"/>
    </row>
    <row r="22" spans="1:12" ht="16.5" customHeight="1">
      <c r="A22" s="399" t="s">
        <v>700</v>
      </c>
      <c r="B22" s="212"/>
      <c r="C22" s="212" t="s">
        <v>23</v>
      </c>
      <c r="D22" s="213" t="s">
        <v>217</v>
      </c>
      <c r="E22" s="213" t="s">
        <v>223</v>
      </c>
      <c r="F22" s="215"/>
      <c r="G22" s="204" t="s">
        <v>11</v>
      </c>
      <c r="H22" s="215"/>
      <c r="I22" s="215"/>
      <c r="J22" s="216"/>
      <c r="K22" s="222" t="s">
        <v>2030</v>
      </c>
      <c r="L22" s="385"/>
    </row>
    <row r="23" spans="1:12" ht="16.5" customHeight="1">
      <c r="A23" s="399" t="s">
        <v>701</v>
      </c>
      <c r="B23" s="212"/>
      <c r="C23" s="212" t="s">
        <v>23</v>
      </c>
      <c r="D23" s="213" t="s">
        <v>217</v>
      </c>
      <c r="E23" s="220" t="s">
        <v>3108</v>
      </c>
      <c r="F23" s="212" t="s">
        <v>702</v>
      </c>
      <c r="G23" s="35" t="s">
        <v>10</v>
      </c>
      <c r="H23" s="215"/>
      <c r="I23" s="216"/>
      <c r="J23" s="216"/>
      <c r="K23" s="218" t="s">
        <v>3111</v>
      </c>
      <c r="L23" s="385"/>
    </row>
    <row r="24" spans="1:12" ht="16.5" customHeight="1">
      <c r="A24" s="399" t="s">
        <v>703</v>
      </c>
      <c r="B24" s="212"/>
      <c r="C24" s="212" t="s">
        <v>23</v>
      </c>
      <c r="D24" s="213" t="s">
        <v>180</v>
      </c>
      <c r="E24" s="213" t="s">
        <v>2296</v>
      </c>
      <c r="F24" s="215"/>
      <c r="G24" s="204" t="s">
        <v>11</v>
      </c>
      <c r="H24" s="215"/>
      <c r="I24" s="216"/>
      <c r="J24" s="216"/>
      <c r="K24" s="218" t="s">
        <v>3109</v>
      </c>
      <c r="L24" s="385"/>
    </row>
    <row r="25" spans="1:12" ht="16.5" customHeight="1">
      <c r="A25" s="399" t="s">
        <v>704</v>
      </c>
      <c r="B25" s="212"/>
      <c r="C25" s="212" t="s">
        <v>23</v>
      </c>
      <c r="D25" s="213" t="s">
        <v>217</v>
      </c>
      <c r="E25" s="213" t="s">
        <v>705</v>
      </c>
      <c r="F25" s="212" t="s">
        <v>225</v>
      </c>
      <c r="G25" s="204" t="s">
        <v>11</v>
      </c>
      <c r="H25" s="215"/>
      <c r="I25" s="216"/>
      <c r="J25" s="216"/>
      <c r="K25" s="218" t="s">
        <v>1284</v>
      </c>
      <c r="L25" s="385"/>
    </row>
    <row r="26" spans="1:12" ht="16.5" customHeight="1">
      <c r="A26" s="399" t="s">
        <v>706</v>
      </c>
      <c r="B26" s="212"/>
      <c r="C26" s="212" t="s">
        <v>23</v>
      </c>
      <c r="D26" s="213" t="s">
        <v>217</v>
      </c>
      <c r="E26" s="213" t="s">
        <v>226</v>
      </c>
      <c r="F26" s="215"/>
      <c r="G26" s="204" t="s">
        <v>11</v>
      </c>
      <c r="H26" s="215"/>
      <c r="I26" s="216"/>
      <c r="J26" s="216"/>
      <c r="K26" s="218"/>
      <c r="L26" s="385"/>
    </row>
    <row r="27" spans="1:12" ht="16.5" customHeight="1">
      <c r="A27" s="399" t="s">
        <v>707</v>
      </c>
      <c r="B27" s="212"/>
      <c r="C27" s="212" t="s">
        <v>23</v>
      </c>
      <c r="D27" s="213" t="s">
        <v>217</v>
      </c>
      <c r="E27" s="213" t="s">
        <v>227</v>
      </c>
      <c r="F27" s="215"/>
      <c r="G27" s="204" t="s">
        <v>11</v>
      </c>
      <c r="H27" s="215"/>
      <c r="I27" s="216"/>
      <c r="J27" s="216"/>
      <c r="K27" s="218"/>
      <c r="L27" s="385"/>
    </row>
    <row r="28" spans="1:12" ht="16.5" customHeight="1">
      <c r="A28" s="399" t="s">
        <v>708</v>
      </c>
      <c r="B28" s="212"/>
      <c r="C28" s="212" t="s">
        <v>23</v>
      </c>
      <c r="D28" s="213" t="s">
        <v>217</v>
      </c>
      <c r="E28" s="213" t="s">
        <v>228</v>
      </c>
      <c r="F28" s="215"/>
      <c r="G28" s="204" t="s">
        <v>11</v>
      </c>
      <c r="H28" s="215"/>
      <c r="I28" s="216"/>
      <c r="J28" s="216"/>
      <c r="K28" s="218"/>
      <c r="L28" s="385"/>
    </row>
    <row r="29" spans="1:12" ht="16.5" customHeight="1">
      <c r="A29" s="399" t="s">
        <v>709</v>
      </c>
      <c r="B29" s="212"/>
      <c r="C29" s="212" t="s">
        <v>23</v>
      </c>
      <c r="D29" s="213" t="s">
        <v>217</v>
      </c>
      <c r="E29" s="213" t="s">
        <v>229</v>
      </c>
      <c r="F29" s="215"/>
      <c r="G29" s="204" t="s">
        <v>11</v>
      </c>
      <c r="H29" s="215"/>
      <c r="I29" s="216"/>
      <c r="J29" s="216"/>
      <c r="K29" s="218"/>
      <c r="L29" s="385"/>
    </row>
    <row r="30" spans="1:12" ht="16.5" customHeight="1">
      <c r="A30" s="399" t="s">
        <v>710</v>
      </c>
      <c r="B30" s="212"/>
      <c r="C30" s="212" t="s">
        <v>23</v>
      </c>
      <c r="D30" s="213" t="s">
        <v>217</v>
      </c>
      <c r="E30" s="213" t="s">
        <v>230</v>
      </c>
      <c r="F30" s="215"/>
      <c r="G30" s="204" t="s">
        <v>11</v>
      </c>
      <c r="H30" s="215"/>
      <c r="I30" s="216"/>
      <c r="J30" s="216"/>
      <c r="K30" s="218"/>
      <c r="L30" s="385"/>
    </row>
    <row r="31" spans="1:12" ht="16.5" customHeight="1">
      <c r="A31" s="399" t="s">
        <v>711</v>
      </c>
      <c r="B31" s="212"/>
      <c r="C31" s="212"/>
      <c r="D31" s="213" t="s">
        <v>217</v>
      </c>
      <c r="E31" s="246" t="s">
        <v>2100</v>
      </c>
      <c r="F31" s="215"/>
      <c r="G31" s="204" t="s">
        <v>11</v>
      </c>
      <c r="H31" s="215"/>
      <c r="I31" s="216"/>
      <c r="J31" s="216"/>
      <c r="K31" s="218"/>
      <c r="L31" s="383" t="s">
        <v>2090</v>
      </c>
    </row>
    <row r="32" spans="1:12" ht="16.5" customHeight="1">
      <c r="A32" s="399" t="s">
        <v>714</v>
      </c>
      <c r="B32" s="212"/>
      <c r="C32" s="212" t="s">
        <v>23</v>
      </c>
      <c r="D32" s="213" t="s">
        <v>24</v>
      </c>
      <c r="E32" s="213" t="s">
        <v>712</v>
      </c>
      <c r="F32" s="215"/>
      <c r="G32" s="204" t="s">
        <v>11</v>
      </c>
      <c r="H32" s="215"/>
      <c r="I32" s="213" t="s">
        <v>713</v>
      </c>
      <c r="J32" s="216"/>
      <c r="K32" s="218"/>
      <c r="L32" s="385"/>
    </row>
    <row r="33" spans="1:12" ht="16.5" customHeight="1">
      <c r="A33" s="399" t="s">
        <v>715</v>
      </c>
      <c r="B33" s="212"/>
      <c r="C33" s="212" t="s">
        <v>23</v>
      </c>
      <c r="D33" s="213" t="s">
        <v>24</v>
      </c>
      <c r="E33" s="213" t="s">
        <v>38</v>
      </c>
      <c r="F33" s="215"/>
      <c r="G33" s="204" t="s">
        <v>11</v>
      </c>
      <c r="H33" s="215"/>
      <c r="I33" s="213" t="s">
        <v>39</v>
      </c>
      <c r="J33" s="216"/>
      <c r="K33" s="218"/>
      <c r="L33" s="385"/>
    </row>
    <row r="34" spans="1:12" ht="16.5" customHeight="1">
      <c r="A34" s="399" t="s">
        <v>717</v>
      </c>
      <c r="B34" s="212"/>
      <c r="C34" s="212" t="s">
        <v>23</v>
      </c>
      <c r="D34" s="213" t="s">
        <v>24</v>
      </c>
      <c r="E34" s="213" t="s">
        <v>40</v>
      </c>
      <c r="F34" s="215"/>
      <c r="G34" s="204" t="s">
        <v>11</v>
      </c>
      <c r="H34" s="215"/>
      <c r="I34" s="213" t="s">
        <v>716</v>
      </c>
      <c r="J34" s="216"/>
      <c r="K34" s="218"/>
      <c r="L34" s="385"/>
    </row>
    <row r="35" spans="1:12" ht="16.5" customHeight="1">
      <c r="A35" s="399" t="s">
        <v>719</v>
      </c>
      <c r="B35" s="212"/>
      <c r="C35" s="212" t="s">
        <v>23</v>
      </c>
      <c r="D35" s="213" t="s">
        <v>24</v>
      </c>
      <c r="E35" s="213" t="s">
        <v>44</v>
      </c>
      <c r="F35" s="215"/>
      <c r="G35" s="204" t="s">
        <v>11</v>
      </c>
      <c r="H35" s="215"/>
      <c r="I35" s="213" t="s">
        <v>718</v>
      </c>
      <c r="J35" s="216"/>
      <c r="K35" s="218"/>
      <c r="L35" s="385"/>
    </row>
    <row r="36" spans="1:12" ht="16.5" customHeight="1">
      <c r="A36" s="399" t="s">
        <v>721</v>
      </c>
      <c r="B36" s="212"/>
      <c r="C36" s="212" t="s">
        <v>23</v>
      </c>
      <c r="D36" s="213" t="s">
        <v>24</v>
      </c>
      <c r="E36" s="223" t="s">
        <v>2091</v>
      </c>
      <c r="F36" s="215"/>
      <c r="G36" s="204" t="s">
        <v>11</v>
      </c>
      <c r="H36" s="215"/>
      <c r="I36" s="213" t="s">
        <v>720</v>
      </c>
      <c r="J36" s="216"/>
      <c r="K36" s="218"/>
      <c r="L36" s="385"/>
    </row>
    <row r="37" spans="1:12" ht="16.5" customHeight="1">
      <c r="A37" s="399" t="s">
        <v>723</v>
      </c>
      <c r="B37" s="212"/>
      <c r="C37" s="212" t="s">
        <v>23</v>
      </c>
      <c r="D37" s="213" t="s">
        <v>24</v>
      </c>
      <c r="E37" s="223" t="s">
        <v>46</v>
      </c>
      <c r="F37" s="215"/>
      <c r="G37" s="204" t="s">
        <v>11</v>
      </c>
      <c r="H37" s="215"/>
      <c r="I37" s="213" t="s">
        <v>722</v>
      </c>
      <c r="J37" s="216"/>
      <c r="K37" s="218"/>
      <c r="L37" s="385"/>
    </row>
    <row r="38" spans="1:12" ht="16.5" customHeight="1">
      <c r="A38" s="399" t="s">
        <v>725</v>
      </c>
      <c r="B38" s="212"/>
      <c r="C38" s="212" t="s">
        <v>23</v>
      </c>
      <c r="D38" s="213" t="s">
        <v>24</v>
      </c>
      <c r="E38" s="223" t="s">
        <v>50</v>
      </c>
      <c r="F38" s="215"/>
      <c r="G38" s="204" t="s">
        <v>11</v>
      </c>
      <c r="H38" s="215"/>
      <c r="I38" s="219" t="s">
        <v>724</v>
      </c>
      <c r="J38" s="216"/>
      <c r="K38" s="218"/>
      <c r="L38" s="385"/>
    </row>
    <row r="39" spans="1:12" ht="16.5" customHeight="1">
      <c r="A39" s="399" t="s">
        <v>727</v>
      </c>
      <c r="B39" s="212"/>
      <c r="C39" s="212" t="s">
        <v>23</v>
      </c>
      <c r="D39" s="213" t="s">
        <v>24</v>
      </c>
      <c r="E39" s="223" t="s">
        <v>48</v>
      </c>
      <c r="F39" s="215"/>
      <c r="G39" s="204" t="s">
        <v>11</v>
      </c>
      <c r="H39" s="215"/>
      <c r="I39" s="213" t="s">
        <v>726</v>
      </c>
      <c r="J39" s="216"/>
      <c r="K39" s="218"/>
      <c r="L39" s="385"/>
    </row>
    <row r="40" spans="1:12" ht="17.100000000000001" customHeight="1">
      <c r="A40" s="399" t="s">
        <v>728</v>
      </c>
      <c r="B40" s="212"/>
      <c r="C40" s="212" t="s">
        <v>23</v>
      </c>
      <c r="D40" s="213" t="s">
        <v>24</v>
      </c>
      <c r="E40" s="213" t="s">
        <v>1424</v>
      </c>
      <c r="F40" s="215"/>
      <c r="G40" s="204" t="s">
        <v>11</v>
      </c>
      <c r="H40" s="215"/>
      <c r="I40" s="216"/>
      <c r="J40" s="216"/>
      <c r="K40" s="218"/>
      <c r="L40" s="385"/>
    </row>
    <row r="41" spans="1:12" ht="18.600000000000001" customHeight="1">
      <c r="A41" s="399" t="s">
        <v>730</v>
      </c>
      <c r="B41" s="212"/>
      <c r="C41" s="212" t="s">
        <v>23</v>
      </c>
      <c r="D41" s="213" t="s">
        <v>24</v>
      </c>
      <c r="E41" s="213" t="s">
        <v>729</v>
      </c>
      <c r="F41" s="215"/>
      <c r="G41" s="204" t="s">
        <v>11</v>
      </c>
      <c r="H41" s="215"/>
      <c r="I41" s="213" t="s">
        <v>1487</v>
      </c>
      <c r="J41" s="216"/>
      <c r="K41" s="218"/>
      <c r="L41" s="385"/>
    </row>
    <row r="42" spans="1:12" ht="16.5" customHeight="1">
      <c r="A42" s="399" t="s">
        <v>734</v>
      </c>
      <c r="B42" s="212"/>
      <c r="C42" s="212" t="s">
        <v>23</v>
      </c>
      <c r="D42" s="213" t="s">
        <v>24</v>
      </c>
      <c r="E42" s="213" t="s">
        <v>731</v>
      </c>
      <c r="F42" s="215"/>
      <c r="G42" s="204" t="s">
        <v>11</v>
      </c>
      <c r="H42" s="224" t="s">
        <v>732</v>
      </c>
      <c r="I42" s="216"/>
      <c r="J42" s="216"/>
      <c r="K42" s="218" t="s">
        <v>733</v>
      </c>
      <c r="L42" s="385"/>
    </row>
    <row r="43" spans="1:12" ht="16.5" customHeight="1">
      <c r="A43" s="399" t="s">
        <v>737</v>
      </c>
      <c r="B43" s="212"/>
      <c r="C43" s="212" t="s">
        <v>23</v>
      </c>
      <c r="D43" s="213" t="s">
        <v>24</v>
      </c>
      <c r="E43" s="213" t="s">
        <v>735</v>
      </c>
      <c r="F43" s="215"/>
      <c r="G43" s="204" t="s">
        <v>11</v>
      </c>
      <c r="H43" s="225" t="s">
        <v>732</v>
      </c>
      <c r="I43" s="216"/>
      <c r="J43" s="216"/>
      <c r="K43" s="218" t="s">
        <v>736</v>
      </c>
      <c r="L43" s="385"/>
    </row>
    <row r="44" spans="1:12" ht="16.5" customHeight="1">
      <c r="A44" s="399" t="s">
        <v>741</v>
      </c>
      <c r="B44" s="212"/>
      <c r="C44" s="212" t="s">
        <v>23</v>
      </c>
      <c r="D44" s="213" t="s">
        <v>24</v>
      </c>
      <c r="E44" s="213" t="s">
        <v>738</v>
      </c>
      <c r="F44" s="215"/>
      <c r="G44" s="204" t="s">
        <v>11</v>
      </c>
      <c r="H44" s="224" t="s">
        <v>739</v>
      </c>
      <c r="I44" s="213" t="s">
        <v>1486</v>
      </c>
      <c r="J44" s="221"/>
      <c r="K44" s="218" t="s">
        <v>740</v>
      </c>
      <c r="L44" s="385"/>
    </row>
    <row r="45" spans="1:12" ht="16.5" customHeight="1">
      <c r="A45" s="399" t="s">
        <v>745</v>
      </c>
      <c r="B45" s="212"/>
      <c r="C45" s="212" t="s">
        <v>23</v>
      </c>
      <c r="D45" s="213" t="s">
        <v>24</v>
      </c>
      <c r="E45" s="213" t="s">
        <v>742</v>
      </c>
      <c r="F45" s="215"/>
      <c r="G45" s="204" t="s">
        <v>11</v>
      </c>
      <c r="H45" s="225" t="s">
        <v>743</v>
      </c>
      <c r="I45" s="216"/>
      <c r="J45" s="216"/>
      <c r="K45" s="218" t="s">
        <v>744</v>
      </c>
      <c r="L45" s="385"/>
    </row>
    <row r="46" spans="1:12" ht="16.5" customHeight="1">
      <c r="A46" s="399" t="s">
        <v>746</v>
      </c>
      <c r="B46" s="212"/>
      <c r="C46" s="212" t="s">
        <v>23</v>
      </c>
      <c r="D46" s="213" t="s">
        <v>24</v>
      </c>
      <c r="E46" s="213" t="s">
        <v>2257</v>
      </c>
      <c r="F46" s="215"/>
      <c r="G46" s="25" t="s">
        <v>6</v>
      </c>
      <c r="H46" s="215"/>
      <c r="I46" s="215"/>
      <c r="J46" s="216"/>
      <c r="K46" s="218" t="s">
        <v>1350</v>
      </c>
      <c r="L46" s="385"/>
    </row>
    <row r="47" spans="1:12" ht="16.5" customHeight="1">
      <c r="A47" s="399" t="s">
        <v>750</v>
      </c>
      <c r="B47" s="212"/>
      <c r="C47" s="212" t="s">
        <v>23</v>
      </c>
      <c r="D47" s="213" t="s">
        <v>24</v>
      </c>
      <c r="E47" s="213" t="s">
        <v>747</v>
      </c>
      <c r="F47" s="212" t="s">
        <v>748</v>
      </c>
      <c r="G47" s="204" t="s">
        <v>11</v>
      </c>
      <c r="H47" s="226"/>
      <c r="I47" s="216"/>
      <c r="J47" s="216"/>
      <c r="K47" s="218" t="s">
        <v>1272</v>
      </c>
      <c r="L47" s="385"/>
    </row>
    <row r="48" spans="1:12" ht="16.5" customHeight="1">
      <c r="A48" s="399" t="s">
        <v>753</v>
      </c>
      <c r="B48" s="212"/>
      <c r="C48" s="212" t="s">
        <v>23</v>
      </c>
      <c r="D48" s="213" t="s">
        <v>751</v>
      </c>
      <c r="E48" s="213" t="s">
        <v>752</v>
      </c>
      <c r="F48" s="215"/>
      <c r="G48" s="204" t="s">
        <v>11</v>
      </c>
      <c r="H48" s="226"/>
      <c r="I48" s="215"/>
      <c r="J48" s="216"/>
      <c r="K48" s="218" t="s">
        <v>1271</v>
      </c>
      <c r="L48" s="385"/>
    </row>
    <row r="49" spans="1:12" ht="16.5" customHeight="1">
      <c r="A49" s="399" t="s">
        <v>755</v>
      </c>
      <c r="B49" s="212"/>
      <c r="C49" s="212" t="s">
        <v>23</v>
      </c>
      <c r="D49" s="213" t="s">
        <v>754</v>
      </c>
      <c r="E49" s="213" t="s">
        <v>752</v>
      </c>
      <c r="F49" s="215"/>
      <c r="G49" s="204" t="s">
        <v>11</v>
      </c>
      <c r="H49" s="226"/>
      <c r="I49" s="215"/>
      <c r="J49" s="216"/>
      <c r="K49" s="218" t="s">
        <v>1245</v>
      </c>
      <c r="L49" s="385"/>
    </row>
    <row r="50" spans="1:12" ht="16.5" customHeight="1">
      <c r="A50" s="399" t="s">
        <v>758</v>
      </c>
      <c r="B50" s="212"/>
      <c r="C50" s="212" t="s">
        <v>23</v>
      </c>
      <c r="D50" s="213" t="s">
        <v>751</v>
      </c>
      <c r="E50" s="213" t="s">
        <v>756</v>
      </c>
      <c r="F50" s="212" t="s">
        <v>757</v>
      </c>
      <c r="G50" s="204" t="s">
        <v>11</v>
      </c>
      <c r="H50" s="215"/>
      <c r="I50" s="215"/>
      <c r="J50" s="216"/>
      <c r="K50" s="218" t="s">
        <v>1285</v>
      </c>
      <c r="L50" s="385"/>
    </row>
    <row r="51" spans="1:12" ht="16.5" customHeight="1">
      <c r="A51" s="399" t="s">
        <v>760</v>
      </c>
      <c r="B51" s="212"/>
      <c r="C51" s="212" t="s">
        <v>23</v>
      </c>
      <c r="D51" s="213" t="s">
        <v>751</v>
      </c>
      <c r="E51" s="213" t="s">
        <v>759</v>
      </c>
      <c r="F51" s="212" t="s">
        <v>757</v>
      </c>
      <c r="G51" s="204" t="s">
        <v>11</v>
      </c>
      <c r="H51" s="215"/>
      <c r="I51" s="216"/>
      <c r="J51" s="216"/>
      <c r="K51" s="218"/>
      <c r="L51" s="385"/>
    </row>
    <row r="52" spans="1:12" ht="16.5" customHeight="1">
      <c r="A52" s="399" t="s">
        <v>762</v>
      </c>
      <c r="B52" s="212"/>
      <c r="C52" s="212" t="s">
        <v>23</v>
      </c>
      <c r="D52" s="213" t="s">
        <v>751</v>
      </c>
      <c r="E52" s="213" t="s">
        <v>761</v>
      </c>
      <c r="F52" s="212" t="s">
        <v>423</v>
      </c>
      <c r="G52" s="204" t="s">
        <v>11</v>
      </c>
      <c r="H52" s="215"/>
      <c r="I52" s="216"/>
      <c r="J52" s="216"/>
      <c r="K52" s="218"/>
      <c r="L52" s="385"/>
    </row>
    <row r="53" spans="1:12" ht="16.5" customHeight="1">
      <c r="A53" s="399" t="s">
        <v>765</v>
      </c>
      <c r="B53" s="212"/>
      <c r="C53" s="212" t="s">
        <v>23</v>
      </c>
      <c r="D53" s="213" t="s">
        <v>751</v>
      </c>
      <c r="E53" s="213" t="s">
        <v>763</v>
      </c>
      <c r="F53" s="212" t="s">
        <v>764</v>
      </c>
      <c r="G53" s="204" t="s">
        <v>11</v>
      </c>
      <c r="H53" s="215"/>
      <c r="I53" s="216"/>
      <c r="J53" s="216"/>
      <c r="K53" s="218"/>
      <c r="L53" s="385"/>
    </row>
    <row r="54" spans="1:12" ht="16.5" customHeight="1">
      <c r="A54" s="399" t="s">
        <v>767</v>
      </c>
      <c r="B54" s="212"/>
      <c r="C54" s="212" t="s">
        <v>23</v>
      </c>
      <c r="D54" s="213" t="s">
        <v>751</v>
      </c>
      <c r="E54" s="213" t="s">
        <v>766</v>
      </c>
      <c r="F54" s="212" t="s">
        <v>764</v>
      </c>
      <c r="G54" s="204" t="s">
        <v>11</v>
      </c>
      <c r="H54" s="215"/>
      <c r="I54" s="216"/>
      <c r="J54" s="216"/>
      <c r="K54" s="218"/>
      <c r="L54" s="385"/>
    </row>
    <row r="55" spans="1:12" ht="16.5" customHeight="1">
      <c r="A55" s="399" t="s">
        <v>769</v>
      </c>
      <c r="B55" s="212"/>
      <c r="C55" s="212" t="s">
        <v>23</v>
      </c>
      <c r="D55" s="213" t="s">
        <v>751</v>
      </c>
      <c r="E55" s="213" t="s">
        <v>768</v>
      </c>
      <c r="F55" s="212" t="s">
        <v>764</v>
      </c>
      <c r="G55" s="204" t="s">
        <v>11</v>
      </c>
      <c r="H55" s="215"/>
      <c r="I55" s="216"/>
      <c r="J55" s="216"/>
      <c r="K55" s="218"/>
      <c r="L55" s="385"/>
    </row>
    <row r="56" spans="1:12" ht="16.5" customHeight="1">
      <c r="A56" s="399" t="s">
        <v>772</v>
      </c>
      <c r="B56" s="212"/>
      <c r="C56" s="212" t="s">
        <v>23</v>
      </c>
      <c r="D56" s="213" t="s">
        <v>754</v>
      </c>
      <c r="E56" s="213" t="s">
        <v>770</v>
      </c>
      <c r="F56" s="212" t="s">
        <v>771</v>
      </c>
      <c r="G56" s="204" t="s">
        <v>11</v>
      </c>
      <c r="H56" s="215"/>
      <c r="I56" s="216"/>
      <c r="J56" s="216"/>
      <c r="K56" s="218"/>
      <c r="L56" s="385"/>
    </row>
    <row r="57" spans="1:12" ht="16.5" customHeight="1">
      <c r="A57" s="399" t="s">
        <v>775</v>
      </c>
      <c r="B57" s="212"/>
      <c r="C57" s="212" t="s">
        <v>23</v>
      </c>
      <c r="D57" s="213" t="s">
        <v>754</v>
      </c>
      <c r="E57" s="213" t="s">
        <v>773</v>
      </c>
      <c r="F57" s="212" t="s">
        <v>774</v>
      </c>
      <c r="G57" s="204" t="s">
        <v>11</v>
      </c>
      <c r="H57" s="215"/>
      <c r="I57" s="216"/>
      <c r="J57" s="216"/>
      <c r="K57" s="218"/>
      <c r="L57" s="385"/>
    </row>
    <row r="58" spans="1:12" ht="16.5" customHeight="1">
      <c r="A58" s="399" t="s">
        <v>777</v>
      </c>
      <c r="B58" s="212"/>
      <c r="C58" s="212" t="s">
        <v>23</v>
      </c>
      <c r="D58" s="213" t="s">
        <v>754</v>
      </c>
      <c r="E58" s="213" t="s">
        <v>776</v>
      </c>
      <c r="F58" s="212" t="s">
        <v>774</v>
      </c>
      <c r="G58" s="204" t="s">
        <v>11</v>
      </c>
      <c r="H58" s="215"/>
      <c r="I58" s="216"/>
      <c r="J58" s="216"/>
      <c r="K58" s="218"/>
      <c r="L58" s="385"/>
    </row>
    <row r="59" spans="1:12" ht="16.5" customHeight="1">
      <c r="A59" s="399" t="s">
        <v>779</v>
      </c>
      <c r="B59" s="212"/>
      <c r="C59" s="212" t="s">
        <v>23</v>
      </c>
      <c r="D59" s="213" t="s">
        <v>754</v>
      </c>
      <c r="E59" s="213" t="s">
        <v>778</v>
      </c>
      <c r="F59" s="212" t="s">
        <v>774</v>
      </c>
      <c r="G59" s="204" t="s">
        <v>11</v>
      </c>
      <c r="H59" s="215"/>
      <c r="I59" s="216"/>
      <c r="J59" s="216"/>
      <c r="K59" s="218"/>
      <c r="L59" s="385"/>
    </row>
    <row r="60" spans="1:12" ht="16.5" customHeight="1">
      <c r="A60" s="399" t="s">
        <v>781</v>
      </c>
      <c r="B60" s="212"/>
      <c r="C60" s="212" t="s">
        <v>23</v>
      </c>
      <c r="D60" s="213" t="s">
        <v>754</v>
      </c>
      <c r="E60" s="213" t="s">
        <v>763</v>
      </c>
      <c r="F60" s="212" t="s">
        <v>780</v>
      </c>
      <c r="G60" s="204" t="s">
        <v>11</v>
      </c>
      <c r="H60" s="215"/>
      <c r="I60" s="216"/>
      <c r="J60" s="216"/>
      <c r="K60" s="218"/>
      <c r="L60" s="385"/>
    </row>
    <row r="61" spans="1:12" ht="16.5" customHeight="1">
      <c r="A61" s="399" t="s">
        <v>782</v>
      </c>
      <c r="B61" s="212"/>
      <c r="C61" s="212" t="s">
        <v>23</v>
      </c>
      <c r="D61" s="213" t="s">
        <v>754</v>
      </c>
      <c r="E61" s="213" t="s">
        <v>766</v>
      </c>
      <c r="F61" s="212" t="s">
        <v>780</v>
      </c>
      <c r="G61" s="204" t="s">
        <v>11</v>
      </c>
      <c r="H61" s="215"/>
      <c r="I61" s="216"/>
      <c r="J61" s="216"/>
      <c r="K61" s="218"/>
      <c r="L61" s="385"/>
    </row>
    <row r="62" spans="1:12" ht="16.5" customHeight="1">
      <c r="A62" s="399" t="s">
        <v>783</v>
      </c>
      <c r="B62" s="212"/>
      <c r="C62" s="212" t="s">
        <v>23</v>
      </c>
      <c r="D62" s="213" t="s">
        <v>754</v>
      </c>
      <c r="E62" s="213" t="s">
        <v>768</v>
      </c>
      <c r="F62" s="212" t="s">
        <v>780</v>
      </c>
      <c r="G62" s="204" t="s">
        <v>11</v>
      </c>
      <c r="H62" s="215"/>
      <c r="I62" s="216"/>
      <c r="J62" s="216"/>
      <c r="K62" s="218"/>
      <c r="L62" s="385"/>
    </row>
    <row r="63" spans="1:12" ht="16.5" customHeight="1">
      <c r="A63" s="399" t="s">
        <v>785</v>
      </c>
      <c r="B63" s="212"/>
      <c r="C63" s="212" t="s">
        <v>23</v>
      </c>
      <c r="D63" s="213" t="s">
        <v>751</v>
      </c>
      <c r="E63" s="213" t="s">
        <v>784</v>
      </c>
      <c r="F63" s="215"/>
      <c r="G63" s="204" t="s">
        <v>11</v>
      </c>
      <c r="H63" s="226"/>
      <c r="I63" s="216"/>
      <c r="J63" s="216"/>
      <c r="K63" s="218" t="s">
        <v>1286</v>
      </c>
      <c r="L63" s="385"/>
    </row>
    <row r="64" spans="1:12" ht="16.5" customHeight="1">
      <c r="A64" s="399" t="s">
        <v>786</v>
      </c>
      <c r="B64" s="212"/>
      <c r="C64" s="212" t="s">
        <v>23</v>
      </c>
      <c r="D64" s="213" t="s">
        <v>754</v>
      </c>
      <c r="E64" s="213" t="s">
        <v>784</v>
      </c>
      <c r="F64" s="215"/>
      <c r="G64" s="204" t="s">
        <v>11</v>
      </c>
      <c r="H64" s="226"/>
      <c r="I64" s="216"/>
      <c r="J64" s="216"/>
      <c r="K64" s="218" t="s">
        <v>1287</v>
      </c>
      <c r="L64" s="385"/>
    </row>
    <row r="65" spans="1:12" ht="18" customHeight="1">
      <c r="A65" s="399" t="s">
        <v>789</v>
      </c>
      <c r="B65" s="212"/>
      <c r="C65" s="212" t="s">
        <v>23</v>
      </c>
      <c r="D65" s="213" t="s">
        <v>787</v>
      </c>
      <c r="E65" s="213" t="s">
        <v>788</v>
      </c>
      <c r="F65" s="215"/>
      <c r="G65" s="204" t="s">
        <v>11</v>
      </c>
      <c r="H65" s="227"/>
      <c r="I65" s="228"/>
      <c r="J65" s="217"/>
      <c r="K65" s="218" t="s">
        <v>1288</v>
      </c>
      <c r="L65" s="385"/>
    </row>
    <row r="66" spans="1:12" ht="18" customHeight="1">
      <c r="A66" s="399" t="s">
        <v>791</v>
      </c>
      <c r="B66" s="212"/>
      <c r="C66" s="212" t="s">
        <v>23</v>
      </c>
      <c r="D66" s="213" t="s">
        <v>787</v>
      </c>
      <c r="E66" s="213" t="s">
        <v>790</v>
      </c>
      <c r="F66" s="215"/>
      <c r="G66" s="204" t="s">
        <v>11</v>
      </c>
      <c r="H66" s="227"/>
      <c r="I66" s="228"/>
      <c r="J66" s="217"/>
      <c r="K66" s="218" t="s">
        <v>1273</v>
      </c>
      <c r="L66" s="385"/>
    </row>
    <row r="67" spans="1:12" ht="18" customHeight="1">
      <c r="A67" s="399" t="s">
        <v>792</v>
      </c>
      <c r="B67" s="212"/>
      <c r="C67" s="212" t="s">
        <v>23</v>
      </c>
      <c r="D67" s="213" t="s">
        <v>787</v>
      </c>
      <c r="E67" s="213" t="s">
        <v>784</v>
      </c>
      <c r="F67" s="215"/>
      <c r="G67" s="204" t="s">
        <v>11</v>
      </c>
      <c r="H67" s="227"/>
      <c r="I67" s="228"/>
      <c r="J67" s="217"/>
      <c r="K67" s="218" t="s">
        <v>1246</v>
      </c>
      <c r="L67" s="385"/>
    </row>
    <row r="68" spans="1:12" ht="18" customHeight="1">
      <c r="A68" s="399" t="s">
        <v>796</v>
      </c>
      <c r="B68" s="212"/>
      <c r="C68" s="212" t="s">
        <v>23</v>
      </c>
      <c r="D68" s="213" t="s">
        <v>1508</v>
      </c>
      <c r="E68" s="220" t="s">
        <v>793</v>
      </c>
      <c r="F68" s="212" t="s">
        <v>794</v>
      </c>
      <c r="G68" s="204" t="s">
        <v>11</v>
      </c>
      <c r="H68" s="227"/>
      <c r="I68" s="213" t="s">
        <v>795</v>
      </c>
      <c r="J68" s="217"/>
      <c r="K68" s="222" t="s">
        <v>1509</v>
      </c>
      <c r="L68" s="385"/>
    </row>
    <row r="69" spans="1:12" ht="18" customHeight="1">
      <c r="A69" s="399" t="s">
        <v>798</v>
      </c>
      <c r="B69" s="212"/>
      <c r="C69" s="212" t="s">
        <v>23</v>
      </c>
      <c r="D69" s="213" t="s">
        <v>1895</v>
      </c>
      <c r="E69" s="220" t="s">
        <v>2096</v>
      </c>
      <c r="F69" s="229" t="s">
        <v>2097</v>
      </c>
      <c r="G69" s="204" t="s">
        <v>11</v>
      </c>
      <c r="H69" s="230" t="s">
        <v>797</v>
      </c>
      <c r="I69" s="228"/>
      <c r="J69" s="217"/>
      <c r="K69" s="231" t="s">
        <v>1425</v>
      </c>
      <c r="L69" s="385"/>
    </row>
    <row r="70" spans="1:12" ht="18" customHeight="1">
      <c r="A70" s="399" t="s">
        <v>800</v>
      </c>
      <c r="B70" s="212"/>
      <c r="C70" s="212" t="s">
        <v>23</v>
      </c>
      <c r="D70" s="213" t="s">
        <v>787</v>
      </c>
      <c r="E70" s="220" t="s">
        <v>799</v>
      </c>
      <c r="F70" s="229" t="s">
        <v>91</v>
      </c>
      <c r="G70" s="204" t="s">
        <v>11</v>
      </c>
      <c r="H70" s="227"/>
      <c r="I70" s="228"/>
      <c r="J70" s="217"/>
      <c r="K70" s="222" t="s">
        <v>1426</v>
      </c>
      <c r="L70" s="385"/>
    </row>
    <row r="71" spans="1:12" ht="18" customHeight="1">
      <c r="A71" s="399" t="s">
        <v>803</v>
      </c>
      <c r="B71" s="212"/>
      <c r="C71" s="212" t="s">
        <v>23</v>
      </c>
      <c r="D71" s="213" t="s">
        <v>787</v>
      </c>
      <c r="E71" s="213" t="s">
        <v>801</v>
      </c>
      <c r="F71" s="229" t="s">
        <v>802</v>
      </c>
      <c r="G71" s="204" t="s">
        <v>11</v>
      </c>
      <c r="H71" s="227"/>
      <c r="I71" s="228"/>
      <c r="J71" s="217"/>
      <c r="K71" s="816" t="s">
        <v>1242</v>
      </c>
      <c r="L71" s="385"/>
    </row>
    <row r="72" spans="1:12" ht="16.5" customHeight="1">
      <c r="A72" s="399" t="s">
        <v>806</v>
      </c>
      <c r="B72" s="212"/>
      <c r="C72" s="212" t="s">
        <v>23</v>
      </c>
      <c r="D72" s="213" t="s">
        <v>787</v>
      </c>
      <c r="E72" s="213" t="s">
        <v>804</v>
      </c>
      <c r="F72" s="229" t="s">
        <v>805</v>
      </c>
      <c r="G72" s="204" t="s">
        <v>11</v>
      </c>
      <c r="H72" s="215"/>
      <c r="I72" s="216"/>
      <c r="J72" s="216"/>
      <c r="K72" s="816"/>
      <c r="L72" s="385"/>
    </row>
    <row r="73" spans="1:12" ht="16.5" customHeight="1">
      <c r="A73" s="399" t="s">
        <v>808</v>
      </c>
      <c r="B73" s="212"/>
      <c r="C73" s="212" t="s">
        <v>23</v>
      </c>
      <c r="D73" s="213" t="s">
        <v>787</v>
      </c>
      <c r="E73" s="213" t="s">
        <v>807</v>
      </c>
      <c r="F73" s="229" t="s">
        <v>805</v>
      </c>
      <c r="G73" s="204" t="s">
        <v>11</v>
      </c>
      <c r="H73" s="215"/>
      <c r="I73" s="216"/>
      <c r="J73" s="216"/>
      <c r="K73" s="816"/>
      <c r="L73" s="385"/>
    </row>
    <row r="74" spans="1:12" ht="16.5" customHeight="1">
      <c r="A74" s="399" t="s">
        <v>810</v>
      </c>
      <c r="B74" s="212"/>
      <c r="C74" s="212" t="s">
        <v>23</v>
      </c>
      <c r="D74" s="213" t="s">
        <v>787</v>
      </c>
      <c r="E74" s="213" t="s">
        <v>809</v>
      </c>
      <c r="F74" s="229" t="s">
        <v>805</v>
      </c>
      <c r="G74" s="204" t="s">
        <v>11</v>
      </c>
      <c r="H74" s="215"/>
      <c r="I74" s="216"/>
      <c r="J74" s="216"/>
      <c r="K74" s="816"/>
      <c r="L74" s="385"/>
    </row>
    <row r="75" spans="1:12" ht="16.5" customHeight="1">
      <c r="A75" s="399" t="s">
        <v>812</v>
      </c>
      <c r="B75" s="212"/>
      <c r="C75" s="212" t="s">
        <v>23</v>
      </c>
      <c r="D75" s="213" t="s">
        <v>1668</v>
      </c>
      <c r="E75" s="213" t="s">
        <v>1671</v>
      </c>
      <c r="F75" s="229" t="s">
        <v>1666</v>
      </c>
      <c r="G75" s="204" t="s">
        <v>11</v>
      </c>
      <c r="H75" s="215"/>
      <c r="I75" s="216"/>
      <c r="J75" s="216"/>
      <c r="K75" s="816"/>
      <c r="L75" s="385"/>
    </row>
    <row r="76" spans="1:12" ht="16.5" customHeight="1">
      <c r="A76" s="399" t="s">
        <v>814</v>
      </c>
      <c r="B76" s="212"/>
      <c r="C76" s="212" t="s">
        <v>23</v>
      </c>
      <c r="D76" s="213" t="s">
        <v>787</v>
      </c>
      <c r="E76" s="213" t="s">
        <v>813</v>
      </c>
      <c r="F76" s="229" t="s">
        <v>1666</v>
      </c>
      <c r="G76" s="204" t="s">
        <v>11</v>
      </c>
      <c r="H76" s="215"/>
      <c r="I76" s="216"/>
      <c r="J76" s="216"/>
      <c r="K76" s="816"/>
      <c r="L76" s="385"/>
    </row>
    <row r="77" spans="1:12" ht="16.5" customHeight="1">
      <c r="A77" s="399" t="s">
        <v>816</v>
      </c>
      <c r="B77" s="212"/>
      <c r="C77" s="212" t="s">
        <v>23</v>
      </c>
      <c r="D77" s="213" t="s">
        <v>787</v>
      </c>
      <c r="E77" s="213" t="s">
        <v>815</v>
      </c>
      <c r="F77" s="229" t="s">
        <v>1666</v>
      </c>
      <c r="G77" s="204" t="s">
        <v>11</v>
      </c>
      <c r="H77" s="215"/>
      <c r="I77" s="216"/>
      <c r="J77" s="216"/>
      <c r="K77" s="816"/>
      <c r="L77" s="385"/>
    </row>
    <row r="78" spans="1:12" ht="16.5" customHeight="1">
      <c r="A78" s="399" t="s">
        <v>819</v>
      </c>
      <c r="B78" s="212"/>
      <c r="C78" s="212" t="s">
        <v>23</v>
      </c>
      <c r="D78" s="213" t="s">
        <v>787</v>
      </c>
      <c r="E78" s="213" t="s">
        <v>817</v>
      </c>
      <c r="F78" s="229" t="s">
        <v>818</v>
      </c>
      <c r="G78" s="204" t="s">
        <v>11</v>
      </c>
      <c r="H78" s="215"/>
      <c r="I78" s="216"/>
      <c r="J78" s="216"/>
      <c r="K78" s="816"/>
      <c r="L78" s="385"/>
    </row>
    <row r="79" spans="1:12" ht="16.5" customHeight="1">
      <c r="A79" s="399" t="s">
        <v>822</v>
      </c>
      <c r="B79" s="212"/>
      <c r="C79" s="212" t="s">
        <v>23</v>
      </c>
      <c r="D79" s="213" t="s">
        <v>64</v>
      </c>
      <c r="E79" s="213" t="s">
        <v>820</v>
      </c>
      <c r="F79" s="212" t="s">
        <v>821</v>
      </c>
      <c r="G79" s="232" t="s">
        <v>6</v>
      </c>
      <c r="H79" s="215"/>
      <c r="I79" s="213" t="s">
        <v>132</v>
      </c>
      <c r="J79" s="216"/>
      <c r="K79" s="816" t="s">
        <v>1741</v>
      </c>
      <c r="L79" s="385"/>
    </row>
    <row r="80" spans="1:12" ht="16.5" customHeight="1">
      <c r="A80" s="399" t="s">
        <v>825</v>
      </c>
      <c r="B80" s="212"/>
      <c r="C80" s="212" t="s">
        <v>23</v>
      </c>
      <c r="D80" s="213" t="s">
        <v>64</v>
      </c>
      <c r="E80" s="213" t="s">
        <v>823</v>
      </c>
      <c r="F80" s="212" t="s">
        <v>824</v>
      </c>
      <c r="G80" s="232" t="s">
        <v>6</v>
      </c>
      <c r="H80" s="215"/>
      <c r="I80" s="213" t="s">
        <v>136</v>
      </c>
      <c r="J80" s="216"/>
      <c r="K80" s="816"/>
      <c r="L80" s="385"/>
    </row>
    <row r="81" spans="1:13" ht="16.5" customHeight="1">
      <c r="A81" s="399" t="s">
        <v>826</v>
      </c>
      <c r="B81" s="212"/>
      <c r="C81" s="212" t="s">
        <v>23</v>
      </c>
      <c r="D81" s="213" t="s">
        <v>64</v>
      </c>
      <c r="E81" s="213" t="s">
        <v>25</v>
      </c>
      <c r="F81" s="215"/>
      <c r="G81" s="232" t="s">
        <v>6</v>
      </c>
      <c r="H81" s="215"/>
      <c r="I81" s="213" t="s">
        <v>139</v>
      </c>
      <c r="J81" s="216"/>
      <c r="K81" s="816"/>
      <c r="L81" s="385"/>
    </row>
    <row r="82" spans="1:13" ht="16.5" customHeight="1">
      <c r="A82" s="399" t="s">
        <v>830</v>
      </c>
      <c r="B82" s="212"/>
      <c r="C82" s="212" t="s">
        <v>23</v>
      </c>
      <c r="D82" s="213" t="s">
        <v>64</v>
      </c>
      <c r="E82" s="213" t="s">
        <v>827</v>
      </c>
      <c r="F82" s="212" t="s">
        <v>828</v>
      </c>
      <c r="G82" s="232" t="s">
        <v>6</v>
      </c>
      <c r="H82" s="215"/>
      <c r="I82" s="216"/>
      <c r="J82" s="233" t="s">
        <v>829</v>
      </c>
      <c r="K82" s="816"/>
      <c r="L82" s="385"/>
    </row>
    <row r="83" spans="1:13" ht="16.5" customHeight="1">
      <c r="A83" s="399" t="s">
        <v>833</v>
      </c>
      <c r="B83" s="212"/>
      <c r="C83" s="212" t="s">
        <v>23</v>
      </c>
      <c r="D83" s="213" t="s">
        <v>64</v>
      </c>
      <c r="E83" s="213" t="s">
        <v>831</v>
      </c>
      <c r="F83" s="212" t="s">
        <v>832</v>
      </c>
      <c r="G83" s="232" t="s">
        <v>6</v>
      </c>
      <c r="H83" s="215"/>
      <c r="I83" s="216"/>
      <c r="J83" s="216"/>
      <c r="K83" s="816"/>
      <c r="L83" s="385"/>
    </row>
    <row r="84" spans="1:13" ht="16.5" customHeight="1">
      <c r="A84" s="399" t="s">
        <v>836</v>
      </c>
      <c r="B84" s="212"/>
      <c r="C84" s="212" t="s">
        <v>23</v>
      </c>
      <c r="D84" s="213" t="s">
        <v>64</v>
      </c>
      <c r="E84" s="213" t="s">
        <v>834</v>
      </c>
      <c r="F84" s="212" t="s">
        <v>835</v>
      </c>
      <c r="G84" s="232" t="s">
        <v>6</v>
      </c>
      <c r="H84" s="215"/>
      <c r="I84" s="216"/>
      <c r="J84" s="216"/>
      <c r="K84" s="816"/>
      <c r="L84" s="385"/>
    </row>
    <row r="85" spans="1:13" ht="16.5" customHeight="1">
      <c r="A85" s="399" t="s">
        <v>839</v>
      </c>
      <c r="B85" s="212"/>
      <c r="C85" s="212" t="s">
        <v>23</v>
      </c>
      <c r="D85" s="213" t="s">
        <v>64</v>
      </c>
      <c r="E85" s="213" t="s">
        <v>837</v>
      </c>
      <c r="F85" s="212" t="s">
        <v>838</v>
      </c>
      <c r="G85" s="232" t="s">
        <v>6</v>
      </c>
      <c r="H85" s="215"/>
      <c r="I85" s="216"/>
      <c r="J85" s="216"/>
      <c r="K85" s="816"/>
      <c r="L85" s="385"/>
    </row>
    <row r="86" spans="1:13" ht="16.5" customHeight="1">
      <c r="A86" s="399" t="s">
        <v>842</v>
      </c>
      <c r="B86" s="212"/>
      <c r="C86" s="212" t="s">
        <v>23</v>
      </c>
      <c r="D86" s="213" t="s">
        <v>64</v>
      </c>
      <c r="E86" s="213" t="s">
        <v>840</v>
      </c>
      <c r="F86" s="212" t="s">
        <v>841</v>
      </c>
      <c r="G86" s="232" t="s">
        <v>6</v>
      </c>
      <c r="H86" s="215"/>
      <c r="I86" s="216"/>
      <c r="J86" s="216"/>
      <c r="K86" s="816"/>
      <c r="L86" s="385"/>
    </row>
    <row r="87" spans="1:13" ht="16.5" customHeight="1">
      <c r="A87" s="399" t="s">
        <v>844</v>
      </c>
      <c r="B87" s="212"/>
      <c r="C87" s="212" t="s">
        <v>23</v>
      </c>
      <c r="D87" s="213" t="s">
        <v>64</v>
      </c>
      <c r="E87" s="213" t="s">
        <v>843</v>
      </c>
      <c r="F87" s="212" t="s">
        <v>173</v>
      </c>
      <c r="G87" s="232" t="s">
        <v>6</v>
      </c>
      <c r="H87" s="215"/>
      <c r="I87" s="216"/>
      <c r="J87" s="216"/>
      <c r="K87" s="816"/>
      <c r="L87" s="385"/>
    </row>
    <row r="88" spans="1:13" ht="16.5" customHeight="1">
      <c r="A88" s="399" t="s">
        <v>847</v>
      </c>
      <c r="B88" s="212"/>
      <c r="C88" s="212" t="s">
        <v>23</v>
      </c>
      <c r="D88" s="213" t="s">
        <v>64</v>
      </c>
      <c r="E88" s="213" t="s">
        <v>845</v>
      </c>
      <c r="F88" s="212" t="s">
        <v>846</v>
      </c>
      <c r="G88" s="232" t="s">
        <v>6</v>
      </c>
      <c r="H88" s="215"/>
      <c r="I88" s="216"/>
      <c r="J88" s="216"/>
      <c r="K88" s="816"/>
      <c r="L88" s="385"/>
    </row>
    <row r="89" spans="1:13" ht="16.5" customHeight="1">
      <c r="A89" s="399" t="s">
        <v>850</v>
      </c>
      <c r="B89" s="212"/>
      <c r="C89" s="212" t="s">
        <v>23</v>
      </c>
      <c r="D89" s="213" t="s">
        <v>64</v>
      </c>
      <c r="E89" s="213" t="s">
        <v>848</v>
      </c>
      <c r="F89" s="212" t="s">
        <v>849</v>
      </c>
      <c r="G89" s="232" t="s">
        <v>6</v>
      </c>
      <c r="H89" s="215"/>
      <c r="I89" s="216"/>
      <c r="J89" s="216"/>
      <c r="K89" s="816"/>
      <c r="L89" s="385"/>
    </row>
    <row r="90" spans="1:13" ht="16.5" customHeight="1">
      <c r="A90" s="399" t="s">
        <v>852</v>
      </c>
      <c r="B90" s="212"/>
      <c r="C90" s="212" t="s">
        <v>23</v>
      </c>
      <c r="D90" s="213" t="s">
        <v>180</v>
      </c>
      <c r="E90" s="213" t="s">
        <v>851</v>
      </c>
      <c r="F90" s="215"/>
      <c r="G90" s="204" t="s">
        <v>11</v>
      </c>
      <c r="H90" s="215"/>
      <c r="I90" s="216"/>
      <c r="J90" s="216"/>
      <c r="K90" s="218" t="s">
        <v>1933</v>
      </c>
      <c r="L90" s="385"/>
    </row>
    <row r="91" spans="1:13" s="110" customFormat="1" ht="16.5" customHeight="1">
      <c r="A91" s="399" t="s">
        <v>853</v>
      </c>
      <c r="B91" s="212"/>
      <c r="C91" s="212" t="s">
        <v>23</v>
      </c>
      <c r="D91" s="234" t="s">
        <v>178</v>
      </c>
      <c r="E91" s="213" t="s">
        <v>2336</v>
      </c>
      <c r="F91" s="714" t="s">
        <v>3025</v>
      </c>
      <c r="G91" s="204" t="s">
        <v>11</v>
      </c>
      <c r="H91" s="182"/>
      <c r="I91" s="182"/>
      <c r="J91" s="184"/>
      <c r="K91" s="253" t="s">
        <v>3101</v>
      </c>
      <c r="L91" s="181"/>
      <c r="M91" s="109"/>
    </row>
    <row r="92" spans="1:13" s="110" customFormat="1" ht="16.5" customHeight="1">
      <c r="A92" s="399" t="s">
        <v>854</v>
      </c>
      <c r="B92" s="212"/>
      <c r="C92" s="212" t="s">
        <v>23</v>
      </c>
      <c r="D92" s="234" t="s">
        <v>178</v>
      </c>
      <c r="E92" s="234" t="s">
        <v>1303</v>
      </c>
      <c r="F92" s="714" t="s">
        <v>3026</v>
      </c>
      <c r="G92" s="204" t="s">
        <v>11</v>
      </c>
      <c r="H92" s="182"/>
      <c r="I92" s="182"/>
      <c r="J92" s="184"/>
      <c r="K92" s="253" t="s">
        <v>3029</v>
      </c>
      <c r="L92" s="181"/>
      <c r="M92" s="109"/>
    </row>
    <row r="93" spans="1:13" s="110" customFormat="1" ht="16.5" customHeight="1">
      <c r="A93" s="399" t="s">
        <v>855</v>
      </c>
      <c r="B93" s="212"/>
      <c r="C93" s="212" t="s">
        <v>23</v>
      </c>
      <c r="D93" s="234" t="s">
        <v>178</v>
      </c>
      <c r="E93" s="234" t="s">
        <v>1304</v>
      </c>
      <c r="F93" s="182" t="s">
        <v>1758</v>
      </c>
      <c r="G93" s="204" t="s">
        <v>11</v>
      </c>
      <c r="H93" s="182"/>
      <c r="I93" s="182"/>
      <c r="J93" s="184"/>
      <c r="K93" s="253" t="s">
        <v>1774</v>
      </c>
      <c r="L93" s="181"/>
      <c r="M93" s="109"/>
    </row>
    <row r="94" spans="1:13" s="110" customFormat="1" ht="16.5" customHeight="1">
      <c r="A94" s="399" t="s">
        <v>856</v>
      </c>
      <c r="B94" s="212"/>
      <c r="C94" s="212" t="s">
        <v>23</v>
      </c>
      <c r="D94" s="234" t="s">
        <v>178</v>
      </c>
      <c r="E94" s="234" t="s">
        <v>1756</v>
      </c>
      <c r="F94" s="182" t="s">
        <v>1758</v>
      </c>
      <c r="G94" s="204" t="s">
        <v>11</v>
      </c>
      <c r="H94" s="182"/>
      <c r="I94" s="182"/>
      <c r="J94" s="184"/>
      <c r="K94" s="253" t="s">
        <v>1785</v>
      </c>
      <c r="L94" s="181"/>
      <c r="M94" s="109"/>
    </row>
    <row r="95" spans="1:13" s="110" customFormat="1" ht="16.5" customHeight="1">
      <c r="A95" s="399" t="s">
        <v>857</v>
      </c>
      <c r="B95" s="212"/>
      <c r="C95" s="212" t="s">
        <v>23</v>
      </c>
      <c r="D95" s="234" t="s">
        <v>178</v>
      </c>
      <c r="E95" s="234" t="s">
        <v>1757</v>
      </c>
      <c r="F95" s="182" t="s">
        <v>1758</v>
      </c>
      <c r="G95" s="204" t="s">
        <v>11</v>
      </c>
      <c r="H95" s="182"/>
      <c r="I95" s="182"/>
      <c r="J95" s="184"/>
      <c r="K95" s="253" t="s">
        <v>1963</v>
      </c>
      <c r="L95" s="181"/>
      <c r="M95" s="109"/>
    </row>
    <row r="96" spans="1:13" s="110" customFormat="1" ht="16.5" customHeight="1">
      <c r="A96" s="399" t="s">
        <v>858</v>
      </c>
      <c r="B96" s="212"/>
      <c r="C96" s="212" t="s">
        <v>23</v>
      </c>
      <c r="D96" s="234" t="s">
        <v>178</v>
      </c>
      <c r="E96" s="234" t="s">
        <v>1787</v>
      </c>
      <c r="F96" s="182" t="s">
        <v>179</v>
      </c>
      <c r="G96" s="204" t="s">
        <v>11</v>
      </c>
      <c r="H96" s="182"/>
      <c r="I96" s="182"/>
      <c r="J96" s="185" t="s">
        <v>1779</v>
      </c>
      <c r="K96" s="817" t="s">
        <v>2107</v>
      </c>
      <c r="L96" s="181"/>
      <c r="M96" s="109"/>
    </row>
    <row r="97" spans="1:13" s="110" customFormat="1" ht="16.5" customHeight="1">
      <c r="A97" s="399" t="s">
        <v>859</v>
      </c>
      <c r="B97" s="212"/>
      <c r="C97" s="212" t="s">
        <v>23</v>
      </c>
      <c r="D97" s="234" t="s">
        <v>178</v>
      </c>
      <c r="E97" s="234" t="s">
        <v>1788</v>
      </c>
      <c r="F97" s="182" t="s">
        <v>179</v>
      </c>
      <c r="G97" s="204" t="s">
        <v>11</v>
      </c>
      <c r="H97" s="182"/>
      <c r="I97" s="182"/>
      <c r="J97" s="183"/>
      <c r="K97" s="817"/>
      <c r="L97" s="181"/>
      <c r="M97" s="109"/>
    </row>
    <row r="98" spans="1:13" s="110" customFormat="1" ht="16.5" customHeight="1">
      <c r="A98" s="399" t="s">
        <v>860</v>
      </c>
      <c r="B98" s="212"/>
      <c r="C98" s="212" t="s">
        <v>23</v>
      </c>
      <c r="D98" s="234" t="s">
        <v>178</v>
      </c>
      <c r="E98" s="234" t="s">
        <v>1789</v>
      </c>
      <c r="F98" s="182" t="s">
        <v>179</v>
      </c>
      <c r="G98" s="204" t="s">
        <v>11</v>
      </c>
      <c r="H98" s="182"/>
      <c r="I98" s="182"/>
      <c r="J98" s="183"/>
      <c r="K98" s="817"/>
      <c r="L98" s="181"/>
      <c r="M98" s="109"/>
    </row>
    <row r="99" spans="1:13" s="110" customFormat="1" ht="16.5" customHeight="1">
      <c r="A99" s="399" t="s">
        <v>861</v>
      </c>
      <c r="B99" s="212"/>
      <c r="C99" s="212" t="s">
        <v>23</v>
      </c>
      <c r="D99" s="234" t="s">
        <v>178</v>
      </c>
      <c r="E99" s="234" t="s">
        <v>1786</v>
      </c>
      <c r="F99" s="182" t="s">
        <v>179</v>
      </c>
      <c r="G99" s="204" t="s">
        <v>11</v>
      </c>
      <c r="H99" s="182"/>
      <c r="I99" s="182"/>
      <c r="J99" s="183"/>
      <c r="K99" s="817"/>
      <c r="L99" s="181"/>
      <c r="M99" s="109"/>
    </row>
    <row r="100" spans="1:13" s="110" customFormat="1" ht="16.5" customHeight="1">
      <c r="A100" s="399" t="s">
        <v>862</v>
      </c>
      <c r="B100" s="212"/>
      <c r="C100" s="212" t="s">
        <v>23</v>
      </c>
      <c r="D100" s="234" t="s">
        <v>178</v>
      </c>
      <c r="E100" s="234" t="s">
        <v>1790</v>
      </c>
      <c r="F100" s="182" t="s">
        <v>179</v>
      </c>
      <c r="G100" s="204" t="s">
        <v>11</v>
      </c>
      <c r="H100" s="182"/>
      <c r="I100" s="182"/>
      <c r="J100" s="183"/>
      <c r="K100" s="817"/>
      <c r="L100" s="181"/>
      <c r="M100" s="109"/>
    </row>
    <row r="101" spans="1:13" s="110" customFormat="1" ht="16.5" customHeight="1">
      <c r="A101" s="399" t="s">
        <v>863</v>
      </c>
      <c r="B101" s="212"/>
      <c r="C101" s="212" t="s">
        <v>23</v>
      </c>
      <c r="D101" s="234" t="s">
        <v>178</v>
      </c>
      <c r="E101" s="234" t="s">
        <v>1791</v>
      </c>
      <c r="F101" s="182" t="s">
        <v>1758</v>
      </c>
      <c r="G101" s="204" t="s">
        <v>11</v>
      </c>
      <c r="H101" s="182"/>
      <c r="I101" s="182"/>
      <c r="J101" s="183"/>
      <c r="K101" s="817"/>
      <c r="L101" s="181"/>
      <c r="M101" s="109"/>
    </row>
    <row r="102" spans="1:13" s="110" customFormat="1" ht="16.5" customHeight="1">
      <c r="A102" s="399" t="s">
        <v>864</v>
      </c>
      <c r="B102" s="212"/>
      <c r="C102" s="212" t="s">
        <v>23</v>
      </c>
      <c r="D102" s="234" t="s">
        <v>178</v>
      </c>
      <c r="E102" s="234" t="s">
        <v>1306</v>
      </c>
      <c r="F102" s="714" t="s">
        <v>3025</v>
      </c>
      <c r="G102" s="204" t="s">
        <v>11</v>
      </c>
      <c r="H102" s="182"/>
      <c r="I102" s="182"/>
      <c r="J102" s="183"/>
      <c r="K102" s="254" t="s">
        <v>3027</v>
      </c>
      <c r="L102" s="181"/>
      <c r="M102" s="109"/>
    </row>
    <row r="103" spans="1:13" s="110" customFormat="1" ht="16.5" customHeight="1">
      <c r="A103" s="399" t="s">
        <v>865</v>
      </c>
      <c r="B103" s="212"/>
      <c r="C103" s="212" t="s">
        <v>23</v>
      </c>
      <c r="D103" s="234" t="s">
        <v>178</v>
      </c>
      <c r="E103" s="234" t="s">
        <v>1308</v>
      </c>
      <c r="F103" s="714" t="s">
        <v>2789</v>
      </c>
      <c r="G103" s="204" t="s">
        <v>11</v>
      </c>
      <c r="H103" s="182"/>
      <c r="I103" s="182"/>
      <c r="J103" s="183"/>
      <c r="K103" s="253" t="s">
        <v>3028</v>
      </c>
      <c r="L103" s="181"/>
      <c r="M103" s="109"/>
    </row>
    <row r="104" spans="1:13" s="110" customFormat="1" ht="16.5" customHeight="1">
      <c r="A104" s="399" t="s">
        <v>866</v>
      </c>
      <c r="B104" s="212"/>
      <c r="C104" s="212" t="s">
        <v>23</v>
      </c>
      <c r="D104" s="234" t="s">
        <v>178</v>
      </c>
      <c r="E104" s="234" t="s">
        <v>1309</v>
      </c>
      <c r="F104" s="182" t="s">
        <v>1758</v>
      </c>
      <c r="G104" s="204" t="s">
        <v>11</v>
      </c>
      <c r="H104" s="182"/>
      <c r="I104" s="182"/>
      <c r="J104" s="183"/>
      <c r="K104" s="253" t="s">
        <v>1965</v>
      </c>
      <c r="L104" s="181"/>
      <c r="M104" s="109"/>
    </row>
    <row r="105" spans="1:13" s="110" customFormat="1" ht="16.5" customHeight="1">
      <c r="A105" s="399" t="s">
        <v>867</v>
      </c>
      <c r="B105" s="212"/>
      <c r="C105" s="212" t="s">
        <v>23</v>
      </c>
      <c r="D105" s="234" t="s">
        <v>178</v>
      </c>
      <c r="E105" s="234" t="s">
        <v>1759</v>
      </c>
      <c r="F105" s="182" t="s">
        <v>1758</v>
      </c>
      <c r="G105" s="204" t="s">
        <v>11</v>
      </c>
      <c r="H105" s="182"/>
      <c r="I105" s="182"/>
      <c r="J105" s="183"/>
      <c r="K105" s="253" t="s">
        <v>1892</v>
      </c>
      <c r="L105" s="181"/>
      <c r="M105" s="109"/>
    </row>
    <row r="106" spans="1:13" s="110" customFormat="1" ht="16.5" customHeight="1">
      <c r="A106" s="399" t="s">
        <v>868</v>
      </c>
      <c r="B106" s="212"/>
      <c r="C106" s="212" t="s">
        <v>23</v>
      </c>
      <c r="D106" s="234" t="s">
        <v>178</v>
      </c>
      <c r="E106" s="234" t="s">
        <v>1760</v>
      </c>
      <c r="F106" s="182" t="s">
        <v>1758</v>
      </c>
      <c r="G106" s="204" t="s">
        <v>11</v>
      </c>
      <c r="H106" s="182"/>
      <c r="I106" s="182"/>
      <c r="J106" s="183"/>
      <c r="K106" s="253" t="s">
        <v>1967</v>
      </c>
      <c r="L106" s="181"/>
      <c r="M106" s="109"/>
    </row>
    <row r="107" spans="1:13" s="110" customFormat="1" ht="16.5" customHeight="1">
      <c r="A107" s="399" t="s">
        <v>869</v>
      </c>
      <c r="B107" s="212"/>
      <c r="C107" s="212" t="s">
        <v>23</v>
      </c>
      <c r="D107" s="234" t="s">
        <v>178</v>
      </c>
      <c r="E107" s="234" t="s">
        <v>1792</v>
      </c>
      <c r="F107" s="182" t="s">
        <v>179</v>
      </c>
      <c r="G107" s="204" t="s">
        <v>11</v>
      </c>
      <c r="H107" s="182"/>
      <c r="I107" s="182"/>
      <c r="J107" s="183"/>
      <c r="K107" s="817" t="s">
        <v>1778</v>
      </c>
      <c r="L107" s="181"/>
      <c r="M107" s="109"/>
    </row>
    <row r="108" spans="1:13" s="110" customFormat="1" ht="16.5" customHeight="1">
      <c r="A108" s="399" t="s">
        <v>871</v>
      </c>
      <c r="B108" s="212"/>
      <c r="C108" s="212" t="s">
        <v>23</v>
      </c>
      <c r="D108" s="234" t="s">
        <v>178</v>
      </c>
      <c r="E108" s="234" t="s">
        <v>1793</v>
      </c>
      <c r="F108" s="182" t="s">
        <v>179</v>
      </c>
      <c r="G108" s="204" t="s">
        <v>11</v>
      </c>
      <c r="H108" s="182"/>
      <c r="I108" s="182"/>
      <c r="J108" s="183"/>
      <c r="K108" s="817"/>
      <c r="L108" s="181"/>
      <c r="M108" s="109"/>
    </row>
    <row r="109" spans="1:13" s="110" customFormat="1" ht="16.5" customHeight="1">
      <c r="A109" s="399" t="s">
        <v>874</v>
      </c>
      <c r="B109" s="212"/>
      <c r="C109" s="212" t="s">
        <v>23</v>
      </c>
      <c r="D109" s="234" t="s">
        <v>178</v>
      </c>
      <c r="E109" s="234" t="s">
        <v>1794</v>
      </c>
      <c r="F109" s="182" t="s">
        <v>179</v>
      </c>
      <c r="G109" s="204" t="s">
        <v>11</v>
      </c>
      <c r="H109" s="182"/>
      <c r="I109" s="182"/>
      <c r="J109" s="183"/>
      <c r="K109" s="817"/>
      <c r="L109" s="181"/>
      <c r="M109" s="109"/>
    </row>
    <row r="110" spans="1:13" s="110" customFormat="1" ht="16.5" customHeight="1">
      <c r="A110" s="399" t="s">
        <v>876</v>
      </c>
      <c r="B110" s="212"/>
      <c r="C110" s="212" t="s">
        <v>23</v>
      </c>
      <c r="D110" s="234" t="s">
        <v>178</v>
      </c>
      <c r="E110" s="234" t="s">
        <v>1795</v>
      </c>
      <c r="F110" s="182" t="s">
        <v>179</v>
      </c>
      <c r="G110" s="204" t="s">
        <v>11</v>
      </c>
      <c r="H110" s="182"/>
      <c r="I110" s="182"/>
      <c r="J110" s="185"/>
      <c r="K110" s="817"/>
      <c r="L110" s="181"/>
      <c r="M110" s="109"/>
    </row>
    <row r="111" spans="1:13" s="110" customFormat="1" ht="16.5" customHeight="1">
      <c r="A111" s="399" t="s">
        <v>877</v>
      </c>
      <c r="B111" s="212"/>
      <c r="C111" s="212" t="s">
        <v>23</v>
      </c>
      <c r="D111" s="234" t="s">
        <v>178</v>
      </c>
      <c r="E111" s="234" t="s">
        <v>1796</v>
      </c>
      <c r="F111" s="182" t="s">
        <v>179</v>
      </c>
      <c r="G111" s="204" t="s">
        <v>11</v>
      </c>
      <c r="H111" s="182"/>
      <c r="I111" s="182"/>
      <c r="J111" s="185"/>
      <c r="K111" s="817"/>
      <c r="L111" s="181"/>
      <c r="M111" s="109"/>
    </row>
    <row r="112" spans="1:13" s="110" customFormat="1" ht="16.5" customHeight="1">
      <c r="A112" s="399" t="s">
        <v>878</v>
      </c>
      <c r="B112" s="212"/>
      <c r="C112" s="212" t="s">
        <v>23</v>
      </c>
      <c r="D112" s="234" t="s">
        <v>178</v>
      </c>
      <c r="E112" s="234" t="s">
        <v>1797</v>
      </c>
      <c r="F112" s="182" t="s">
        <v>1758</v>
      </c>
      <c r="G112" s="204" t="s">
        <v>11</v>
      </c>
      <c r="H112" s="182"/>
      <c r="I112" s="182"/>
      <c r="J112" s="185"/>
      <c r="K112" s="817"/>
      <c r="L112" s="181"/>
      <c r="M112" s="109"/>
    </row>
    <row r="113" spans="1:13" s="110" customFormat="1" ht="16.5" customHeight="1">
      <c r="A113" s="399" t="s">
        <v>880</v>
      </c>
      <c r="B113" s="212"/>
      <c r="C113" s="212" t="s">
        <v>23</v>
      </c>
      <c r="D113" s="234" t="s">
        <v>178</v>
      </c>
      <c r="E113" s="234" t="s">
        <v>1807</v>
      </c>
      <c r="F113" s="182" t="s">
        <v>2058</v>
      </c>
      <c r="G113" s="204" t="s">
        <v>11</v>
      </c>
      <c r="H113" s="182"/>
      <c r="I113" s="182"/>
      <c r="J113" s="185" t="s">
        <v>1310</v>
      </c>
      <c r="K113" s="817" t="s">
        <v>2349</v>
      </c>
      <c r="L113" s="181"/>
      <c r="M113" s="109"/>
    </row>
    <row r="114" spans="1:13" s="110" customFormat="1" ht="16.5" customHeight="1">
      <c r="A114" s="399" t="s">
        <v>881</v>
      </c>
      <c r="B114" s="212"/>
      <c r="C114" s="212" t="s">
        <v>23</v>
      </c>
      <c r="D114" s="234" t="s">
        <v>178</v>
      </c>
      <c r="E114" s="234" t="s">
        <v>1808</v>
      </c>
      <c r="F114" s="182" t="s">
        <v>2058</v>
      </c>
      <c r="G114" s="204" t="s">
        <v>11</v>
      </c>
      <c r="H114" s="182"/>
      <c r="I114" s="182"/>
      <c r="J114" s="183"/>
      <c r="K114" s="817"/>
      <c r="L114" s="181"/>
      <c r="M114" s="109"/>
    </row>
    <row r="115" spans="1:13" s="110" customFormat="1" ht="16.5" customHeight="1">
      <c r="A115" s="399" t="s">
        <v>882</v>
      </c>
      <c r="B115" s="212"/>
      <c r="C115" s="212" t="s">
        <v>23</v>
      </c>
      <c r="D115" s="234" t="s">
        <v>178</v>
      </c>
      <c r="E115" s="234" t="s">
        <v>1809</v>
      </c>
      <c r="F115" s="182" t="s">
        <v>2058</v>
      </c>
      <c r="G115" s="204" t="s">
        <v>11</v>
      </c>
      <c r="H115" s="182"/>
      <c r="I115" s="182"/>
      <c r="J115" s="183"/>
      <c r="K115" s="817"/>
      <c r="L115" s="181"/>
      <c r="M115" s="109"/>
    </row>
    <row r="116" spans="1:13" s="110" customFormat="1" ht="16.5" customHeight="1">
      <c r="A116" s="399" t="s">
        <v>883</v>
      </c>
      <c r="B116" s="212"/>
      <c r="C116" s="212" t="s">
        <v>23</v>
      </c>
      <c r="D116" s="234" t="s">
        <v>178</v>
      </c>
      <c r="E116" s="234" t="s">
        <v>1810</v>
      </c>
      <c r="F116" s="182" t="s">
        <v>2058</v>
      </c>
      <c r="G116" s="204" t="s">
        <v>11</v>
      </c>
      <c r="H116" s="182"/>
      <c r="I116" s="182"/>
      <c r="J116" s="185"/>
      <c r="K116" s="817"/>
      <c r="L116" s="181"/>
      <c r="M116" s="109"/>
    </row>
    <row r="117" spans="1:13" s="110" customFormat="1" ht="16.5" customHeight="1">
      <c r="A117" s="399" t="s">
        <v>884</v>
      </c>
      <c r="B117" s="212"/>
      <c r="C117" s="212" t="s">
        <v>23</v>
      </c>
      <c r="D117" s="234" t="s">
        <v>178</v>
      </c>
      <c r="E117" s="234" t="s">
        <v>1811</v>
      </c>
      <c r="F117" s="182" t="s">
        <v>2058</v>
      </c>
      <c r="G117" s="204" t="s">
        <v>11</v>
      </c>
      <c r="H117" s="182"/>
      <c r="I117" s="182"/>
      <c r="J117" s="185"/>
      <c r="K117" s="817"/>
      <c r="L117" s="181"/>
      <c r="M117" s="109"/>
    </row>
    <row r="118" spans="1:13" s="110" customFormat="1" ht="16.5" customHeight="1">
      <c r="A118" s="399" t="s">
        <v>885</v>
      </c>
      <c r="B118" s="212"/>
      <c r="C118" s="212" t="s">
        <v>23</v>
      </c>
      <c r="D118" s="234" t="s">
        <v>178</v>
      </c>
      <c r="E118" s="234" t="s">
        <v>1812</v>
      </c>
      <c r="F118" s="182" t="s">
        <v>2058</v>
      </c>
      <c r="G118" s="204" t="s">
        <v>11</v>
      </c>
      <c r="H118" s="182"/>
      <c r="I118" s="182"/>
      <c r="J118" s="185"/>
      <c r="K118" s="817" t="s">
        <v>2297</v>
      </c>
      <c r="L118" s="186"/>
      <c r="M118" s="109"/>
    </row>
    <row r="119" spans="1:13" s="110" customFormat="1" ht="16.5" customHeight="1">
      <c r="A119" s="399" t="s">
        <v>886</v>
      </c>
      <c r="B119" s="212"/>
      <c r="C119" s="212" t="s">
        <v>23</v>
      </c>
      <c r="D119" s="234" t="s">
        <v>178</v>
      </c>
      <c r="E119" s="234" t="s">
        <v>1813</v>
      </c>
      <c r="F119" s="182" t="s">
        <v>2058</v>
      </c>
      <c r="G119" s="204" t="s">
        <v>11</v>
      </c>
      <c r="H119" s="182"/>
      <c r="I119" s="182"/>
      <c r="J119" s="185"/>
      <c r="K119" s="817"/>
      <c r="L119" s="186"/>
      <c r="M119" s="109"/>
    </row>
    <row r="120" spans="1:13" s="110" customFormat="1" ht="16.5" customHeight="1">
      <c r="A120" s="399" t="s">
        <v>887</v>
      </c>
      <c r="B120" s="212"/>
      <c r="C120" s="212" t="s">
        <v>23</v>
      </c>
      <c r="D120" s="234" t="s">
        <v>178</v>
      </c>
      <c r="E120" s="234" t="s">
        <v>1814</v>
      </c>
      <c r="F120" s="182" t="s">
        <v>2058</v>
      </c>
      <c r="G120" s="204" t="s">
        <v>11</v>
      </c>
      <c r="H120" s="182"/>
      <c r="I120" s="182"/>
      <c r="J120" s="185"/>
      <c r="K120" s="817"/>
      <c r="L120" s="186"/>
      <c r="M120" s="109"/>
    </row>
    <row r="121" spans="1:13" s="110" customFormat="1" ht="16.5" customHeight="1">
      <c r="A121" s="399" t="s">
        <v>1305</v>
      </c>
      <c r="B121" s="212"/>
      <c r="C121" s="212" t="s">
        <v>23</v>
      </c>
      <c r="D121" s="234" t="s">
        <v>178</v>
      </c>
      <c r="E121" s="234" t="s">
        <v>1815</v>
      </c>
      <c r="F121" s="182" t="s">
        <v>2058</v>
      </c>
      <c r="G121" s="204" t="s">
        <v>11</v>
      </c>
      <c r="H121" s="182"/>
      <c r="I121" s="182"/>
      <c r="J121" s="185"/>
      <c r="K121" s="817"/>
      <c r="L121" s="186"/>
      <c r="M121" s="109"/>
    </row>
    <row r="122" spans="1:13" s="110" customFormat="1" ht="16.5" customHeight="1">
      <c r="A122" s="399" t="s">
        <v>1307</v>
      </c>
      <c r="B122" s="212"/>
      <c r="C122" s="212" t="s">
        <v>23</v>
      </c>
      <c r="D122" s="234" t="s">
        <v>178</v>
      </c>
      <c r="E122" s="234" t="s">
        <v>1816</v>
      </c>
      <c r="F122" s="182" t="s">
        <v>2058</v>
      </c>
      <c r="G122" s="204" t="s">
        <v>11</v>
      </c>
      <c r="H122" s="182"/>
      <c r="I122" s="182"/>
      <c r="J122" s="185"/>
      <c r="K122" s="817"/>
      <c r="L122" s="186"/>
      <c r="M122" s="109"/>
    </row>
    <row r="123" spans="1:13" s="110" customFormat="1" ht="16.5" customHeight="1">
      <c r="A123" s="399" t="s">
        <v>892</v>
      </c>
      <c r="B123" s="212"/>
      <c r="C123" s="212" t="s">
        <v>23</v>
      </c>
      <c r="D123" s="234" t="s">
        <v>178</v>
      </c>
      <c r="E123" s="234" t="s">
        <v>1817</v>
      </c>
      <c r="F123" s="182" t="s">
        <v>2058</v>
      </c>
      <c r="G123" s="204" t="s">
        <v>11</v>
      </c>
      <c r="H123" s="182"/>
      <c r="I123" s="182"/>
      <c r="J123" s="235"/>
      <c r="K123" s="817" t="s">
        <v>2298</v>
      </c>
      <c r="L123" s="186"/>
      <c r="M123" s="109"/>
    </row>
    <row r="124" spans="1:13" s="110" customFormat="1" ht="16.5" customHeight="1">
      <c r="A124" s="399" t="s">
        <v>894</v>
      </c>
      <c r="B124" s="212"/>
      <c r="C124" s="212" t="s">
        <v>23</v>
      </c>
      <c r="D124" s="234" t="s">
        <v>178</v>
      </c>
      <c r="E124" s="234" t="s">
        <v>1818</v>
      </c>
      <c r="F124" s="182" t="s">
        <v>2058</v>
      </c>
      <c r="G124" s="204" t="s">
        <v>11</v>
      </c>
      <c r="H124" s="182"/>
      <c r="I124" s="182"/>
      <c r="J124" s="235"/>
      <c r="K124" s="817"/>
      <c r="L124" s="186"/>
      <c r="M124" s="109"/>
    </row>
    <row r="125" spans="1:13" s="110" customFormat="1" ht="16.5" customHeight="1">
      <c r="A125" s="399" t="s">
        <v>896</v>
      </c>
      <c r="B125" s="212"/>
      <c r="C125" s="212" t="s">
        <v>23</v>
      </c>
      <c r="D125" s="234" t="s">
        <v>178</v>
      </c>
      <c r="E125" s="234" t="s">
        <v>1295</v>
      </c>
      <c r="F125" s="182" t="s">
        <v>2058</v>
      </c>
      <c r="G125" s="204" t="s">
        <v>11</v>
      </c>
      <c r="H125" s="182"/>
      <c r="I125" s="182"/>
      <c r="J125" s="235"/>
      <c r="K125" s="817"/>
      <c r="L125" s="186"/>
      <c r="M125" s="109"/>
    </row>
    <row r="126" spans="1:13" s="110" customFormat="1" ht="16.5" customHeight="1">
      <c r="A126" s="399" t="s">
        <v>897</v>
      </c>
      <c r="B126" s="212"/>
      <c r="C126" s="212" t="s">
        <v>23</v>
      </c>
      <c r="D126" s="234" t="s">
        <v>178</v>
      </c>
      <c r="E126" s="234" t="s">
        <v>1819</v>
      </c>
      <c r="F126" s="182" t="s">
        <v>2058</v>
      </c>
      <c r="G126" s="204" t="s">
        <v>11</v>
      </c>
      <c r="H126" s="182"/>
      <c r="I126" s="182"/>
      <c r="J126" s="235"/>
      <c r="K126" s="817"/>
      <c r="L126" s="186"/>
      <c r="M126" s="109"/>
    </row>
    <row r="127" spans="1:13" s="110" customFormat="1" ht="16.5" customHeight="1">
      <c r="A127" s="399" t="s">
        <v>898</v>
      </c>
      <c r="B127" s="212"/>
      <c r="C127" s="212" t="s">
        <v>23</v>
      </c>
      <c r="D127" s="234" t="s">
        <v>178</v>
      </c>
      <c r="E127" s="234" t="s">
        <v>1820</v>
      </c>
      <c r="F127" s="182" t="s">
        <v>2058</v>
      </c>
      <c r="G127" s="204" t="s">
        <v>11</v>
      </c>
      <c r="H127" s="182"/>
      <c r="I127" s="182"/>
      <c r="J127" s="235"/>
      <c r="K127" s="817"/>
      <c r="L127" s="186"/>
      <c r="M127" s="109"/>
    </row>
    <row r="128" spans="1:13" s="110" customFormat="1" ht="16.5" customHeight="1">
      <c r="A128" s="399" t="s">
        <v>899</v>
      </c>
      <c r="B128" s="212"/>
      <c r="C128" s="212" t="s">
        <v>23</v>
      </c>
      <c r="D128" s="234" t="s">
        <v>178</v>
      </c>
      <c r="E128" s="234" t="s">
        <v>2332</v>
      </c>
      <c r="F128" s="182" t="s">
        <v>2058</v>
      </c>
      <c r="G128" s="204" t="s">
        <v>11</v>
      </c>
      <c r="H128" s="182"/>
      <c r="I128" s="182"/>
      <c r="J128" s="235"/>
      <c r="K128" s="817" t="s">
        <v>2345</v>
      </c>
      <c r="L128" s="186"/>
      <c r="M128" s="109"/>
    </row>
    <row r="129" spans="1:255" s="110" customFormat="1" ht="16.5" customHeight="1">
      <c r="A129" s="399" t="s">
        <v>900</v>
      </c>
      <c r="B129" s="212"/>
      <c r="C129" s="212" t="s">
        <v>23</v>
      </c>
      <c r="D129" s="234" t="s">
        <v>178</v>
      </c>
      <c r="E129" s="234" t="s">
        <v>1822</v>
      </c>
      <c r="F129" s="182" t="s">
        <v>2058</v>
      </c>
      <c r="G129" s="204" t="s">
        <v>11</v>
      </c>
      <c r="H129" s="182"/>
      <c r="I129" s="182"/>
      <c r="J129" s="235"/>
      <c r="K129" s="817"/>
      <c r="L129" s="186"/>
      <c r="M129" s="109"/>
    </row>
    <row r="130" spans="1:255" s="110" customFormat="1" ht="16.5" customHeight="1">
      <c r="A130" s="399" t="s">
        <v>902</v>
      </c>
      <c r="B130" s="212"/>
      <c r="C130" s="212" t="s">
        <v>23</v>
      </c>
      <c r="D130" s="234" t="s">
        <v>178</v>
      </c>
      <c r="E130" s="234" t="s">
        <v>1300</v>
      </c>
      <c r="F130" s="182" t="s">
        <v>2058</v>
      </c>
      <c r="G130" s="204" t="s">
        <v>11</v>
      </c>
      <c r="H130" s="182"/>
      <c r="I130" s="182"/>
      <c r="J130" s="235"/>
      <c r="K130" s="817"/>
      <c r="L130" s="186"/>
      <c r="M130" s="109"/>
    </row>
    <row r="131" spans="1:255" s="110" customFormat="1" ht="16.5" customHeight="1">
      <c r="A131" s="399" t="s">
        <v>903</v>
      </c>
      <c r="B131" s="212"/>
      <c r="C131" s="212" t="s">
        <v>23</v>
      </c>
      <c r="D131" s="234" t="s">
        <v>178</v>
      </c>
      <c r="E131" s="234" t="s">
        <v>1823</v>
      </c>
      <c r="F131" s="182" t="s">
        <v>2058</v>
      </c>
      <c r="G131" s="204" t="s">
        <v>11</v>
      </c>
      <c r="H131" s="182"/>
      <c r="I131" s="182"/>
      <c r="J131" s="235"/>
      <c r="K131" s="817"/>
      <c r="L131" s="186"/>
      <c r="M131" s="109"/>
    </row>
    <row r="132" spans="1:255" s="110" customFormat="1" ht="16.5" customHeight="1">
      <c r="A132" s="399" t="s">
        <v>904</v>
      </c>
      <c r="B132" s="212"/>
      <c r="C132" s="212" t="s">
        <v>23</v>
      </c>
      <c r="D132" s="234" t="s">
        <v>178</v>
      </c>
      <c r="E132" s="234" t="s">
        <v>1824</v>
      </c>
      <c r="F132" s="182" t="s">
        <v>2058</v>
      </c>
      <c r="G132" s="204" t="s">
        <v>11</v>
      </c>
      <c r="H132" s="182"/>
      <c r="I132" s="182"/>
      <c r="J132" s="235" t="s">
        <v>1301</v>
      </c>
      <c r="K132" s="817"/>
      <c r="L132" s="186"/>
      <c r="M132" s="109"/>
    </row>
    <row r="133" spans="1:255" ht="16.5" customHeight="1">
      <c r="A133" s="399" t="s">
        <v>906</v>
      </c>
      <c r="B133" s="212" t="s">
        <v>23</v>
      </c>
      <c r="C133" s="212" t="s">
        <v>23</v>
      </c>
      <c r="D133" s="213" t="s">
        <v>198</v>
      </c>
      <c r="E133" s="213" t="s">
        <v>1472</v>
      </c>
      <c r="F133" s="215"/>
      <c r="G133" s="204" t="s">
        <v>11</v>
      </c>
      <c r="H133" s="215"/>
      <c r="I133" s="216"/>
      <c r="J133" s="216"/>
      <c r="K133" s="218" t="s">
        <v>1289</v>
      </c>
      <c r="L133" s="804"/>
    </row>
    <row r="134" spans="1:255" ht="16.5" customHeight="1">
      <c r="A134" s="399" t="s">
        <v>908</v>
      </c>
      <c r="B134" s="212"/>
      <c r="C134" s="212" t="s">
        <v>23</v>
      </c>
      <c r="D134" s="213" t="s">
        <v>198</v>
      </c>
      <c r="E134" s="213" t="s">
        <v>870</v>
      </c>
      <c r="F134" s="215"/>
      <c r="G134" s="204" t="s">
        <v>11</v>
      </c>
      <c r="H134" s="215"/>
      <c r="I134" s="216"/>
      <c r="J134" s="216"/>
      <c r="K134" s="218"/>
      <c r="L134" s="804"/>
    </row>
    <row r="135" spans="1:255" ht="16.5" customHeight="1">
      <c r="A135" s="399" t="s">
        <v>910</v>
      </c>
      <c r="B135" s="212"/>
      <c r="C135" s="212" t="s">
        <v>23</v>
      </c>
      <c r="D135" s="213" t="s">
        <v>872</v>
      </c>
      <c r="E135" s="220" t="s">
        <v>1157</v>
      </c>
      <c r="F135" s="215"/>
      <c r="G135" s="204" t="s">
        <v>11</v>
      </c>
      <c r="H135" s="215"/>
      <c r="I135" s="216"/>
      <c r="J135" s="213" t="s">
        <v>873</v>
      </c>
      <c r="K135" s="218" t="s">
        <v>1274</v>
      </c>
      <c r="L135" s="385"/>
    </row>
    <row r="136" spans="1:255" ht="16.5" customHeight="1">
      <c r="A136" s="399" t="s">
        <v>911</v>
      </c>
      <c r="B136" s="212"/>
      <c r="C136" s="212" t="s">
        <v>23</v>
      </c>
      <c r="D136" s="213" t="s">
        <v>872</v>
      </c>
      <c r="E136" s="220" t="s">
        <v>1158</v>
      </c>
      <c r="F136" s="215"/>
      <c r="G136" s="204" t="s">
        <v>11</v>
      </c>
      <c r="H136" s="215"/>
      <c r="I136" s="216"/>
      <c r="J136" s="233" t="s">
        <v>875</v>
      </c>
      <c r="K136" s="218" t="s">
        <v>1290</v>
      </c>
      <c r="L136" s="385"/>
    </row>
    <row r="137" spans="1:255" ht="16.5" customHeight="1">
      <c r="A137" s="399" t="s">
        <v>913</v>
      </c>
      <c r="B137" s="212"/>
      <c r="C137" s="212" t="s">
        <v>23</v>
      </c>
      <c r="D137" s="213" t="s">
        <v>872</v>
      </c>
      <c r="E137" s="220" t="s">
        <v>1159</v>
      </c>
      <c r="F137" s="215"/>
      <c r="G137" s="204" t="s">
        <v>11</v>
      </c>
      <c r="H137" s="215"/>
      <c r="I137" s="216"/>
      <c r="J137" s="213" t="s">
        <v>345</v>
      </c>
      <c r="K137" s="218" t="s">
        <v>1291</v>
      </c>
      <c r="L137" s="385"/>
    </row>
    <row r="138" spans="1:255" ht="16.5" customHeight="1">
      <c r="A138" s="399" t="s">
        <v>1292</v>
      </c>
      <c r="B138" s="212"/>
      <c r="C138" s="212" t="s">
        <v>23</v>
      </c>
      <c r="D138" s="213" t="s">
        <v>872</v>
      </c>
      <c r="E138" s="220" t="s">
        <v>1160</v>
      </c>
      <c r="F138" s="215"/>
      <c r="G138" s="204" t="s">
        <v>11</v>
      </c>
      <c r="H138" s="215"/>
      <c r="I138" s="216"/>
      <c r="J138" s="233" t="s">
        <v>348</v>
      </c>
      <c r="K138" s="218" t="s">
        <v>1291</v>
      </c>
      <c r="L138" s="385"/>
    </row>
    <row r="139" spans="1:255" ht="16.5" customHeight="1">
      <c r="A139" s="399" t="s">
        <v>1293</v>
      </c>
      <c r="B139" s="212"/>
      <c r="C139" s="212" t="s">
        <v>23</v>
      </c>
      <c r="D139" s="213" t="s">
        <v>349</v>
      </c>
      <c r="E139" s="213" t="s">
        <v>350</v>
      </c>
      <c r="F139" s="212" t="s">
        <v>351</v>
      </c>
      <c r="G139" s="204" t="s">
        <v>11</v>
      </c>
      <c r="H139" s="236"/>
      <c r="I139" s="216"/>
      <c r="J139" s="219" t="s">
        <v>352</v>
      </c>
      <c r="K139" s="255" t="s">
        <v>1392</v>
      </c>
      <c r="L139" s="802"/>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399" t="s">
        <v>1294</v>
      </c>
      <c r="B140" s="212"/>
      <c r="C140" s="212" t="s">
        <v>23</v>
      </c>
      <c r="D140" s="213" t="s">
        <v>349</v>
      </c>
      <c r="E140" s="213" t="s">
        <v>353</v>
      </c>
      <c r="F140" s="212" t="s">
        <v>351</v>
      </c>
      <c r="G140" s="204" t="s">
        <v>11</v>
      </c>
      <c r="H140" s="236"/>
      <c r="I140" s="216"/>
      <c r="J140" s="219" t="s">
        <v>354</v>
      </c>
      <c r="K140" s="255" t="s">
        <v>1356</v>
      </c>
      <c r="L140" s="803"/>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399" t="s">
        <v>1296</v>
      </c>
      <c r="B141" s="212"/>
      <c r="C141" s="212" t="s">
        <v>23</v>
      </c>
      <c r="D141" s="213" t="s">
        <v>349</v>
      </c>
      <c r="E141" s="213" t="s">
        <v>355</v>
      </c>
      <c r="F141" s="212" t="s">
        <v>351</v>
      </c>
      <c r="G141" s="204" t="s">
        <v>11</v>
      </c>
      <c r="H141" s="236"/>
      <c r="I141" s="216"/>
      <c r="J141" s="219" t="s">
        <v>356</v>
      </c>
      <c r="K141" s="255" t="s">
        <v>1357</v>
      </c>
      <c r="L141" s="803"/>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399" t="s">
        <v>1297</v>
      </c>
      <c r="B142" s="212"/>
      <c r="C142" s="212" t="s">
        <v>23</v>
      </c>
      <c r="D142" s="213" t="s">
        <v>349</v>
      </c>
      <c r="E142" s="213" t="s">
        <v>357</v>
      </c>
      <c r="F142" s="215"/>
      <c r="G142" s="204" t="s">
        <v>11</v>
      </c>
      <c r="H142" s="236"/>
      <c r="I142" s="216"/>
      <c r="J142" s="219" t="s">
        <v>1241</v>
      </c>
      <c r="K142" s="231"/>
      <c r="L142" s="803"/>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399" t="s">
        <v>1298</v>
      </c>
      <c r="B143" s="212"/>
      <c r="C143" s="212" t="s">
        <v>23</v>
      </c>
      <c r="D143" s="213" t="s">
        <v>349</v>
      </c>
      <c r="E143" s="213" t="s">
        <v>358</v>
      </c>
      <c r="F143" s="215"/>
      <c r="G143" s="204" t="s">
        <v>11</v>
      </c>
      <c r="H143" s="236"/>
      <c r="I143" s="216"/>
      <c r="J143" s="228"/>
      <c r="K143" s="255" t="s">
        <v>1399</v>
      </c>
      <c r="L143" s="803"/>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399" t="s">
        <v>1299</v>
      </c>
      <c r="B144" s="212"/>
      <c r="C144" s="212" t="s">
        <v>23</v>
      </c>
      <c r="D144" s="213" t="s">
        <v>349</v>
      </c>
      <c r="E144" s="213" t="s">
        <v>359</v>
      </c>
      <c r="F144" s="215"/>
      <c r="G144" s="204" t="s">
        <v>11</v>
      </c>
      <c r="H144" s="236"/>
      <c r="I144" s="216"/>
      <c r="J144" s="219" t="s">
        <v>360</v>
      </c>
      <c r="K144" s="255" t="s">
        <v>1387</v>
      </c>
      <c r="L144" s="803"/>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399" t="s">
        <v>1311</v>
      </c>
      <c r="B145" s="212"/>
      <c r="C145" s="212" t="s">
        <v>23</v>
      </c>
      <c r="D145" s="213" t="s">
        <v>349</v>
      </c>
      <c r="E145" s="213" t="s">
        <v>361</v>
      </c>
      <c r="F145" s="212" t="s">
        <v>362</v>
      </c>
      <c r="G145" s="204" t="s">
        <v>11</v>
      </c>
      <c r="H145" s="236"/>
      <c r="I145" s="216"/>
      <c r="J145" s="219" t="s">
        <v>363</v>
      </c>
      <c r="K145" s="255"/>
      <c r="L145" s="803"/>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399" t="s">
        <v>1312</v>
      </c>
      <c r="B146" s="212"/>
      <c r="C146" s="212" t="s">
        <v>23</v>
      </c>
      <c r="D146" s="213" t="s">
        <v>349</v>
      </c>
      <c r="E146" s="213" t="s">
        <v>364</v>
      </c>
      <c r="F146" s="212" t="s">
        <v>365</v>
      </c>
      <c r="G146" s="204" t="s">
        <v>11</v>
      </c>
      <c r="H146" s="236"/>
      <c r="I146" s="216"/>
      <c r="J146" s="219" t="s">
        <v>366</v>
      </c>
      <c r="K146" s="255"/>
      <c r="L146" s="803"/>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399" t="s">
        <v>1313</v>
      </c>
      <c r="B147" s="212"/>
      <c r="C147" s="212" t="s">
        <v>23</v>
      </c>
      <c r="D147" s="213" t="s">
        <v>349</v>
      </c>
      <c r="E147" s="213" t="s">
        <v>367</v>
      </c>
      <c r="F147" s="212" t="s">
        <v>368</v>
      </c>
      <c r="G147" s="204" t="s">
        <v>11</v>
      </c>
      <c r="H147" s="236"/>
      <c r="I147" s="216"/>
      <c r="J147" s="219" t="s">
        <v>363</v>
      </c>
      <c r="K147" s="255"/>
      <c r="L147" s="803"/>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399" t="s">
        <v>1314</v>
      </c>
      <c r="B148" s="212"/>
      <c r="C148" s="212" t="s">
        <v>23</v>
      </c>
      <c r="D148" s="213" t="s">
        <v>349</v>
      </c>
      <c r="E148" s="213" t="s">
        <v>369</v>
      </c>
      <c r="F148" s="212" t="s">
        <v>362</v>
      </c>
      <c r="G148" s="204" t="s">
        <v>11</v>
      </c>
      <c r="H148" s="236"/>
      <c r="I148" s="216"/>
      <c r="J148" s="219" t="s">
        <v>370</v>
      </c>
      <c r="K148" s="255"/>
      <c r="L148" s="803"/>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399" t="s">
        <v>1315</v>
      </c>
      <c r="B149" s="212"/>
      <c r="C149" s="212" t="s">
        <v>23</v>
      </c>
      <c r="D149" s="213" t="s">
        <v>349</v>
      </c>
      <c r="E149" s="213" t="s">
        <v>371</v>
      </c>
      <c r="F149" s="212" t="s">
        <v>372</v>
      </c>
      <c r="G149" s="204" t="s">
        <v>11</v>
      </c>
      <c r="H149" s="236"/>
      <c r="I149" s="216"/>
      <c r="J149" s="219" t="s">
        <v>373</v>
      </c>
      <c r="K149" s="255"/>
      <c r="L149" s="803"/>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399" t="s">
        <v>1316</v>
      </c>
      <c r="B150" s="212"/>
      <c r="C150" s="212" t="s">
        <v>23</v>
      </c>
      <c r="D150" s="213" t="s">
        <v>349</v>
      </c>
      <c r="E150" s="213" t="s">
        <v>374</v>
      </c>
      <c r="F150" s="212" t="s">
        <v>375</v>
      </c>
      <c r="G150" s="204" t="s">
        <v>11</v>
      </c>
      <c r="H150" s="236"/>
      <c r="I150" s="216"/>
      <c r="J150" s="219" t="s">
        <v>363</v>
      </c>
      <c r="K150" s="255"/>
      <c r="L150" s="803"/>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399" t="s">
        <v>1317</v>
      </c>
      <c r="B151" s="212"/>
      <c r="C151" s="212" t="s">
        <v>23</v>
      </c>
      <c r="D151" s="213" t="s">
        <v>349</v>
      </c>
      <c r="E151" s="213" t="s">
        <v>376</v>
      </c>
      <c r="F151" s="212" t="s">
        <v>377</v>
      </c>
      <c r="G151" s="204" t="s">
        <v>11</v>
      </c>
      <c r="H151" s="236"/>
      <c r="I151" s="216"/>
      <c r="J151" s="237" t="s">
        <v>1353</v>
      </c>
      <c r="K151" s="255"/>
      <c r="L151" s="803"/>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399" t="s">
        <v>1318</v>
      </c>
      <c r="B152" s="212"/>
      <c r="C152" s="212" t="s">
        <v>23</v>
      </c>
      <c r="D152" s="213" t="s">
        <v>349</v>
      </c>
      <c r="E152" s="213" t="s">
        <v>378</v>
      </c>
      <c r="F152" s="212" t="s">
        <v>379</v>
      </c>
      <c r="G152" s="204" t="s">
        <v>11</v>
      </c>
      <c r="H152" s="236"/>
      <c r="I152" s="216"/>
      <c r="J152" s="219" t="s">
        <v>380</v>
      </c>
      <c r="K152" s="255"/>
      <c r="L152" s="803"/>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399" t="s">
        <v>1319</v>
      </c>
      <c r="B153" s="212"/>
      <c r="C153" s="212" t="s">
        <v>23</v>
      </c>
      <c r="D153" s="213" t="s">
        <v>349</v>
      </c>
      <c r="E153" s="213" t="s">
        <v>381</v>
      </c>
      <c r="F153" s="215"/>
      <c r="G153" s="204" t="s">
        <v>11</v>
      </c>
      <c r="H153" s="236"/>
      <c r="I153" s="216"/>
      <c r="J153" s="228"/>
      <c r="K153" s="255" t="s">
        <v>1483</v>
      </c>
      <c r="L153" s="803"/>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399" t="s">
        <v>1320</v>
      </c>
      <c r="B154" s="212"/>
      <c r="C154" s="212" t="s">
        <v>23</v>
      </c>
      <c r="D154" s="213" t="s">
        <v>349</v>
      </c>
      <c r="E154" s="220" t="s">
        <v>382</v>
      </c>
      <c r="F154" s="215"/>
      <c r="G154" s="204" t="s">
        <v>11</v>
      </c>
      <c r="H154" s="236"/>
      <c r="I154" s="216"/>
      <c r="J154" s="217"/>
      <c r="K154" s="255" t="s">
        <v>1479</v>
      </c>
      <c r="L154" s="803"/>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399" t="s">
        <v>1321</v>
      </c>
      <c r="B155" s="212"/>
      <c r="C155" s="212" t="s">
        <v>23</v>
      </c>
      <c r="D155" s="213" t="s">
        <v>349</v>
      </c>
      <c r="E155" s="220" t="s">
        <v>1388</v>
      </c>
      <c r="F155" s="215"/>
      <c r="G155" s="204" t="s">
        <v>11</v>
      </c>
      <c r="H155" s="236"/>
      <c r="I155" s="216"/>
      <c r="J155" s="219" t="s">
        <v>383</v>
      </c>
      <c r="K155" s="255" t="s">
        <v>1441</v>
      </c>
      <c r="L155" s="803"/>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399" t="s">
        <v>1322</v>
      </c>
      <c r="B156" s="212"/>
      <c r="C156" s="212" t="s">
        <v>23</v>
      </c>
      <c r="D156" s="213" t="s">
        <v>349</v>
      </c>
      <c r="E156" s="220" t="s">
        <v>1389</v>
      </c>
      <c r="F156" s="215"/>
      <c r="G156" s="232" t="s">
        <v>6</v>
      </c>
      <c r="H156" s="236"/>
      <c r="I156" s="216"/>
      <c r="J156" s="219" t="s">
        <v>1469</v>
      </c>
      <c r="K156" s="255" t="s">
        <v>1400</v>
      </c>
      <c r="L156" s="803"/>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399" t="s">
        <v>1323</v>
      </c>
      <c r="B157" s="212"/>
      <c r="C157" s="212" t="s">
        <v>23</v>
      </c>
      <c r="D157" s="213" t="s">
        <v>349</v>
      </c>
      <c r="E157" s="220" t="s">
        <v>1390</v>
      </c>
      <c r="F157" s="215"/>
      <c r="G157" s="204" t="s">
        <v>11</v>
      </c>
      <c r="H157" s="236"/>
      <c r="I157" s="216"/>
      <c r="J157" s="219" t="s">
        <v>385</v>
      </c>
      <c r="K157" s="255" t="s">
        <v>1391</v>
      </c>
      <c r="L157" s="803"/>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399" t="s">
        <v>1324</v>
      </c>
      <c r="B158" s="212"/>
      <c r="C158" s="212" t="s">
        <v>23</v>
      </c>
      <c r="D158" s="213" t="s">
        <v>349</v>
      </c>
      <c r="E158" s="220" t="s">
        <v>387</v>
      </c>
      <c r="F158" s="215"/>
      <c r="G158" s="204" t="s">
        <v>11</v>
      </c>
      <c r="H158" s="236"/>
      <c r="I158" s="216"/>
      <c r="J158" s="219" t="s">
        <v>388</v>
      </c>
      <c r="K158" s="255"/>
      <c r="L158" s="803"/>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399" t="s">
        <v>1325</v>
      </c>
      <c r="B159" s="212"/>
      <c r="C159" s="212" t="s">
        <v>23</v>
      </c>
      <c r="D159" s="213" t="s">
        <v>349</v>
      </c>
      <c r="E159" s="220" t="s">
        <v>389</v>
      </c>
      <c r="F159" s="215"/>
      <c r="G159" s="204" t="s">
        <v>11</v>
      </c>
      <c r="H159" s="236"/>
      <c r="I159" s="216"/>
      <c r="J159" s="217"/>
      <c r="K159" s="255" t="s">
        <v>1482</v>
      </c>
      <c r="L159" s="803"/>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399" t="s">
        <v>1326</v>
      </c>
      <c r="B160" s="212"/>
      <c r="C160" s="212" t="s">
        <v>23</v>
      </c>
      <c r="D160" s="213" t="s">
        <v>349</v>
      </c>
      <c r="E160" s="220" t="s">
        <v>390</v>
      </c>
      <c r="F160" s="212" t="s">
        <v>391</v>
      </c>
      <c r="G160" s="204" t="s">
        <v>11</v>
      </c>
      <c r="H160" s="236"/>
      <c r="I160" s="216"/>
      <c r="J160" s="219" t="s">
        <v>392</v>
      </c>
      <c r="K160" s="255" t="s">
        <v>1394</v>
      </c>
      <c r="L160" s="803"/>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399" t="s">
        <v>1327</v>
      </c>
      <c r="B161" s="212"/>
      <c r="C161" s="212" t="s">
        <v>23</v>
      </c>
      <c r="D161" s="213" t="s">
        <v>349</v>
      </c>
      <c r="E161" s="220" t="s">
        <v>393</v>
      </c>
      <c r="F161" s="215"/>
      <c r="G161" s="204" t="s">
        <v>11</v>
      </c>
      <c r="H161" s="236"/>
      <c r="I161" s="216"/>
      <c r="J161" s="228"/>
      <c r="K161" s="255" t="s">
        <v>386</v>
      </c>
      <c r="L161" s="803"/>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399" t="s">
        <v>1328</v>
      </c>
      <c r="B162" s="212"/>
      <c r="C162" s="212" t="s">
        <v>23</v>
      </c>
      <c r="D162" s="213" t="s">
        <v>349</v>
      </c>
      <c r="E162" s="220" t="s">
        <v>394</v>
      </c>
      <c r="F162" s="212" t="s">
        <v>395</v>
      </c>
      <c r="G162" s="204" t="s">
        <v>11</v>
      </c>
      <c r="H162" s="236"/>
      <c r="I162" s="216"/>
      <c r="J162" s="219" t="s">
        <v>1468</v>
      </c>
      <c r="K162" s="255" t="s">
        <v>1243</v>
      </c>
      <c r="L162" s="803"/>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399" t="s">
        <v>1329</v>
      </c>
      <c r="B163" s="212"/>
      <c r="C163" s="212" t="s">
        <v>23</v>
      </c>
      <c r="D163" s="213" t="s">
        <v>349</v>
      </c>
      <c r="E163" s="220" t="s">
        <v>397</v>
      </c>
      <c r="F163" s="212" t="s">
        <v>398</v>
      </c>
      <c r="G163" s="204" t="s">
        <v>11</v>
      </c>
      <c r="H163" s="236"/>
      <c r="I163" s="216"/>
      <c r="J163" s="219" t="s">
        <v>399</v>
      </c>
      <c r="K163" s="513" t="s">
        <v>2154</v>
      </c>
      <c r="L163" s="803"/>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399" t="s">
        <v>1330</v>
      </c>
      <c r="B164" s="212"/>
      <c r="C164" s="212" t="s">
        <v>23</v>
      </c>
      <c r="D164" s="213" t="s">
        <v>349</v>
      </c>
      <c r="E164" s="220" t="s">
        <v>400</v>
      </c>
      <c r="F164" s="212" t="s">
        <v>395</v>
      </c>
      <c r="G164" s="204" t="s">
        <v>11</v>
      </c>
      <c r="H164" s="236"/>
      <c r="I164" s="216"/>
      <c r="J164" s="219" t="s">
        <v>396</v>
      </c>
      <c r="K164" s="513" t="s">
        <v>2153</v>
      </c>
      <c r="L164" s="803"/>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399" t="s">
        <v>1331</v>
      </c>
      <c r="B165" s="212"/>
      <c r="C165" s="212" t="s">
        <v>23</v>
      </c>
      <c r="D165" s="213" t="s">
        <v>349</v>
      </c>
      <c r="E165" s="220" t="s">
        <v>401</v>
      </c>
      <c r="F165" s="238"/>
      <c r="G165" s="204" t="s">
        <v>11</v>
      </c>
      <c r="H165" s="239"/>
      <c r="I165" s="216"/>
      <c r="J165" s="217"/>
      <c r="K165" s="240" t="s">
        <v>1354</v>
      </c>
      <c r="L165" s="803"/>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399" t="s">
        <v>1332</v>
      </c>
      <c r="B166" s="212"/>
      <c r="C166" s="212" t="s">
        <v>23</v>
      </c>
      <c r="D166" s="213" t="s">
        <v>349</v>
      </c>
      <c r="E166" s="220" t="s">
        <v>402</v>
      </c>
      <c r="F166" s="215"/>
      <c r="G166" s="204" t="s">
        <v>11</v>
      </c>
      <c r="H166" s="236"/>
      <c r="I166" s="216"/>
      <c r="J166" s="217"/>
      <c r="K166" s="255" t="s">
        <v>1393</v>
      </c>
      <c r="L166" s="803"/>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399" t="s">
        <v>1333</v>
      </c>
      <c r="B167" s="212"/>
      <c r="C167" s="212" t="s">
        <v>23</v>
      </c>
      <c r="D167" s="213" t="s">
        <v>349</v>
      </c>
      <c r="E167" s="220" t="s">
        <v>403</v>
      </c>
      <c r="F167" s="215"/>
      <c r="G167" s="204" t="s">
        <v>11</v>
      </c>
      <c r="H167" s="236"/>
      <c r="I167" s="216"/>
      <c r="J167" s="217"/>
      <c r="K167" s="255" t="s">
        <v>1481</v>
      </c>
      <c r="L167" s="803"/>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399" t="s">
        <v>1334</v>
      </c>
      <c r="B168" s="212"/>
      <c r="C168" s="212" t="s">
        <v>23</v>
      </c>
      <c r="D168" s="213" t="s">
        <v>349</v>
      </c>
      <c r="E168" s="220" t="s">
        <v>404</v>
      </c>
      <c r="F168" s="215"/>
      <c r="G168" s="204" t="s">
        <v>11</v>
      </c>
      <c r="H168" s="236"/>
      <c r="I168" s="216"/>
      <c r="J168" s="219" t="s">
        <v>383</v>
      </c>
      <c r="K168" s="255" t="s">
        <v>1396</v>
      </c>
      <c r="L168" s="803"/>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399" t="s">
        <v>1335</v>
      </c>
      <c r="B169" s="212"/>
      <c r="C169" s="212" t="s">
        <v>23</v>
      </c>
      <c r="D169" s="213" t="s">
        <v>349</v>
      </c>
      <c r="E169" s="220" t="s">
        <v>405</v>
      </c>
      <c r="F169" s="215"/>
      <c r="G169" s="232" t="s">
        <v>6</v>
      </c>
      <c r="H169" s="236"/>
      <c r="I169" s="216"/>
      <c r="J169" s="219" t="s">
        <v>1467</v>
      </c>
      <c r="K169" s="255" t="s">
        <v>1397</v>
      </c>
      <c r="L169" s="803"/>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399" t="s">
        <v>1761</v>
      </c>
      <c r="B170" s="212"/>
      <c r="C170" s="212" t="s">
        <v>23</v>
      </c>
      <c r="D170" s="213" t="s">
        <v>349</v>
      </c>
      <c r="E170" s="213" t="s">
        <v>406</v>
      </c>
      <c r="F170" s="215"/>
      <c r="G170" s="204" t="s">
        <v>11</v>
      </c>
      <c r="H170" s="236"/>
      <c r="I170" s="216"/>
      <c r="J170" s="219" t="s">
        <v>407</v>
      </c>
      <c r="K170" s="255" t="s">
        <v>1398</v>
      </c>
      <c r="L170" s="803"/>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399" t="s">
        <v>1762</v>
      </c>
      <c r="B171" s="212"/>
      <c r="C171" s="212" t="s">
        <v>23</v>
      </c>
      <c r="D171" s="213" t="s">
        <v>349</v>
      </c>
      <c r="E171" s="213" t="s">
        <v>408</v>
      </c>
      <c r="F171" s="213"/>
      <c r="G171" s="204" t="s">
        <v>11</v>
      </c>
      <c r="H171" s="236"/>
      <c r="I171" s="216"/>
      <c r="J171" s="219" t="s">
        <v>409</v>
      </c>
      <c r="K171" s="255"/>
      <c r="L171" s="803"/>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399" t="s">
        <v>1763</v>
      </c>
      <c r="B172" s="212"/>
      <c r="C172" s="212" t="s">
        <v>23</v>
      </c>
      <c r="D172" s="213" t="s">
        <v>425</v>
      </c>
      <c r="E172" s="213" t="s">
        <v>2156</v>
      </c>
      <c r="F172" s="213"/>
      <c r="G172" s="204" t="s">
        <v>11</v>
      </c>
      <c r="H172" s="215"/>
      <c r="I172" s="215"/>
      <c r="J172" s="216"/>
      <c r="K172" s="816" t="s">
        <v>1742</v>
      </c>
      <c r="L172" s="808" t="s">
        <v>2173</v>
      </c>
    </row>
    <row r="173" spans="1:255" ht="16.5" customHeight="1">
      <c r="A173" s="399" t="s">
        <v>1336</v>
      </c>
      <c r="B173" s="212"/>
      <c r="C173" s="212" t="s">
        <v>23</v>
      </c>
      <c r="D173" s="213" t="s">
        <v>425</v>
      </c>
      <c r="E173" s="213" t="s">
        <v>2157</v>
      </c>
      <c r="F173" s="212" t="s">
        <v>426</v>
      </c>
      <c r="G173" s="204" t="s">
        <v>11</v>
      </c>
      <c r="H173" s="215"/>
      <c r="I173" s="215"/>
      <c r="J173" s="216"/>
      <c r="K173" s="816"/>
      <c r="L173" s="809"/>
    </row>
    <row r="174" spans="1:255" ht="16.5" customHeight="1">
      <c r="A174" s="399" t="s">
        <v>1337</v>
      </c>
      <c r="B174" s="212"/>
      <c r="C174" s="212" t="s">
        <v>23</v>
      </c>
      <c r="D174" s="213" t="s">
        <v>425</v>
      </c>
      <c r="E174" s="213" t="s">
        <v>2158</v>
      </c>
      <c r="F174" s="212" t="s">
        <v>426</v>
      </c>
      <c r="G174" s="204" t="s">
        <v>11</v>
      </c>
      <c r="H174" s="215"/>
      <c r="I174" s="215"/>
      <c r="J174" s="216"/>
      <c r="K174" s="816"/>
      <c r="L174" s="809"/>
    </row>
    <row r="175" spans="1:255" ht="16.5" customHeight="1">
      <c r="A175" s="399" t="s">
        <v>1338</v>
      </c>
      <c r="B175" s="212"/>
      <c r="C175" s="212" t="s">
        <v>23</v>
      </c>
      <c r="D175" s="213" t="s">
        <v>425</v>
      </c>
      <c r="E175" s="213" t="s">
        <v>2159</v>
      </c>
      <c r="F175" s="212" t="s">
        <v>426</v>
      </c>
      <c r="G175" s="204" t="s">
        <v>11</v>
      </c>
      <c r="H175" s="215"/>
      <c r="I175" s="215"/>
      <c r="J175" s="216"/>
      <c r="K175" s="816"/>
      <c r="L175" s="809"/>
    </row>
    <row r="176" spans="1:255" ht="16.5" customHeight="1">
      <c r="A176" s="399" t="s">
        <v>1339</v>
      </c>
      <c r="B176" s="212"/>
      <c r="C176" s="212" t="s">
        <v>23</v>
      </c>
      <c r="D176" s="213" t="s">
        <v>425</v>
      </c>
      <c r="E176" s="213" t="s">
        <v>2160</v>
      </c>
      <c r="F176" s="212" t="s">
        <v>426</v>
      </c>
      <c r="G176" s="204" t="s">
        <v>11</v>
      </c>
      <c r="H176" s="215"/>
      <c r="I176" s="215"/>
      <c r="J176" s="216"/>
      <c r="K176" s="816"/>
      <c r="L176" s="809"/>
    </row>
    <row r="177" spans="1:255" ht="16.5" customHeight="1">
      <c r="A177" s="399" t="s">
        <v>1340</v>
      </c>
      <c r="B177" s="212"/>
      <c r="C177" s="212" t="s">
        <v>23</v>
      </c>
      <c r="D177" s="213" t="s">
        <v>425</v>
      </c>
      <c r="E177" s="213" t="s">
        <v>2161</v>
      </c>
      <c r="F177" s="212" t="s">
        <v>63</v>
      </c>
      <c r="G177" s="204" t="s">
        <v>11</v>
      </c>
      <c r="H177" s="215"/>
      <c r="I177" s="215"/>
      <c r="J177" s="216"/>
      <c r="K177" s="816"/>
      <c r="L177" s="809"/>
    </row>
    <row r="178" spans="1:255" ht="16.5" customHeight="1">
      <c r="A178" s="399" t="s">
        <v>1341</v>
      </c>
      <c r="B178" s="212"/>
      <c r="C178" s="212" t="s">
        <v>23</v>
      </c>
      <c r="D178" s="213" t="s">
        <v>425</v>
      </c>
      <c r="E178" s="213" t="s">
        <v>2162</v>
      </c>
      <c r="F178" s="212" t="s">
        <v>63</v>
      </c>
      <c r="G178" s="204" t="s">
        <v>11</v>
      </c>
      <c r="H178" s="215"/>
      <c r="I178" s="215"/>
      <c r="J178" s="216"/>
      <c r="K178" s="816"/>
      <c r="L178" s="809"/>
    </row>
    <row r="179" spans="1:255" ht="16.5" customHeight="1">
      <c r="A179" s="399" t="s">
        <v>1342</v>
      </c>
      <c r="B179" s="212"/>
      <c r="C179" s="212" t="s">
        <v>23</v>
      </c>
      <c r="D179" s="213" t="s">
        <v>425</v>
      </c>
      <c r="E179" s="213" t="s">
        <v>2163</v>
      </c>
      <c r="F179" s="212" t="s">
        <v>63</v>
      </c>
      <c r="G179" s="204" t="s">
        <v>11</v>
      </c>
      <c r="H179" s="215"/>
      <c r="I179" s="215"/>
      <c r="J179" s="216"/>
      <c r="K179" s="816"/>
      <c r="L179" s="809"/>
    </row>
    <row r="180" spans="1:255" ht="16.5" customHeight="1">
      <c r="A180" s="399" t="s">
        <v>1343</v>
      </c>
      <c r="B180" s="212"/>
      <c r="C180" s="212" t="s">
        <v>23</v>
      </c>
      <c r="D180" s="213" t="s">
        <v>425</v>
      </c>
      <c r="E180" s="213" t="s">
        <v>2164</v>
      </c>
      <c r="F180" s="212" t="s">
        <v>63</v>
      </c>
      <c r="G180" s="204" t="s">
        <v>11</v>
      </c>
      <c r="H180" s="215"/>
      <c r="I180" s="215"/>
      <c r="J180" s="216"/>
      <c r="K180" s="816"/>
      <c r="L180" s="810"/>
    </row>
    <row r="181" spans="1:255" ht="16.5" customHeight="1">
      <c r="A181" s="399" t="s">
        <v>1344</v>
      </c>
      <c r="B181" s="517"/>
      <c r="C181" s="514" t="s">
        <v>23</v>
      </c>
      <c r="D181" s="516" t="s">
        <v>424</v>
      </c>
      <c r="E181" s="213" t="s">
        <v>2166</v>
      </c>
      <c r="F181" s="515"/>
      <c r="G181" s="204" t="s">
        <v>11</v>
      </c>
      <c r="H181" s="201"/>
      <c r="I181" s="247"/>
      <c r="J181" s="248"/>
      <c r="K181" s="805" t="s">
        <v>2286</v>
      </c>
      <c r="L181" s="808" t="s">
        <v>2174</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399" t="s">
        <v>1345</v>
      </c>
      <c r="B182" s="517"/>
      <c r="C182" s="514" t="s">
        <v>23</v>
      </c>
      <c r="D182" s="516" t="s">
        <v>425</v>
      </c>
      <c r="E182" s="213" t="s">
        <v>2165</v>
      </c>
      <c r="F182" s="514" t="s">
        <v>426</v>
      </c>
      <c r="G182" s="204" t="s">
        <v>11</v>
      </c>
      <c r="H182" s="201"/>
      <c r="I182" s="247"/>
      <c r="J182" s="248"/>
      <c r="K182" s="806"/>
      <c r="L182" s="809"/>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399" t="s">
        <v>1346</v>
      </c>
      <c r="B183" s="517"/>
      <c r="C183" s="514" t="s">
        <v>23</v>
      </c>
      <c r="D183" s="516" t="s">
        <v>425</v>
      </c>
      <c r="E183" s="213" t="s">
        <v>2167</v>
      </c>
      <c r="F183" s="514" t="s">
        <v>426</v>
      </c>
      <c r="G183" s="204" t="s">
        <v>11</v>
      </c>
      <c r="H183" s="201"/>
      <c r="I183" s="247"/>
      <c r="J183" s="248"/>
      <c r="K183" s="806"/>
      <c r="L183" s="809"/>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399" t="s">
        <v>1347</v>
      </c>
      <c r="B184" s="517"/>
      <c r="C184" s="514" t="s">
        <v>23</v>
      </c>
      <c r="D184" s="516" t="s">
        <v>425</v>
      </c>
      <c r="E184" s="213" t="s">
        <v>2175</v>
      </c>
      <c r="F184" s="514" t="s">
        <v>426</v>
      </c>
      <c r="G184" s="204" t="s">
        <v>11</v>
      </c>
      <c r="H184" s="201"/>
      <c r="I184" s="247"/>
      <c r="J184" s="248"/>
      <c r="K184" s="806"/>
      <c r="L184" s="809"/>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399" t="s">
        <v>1348</v>
      </c>
      <c r="B185" s="517"/>
      <c r="C185" s="514" t="s">
        <v>23</v>
      </c>
      <c r="D185" s="516" t="s">
        <v>425</v>
      </c>
      <c r="E185" s="213" t="s">
        <v>2168</v>
      </c>
      <c r="F185" s="514" t="s">
        <v>426</v>
      </c>
      <c r="G185" s="204" t="s">
        <v>11</v>
      </c>
      <c r="H185" s="201"/>
      <c r="I185" s="247"/>
      <c r="J185" s="248"/>
      <c r="K185" s="806"/>
      <c r="L185" s="809"/>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399" t="s">
        <v>1349</v>
      </c>
      <c r="B186" s="517"/>
      <c r="C186" s="514" t="s">
        <v>23</v>
      </c>
      <c r="D186" s="516" t="s">
        <v>425</v>
      </c>
      <c r="E186" s="213" t="s">
        <v>2169</v>
      </c>
      <c r="F186" s="515"/>
      <c r="G186" s="204" t="s">
        <v>11</v>
      </c>
      <c r="H186" s="201"/>
      <c r="I186" s="247"/>
      <c r="J186" s="248"/>
      <c r="K186" s="806"/>
      <c r="L186" s="809"/>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399" t="s">
        <v>1764</v>
      </c>
      <c r="B187" s="517"/>
      <c r="C187" s="514" t="s">
        <v>23</v>
      </c>
      <c r="D187" s="516" t="s">
        <v>425</v>
      </c>
      <c r="E187" s="213" t="s">
        <v>2170</v>
      </c>
      <c r="F187" s="515"/>
      <c r="G187" s="204" t="s">
        <v>11</v>
      </c>
      <c r="H187" s="201"/>
      <c r="I187" s="247"/>
      <c r="J187" s="248"/>
      <c r="K187" s="806"/>
      <c r="L187" s="809"/>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399" t="s">
        <v>1765</v>
      </c>
      <c r="B188" s="517"/>
      <c r="C188" s="514" t="s">
        <v>23</v>
      </c>
      <c r="D188" s="516" t="s">
        <v>425</v>
      </c>
      <c r="E188" s="213" t="s">
        <v>2171</v>
      </c>
      <c r="F188" s="515"/>
      <c r="G188" s="204" t="s">
        <v>11</v>
      </c>
      <c r="H188" s="201"/>
      <c r="I188" s="247"/>
      <c r="J188" s="248"/>
      <c r="K188" s="806"/>
      <c r="L188" s="809"/>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399" t="s">
        <v>1766</v>
      </c>
      <c r="B189" s="517"/>
      <c r="C189" s="514" t="s">
        <v>23</v>
      </c>
      <c r="D189" s="516" t="s">
        <v>425</v>
      </c>
      <c r="E189" s="213" t="s">
        <v>2172</v>
      </c>
      <c r="F189" s="515"/>
      <c r="G189" s="204" t="s">
        <v>11</v>
      </c>
      <c r="H189" s="201"/>
      <c r="I189" s="201"/>
      <c r="J189" s="248"/>
      <c r="K189" s="807"/>
      <c r="L189" s="810"/>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399" t="s">
        <v>1767</v>
      </c>
      <c r="B190" s="212"/>
      <c r="C190" s="212" t="s">
        <v>23</v>
      </c>
      <c r="D190" s="213" t="s">
        <v>425</v>
      </c>
      <c r="E190" s="213" t="s">
        <v>888</v>
      </c>
      <c r="F190" s="215"/>
      <c r="G190" s="204" t="s">
        <v>11</v>
      </c>
      <c r="H190" s="215"/>
      <c r="I190" s="215"/>
      <c r="J190" s="233" t="s">
        <v>1743</v>
      </c>
      <c r="K190" s="801" t="s">
        <v>2293</v>
      </c>
      <c r="L190" s="385"/>
    </row>
    <row r="191" spans="1:255" ht="16.5" customHeight="1">
      <c r="A191" s="399" t="s">
        <v>1768</v>
      </c>
      <c r="B191" s="212"/>
      <c r="C191" s="212" t="s">
        <v>23</v>
      </c>
      <c r="D191" s="213" t="s">
        <v>425</v>
      </c>
      <c r="E191" s="213" t="s">
        <v>1165</v>
      </c>
      <c r="F191" s="212" t="s">
        <v>889</v>
      </c>
      <c r="G191" s="204" t="s">
        <v>11</v>
      </c>
      <c r="H191" s="215"/>
      <c r="I191" s="215"/>
      <c r="J191" s="216"/>
      <c r="K191" s="801"/>
      <c r="L191" s="385"/>
    </row>
    <row r="192" spans="1:255" ht="16.5" customHeight="1">
      <c r="A192" s="399" t="s">
        <v>1769</v>
      </c>
      <c r="B192" s="212"/>
      <c r="C192" s="212" t="s">
        <v>23</v>
      </c>
      <c r="D192" s="213" t="s">
        <v>425</v>
      </c>
      <c r="E192" s="213" t="s">
        <v>1166</v>
      </c>
      <c r="F192" s="212" t="s">
        <v>889</v>
      </c>
      <c r="G192" s="204" t="s">
        <v>11</v>
      </c>
      <c r="H192" s="215"/>
      <c r="I192" s="215"/>
      <c r="J192" s="216"/>
      <c r="K192" s="801"/>
      <c r="L192" s="385"/>
    </row>
    <row r="193" spans="1:12" ht="16.5" customHeight="1">
      <c r="A193" s="399" t="s">
        <v>1770</v>
      </c>
      <c r="B193" s="212"/>
      <c r="C193" s="212" t="s">
        <v>23</v>
      </c>
      <c r="D193" s="213" t="s">
        <v>425</v>
      </c>
      <c r="E193" s="213" t="s">
        <v>1167</v>
      </c>
      <c r="F193" s="212" t="s">
        <v>889</v>
      </c>
      <c r="G193" s="204" t="s">
        <v>11</v>
      </c>
      <c r="H193" s="215"/>
      <c r="I193" s="215"/>
      <c r="J193" s="216"/>
      <c r="K193" s="801"/>
      <c r="L193" s="385"/>
    </row>
    <row r="194" spans="1:12" ht="16.5" customHeight="1">
      <c r="A194" s="399" t="s">
        <v>1771</v>
      </c>
      <c r="B194" s="212"/>
      <c r="C194" s="212" t="s">
        <v>23</v>
      </c>
      <c r="D194" s="213" t="s">
        <v>425</v>
      </c>
      <c r="E194" s="213" t="s">
        <v>1168</v>
      </c>
      <c r="F194" s="212" t="s">
        <v>889</v>
      </c>
      <c r="G194" s="204" t="s">
        <v>11</v>
      </c>
      <c r="H194" s="215"/>
      <c r="I194" s="215"/>
      <c r="J194" s="216"/>
      <c r="K194" s="801"/>
      <c r="L194" s="385"/>
    </row>
    <row r="195" spans="1:12" ht="16.5" customHeight="1">
      <c r="A195" s="399" t="s">
        <v>1772</v>
      </c>
      <c r="B195" s="212"/>
      <c r="C195" s="212" t="s">
        <v>23</v>
      </c>
      <c r="D195" s="213" t="s">
        <v>425</v>
      </c>
      <c r="E195" s="213" t="s">
        <v>1169</v>
      </c>
      <c r="F195" s="212" t="s">
        <v>890</v>
      </c>
      <c r="G195" s="204" t="s">
        <v>11</v>
      </c>
      <c r="H195" s="215"/>
      <c r="I195" s="215"/>
      <c r="J195" s="216"/>
      <c r="K195" s="801"/>
      <c r="L195" s="385"/>
    </row>
    <row r="196" spans="1:12" ht="16.5" customHeight="1">
      <c r="A196" s="399" t="s">
        <v>1773</v>
      </c>
      <c r="B196" s="212"/>
      <c r="C196" s="212" t="s">
        <v>23</v>
      </c>
      <c r="D196" s="213" t="s">
        <v>425</v>
      </c>
      <c r="E196" s="213" t="s">
        <v>1170</v>
      </c>
      <c r="F196" s="212" t="s">
        <v>890</v>
      </c>
      <c r="G196" s="204" t="s">
        <v>11</v>
      </c>
      <c r="H196" s="215"/>
      <c r="I196" s="215"/>
      <c r="J196" s="216"/>
      <c r="K196" s="801"/>
      <c r="L196" s="385"/>
    </row>
    <row r="197" spans="1:12" ht="16.5" customHeight="1">
      <c r="A197" s="399" t="s">
        <v>1798</v>
      </c>
      <c r="B197" s="212"/>
      <c r="C197" s="212" t="s">
        <v>23</v>
      </c>
      <c r="D197" s="213" t="s">
        <v>425</v>
      </c>
      <c r="E197" s="213" t="s">
        <v>1171</v>
      </c>
      <c r="F197" s="212" t="s">
        <v>890</v>
      </c>
      <c r="G197" s="204" t="s">
        <v>11</v>
      </c>
      <c r="H197" s="215"/>
      <c r="I197" s="215"/>
      <c r="J197" s="216"/>
      <c r="K197" s="801"/>
      <c r="L197" s="385"/>
    </row>
    <row r="198" spans="1:12" ht="16.5" customHeight="1">
      <c r="A198" s="399" t="s">
        <v>1799</v>
      </c>
      <c r="B198" s="212"/>
      <c r="C198" s="212" t="s">
        <v>23</v>
      </c>
      <c r="D198" s="213" t="s">
        <v>425</v>
      </c>
      <c r="E198" s="213" t="s">
        <v>1172</v>
      </c>
      <c r="F198" s="212" t="s">
        <v>890</v>
      </c>
      <c r="G198" s="204" t="s">
        <v>11</v>
      </c>
      <c r="H198" s="215"/>
      <c r="I198" s="215"/>
      <c r="J198" s="216"/>
      <c r="K198" s="801"/>
      <c r="L198" s="385"/>
    </row>
    <row r="199" spans="1:12" ht="16.5" customHeight="1">
      <c r="A199" s="399" t="s">
        <v>1800</v>
      </c>
      <c r="B199" s="212"/>
      <c r="C199" s="212" t="s">
        <v>23</v>
      </c>
      <c r="D199" s="213" t="s">
        <v>412</v>
      </c>
      <c r="E199" s="213" t="s">
        <v>891</v>
      </c>
      <c r="F199" s="212" t="s">
        <v>414</v>
      </c>
      <c r="G199" s="204" t="s">
        <v>11</v>
      </c>
      <c r="H199" s="215"/>
      <c r="I199" s="216"/>
      <c r="J199" s="233" t="s">
        <v>1876</v>
      </c>
      <c r="K199" s="218" t="s">
        <v>2062</v>
      </c>
      <c r="L199" s="385"/>
    </row>
    <row r="200" spans="1:12" ht="16.5" customHeight="1">
      <c r="A200" s="399" t="s">
        <v>1802</v>
      </c>
      <c r="B200" s="212"/>
      <c r="C200" s="212" t="s">
        <v>23</v>
      </c>
      <c r="D200" s="213" t="s">
        <v>412</v>
      </c>
      <c r="E200" s="213" t="s">
        <v>1173</v>
      </c>
      <c r="F200" s="212" t="s">
        <v>417</v>
      </c>
      <c r="G200" s="204" t="s">
        <v>11</v>
      </c>
      <c r="H200" s="215"/>
      <c r="I200" s="216"/>
      <c r="J200" s="233" t="s">
        <v>1875</v>
      </c>
      <c r="K200" s="218"/>
      <c r="L200" s="385"/>
    </row>
    <row r="201" spans="1:12" ht="16.5" customHeight="1">
      <c r="A201" s="399" t="s">
        <v>1803</v>
      </c>
      <c r="B201" s="212"/>
      <c r="C201" s="212" t="s">
        <v>23</v>
      </c>
      <c r="D201" s="213" t="s">
        <v>412</v>
      </c>
      <c r="E201" s="213" t="s">
        <v>1174</v>
      </c>
      <c r="F201" s="212" t="s">
        <v>417</v>
      </c>
      <c r="G201" s="204" t="s">
        <v>11</v>
      </c>
      <c r="H201" s="215"/>
      <c r="I201" s="216"/>
      <c r="J201" s="233" t="s">
        <v>1871</v>
      </c>
      <c r="K201" s="218"/>
      <c r="L201" s="385"/>
    </row>
    <row r="202" spans="1:12" ht="16.5" customHeight="1">
      <c r="A202" s="399" t="s">
        <v>1804</v>
      </c>
      <c r="B202" s="212"/>
      <c r="C202" s="212" t="s">
        <v>23</v>
      </c>
      <c r="D202" s="213" t="s">
        <v>412</v>
      </c>
      <c r="E202" s="213" t="s">
        <v>1175</v>
      </c>
      <c r="F202" s="215"/>
      <c r="G202" s="204" t="s">
        <v>11</v>
      </c>
      <c r="H202" s="215"/>
      <c r="I202" s="216"/>
      <c r="J202" s="216"/>
      <c r="K202" s="218"/>
      <c r="L202" s="385"/>
    </row>
    <row r="203" spans="1:12" ht="16.5" customHeight="1">
      <c r="A203" s="399" t="s">
        <v>1805</v>
      </c>
      <c r="B203" s="212"/>
      <c r="C203" s="212" t="s">
        <v>23</v>
      </c>
      <c r="D203" s="213" t="s">
        <v>412</v>
      </c>
      <c r="E203" s="213" t="s">
        <v>1176</v>
      </c>
      <c r="F203" s="215"/>
      <c r="G203" s="204" t="s">
        <v>11</v>
      </c>
      <c r="H203" s="215"/>
      <c r="I203" s="216"/>
      <c r="J203" s="216"/>
      <c r="K203" s="218"/>
      <c r="L203" s="385"/>
    </row>
    <row r="204" spans="1:12" ht="16.5" customHeight="1">
      <c r="A204" s="399" t="s">
        <v>1806</v>
      </c>
      <c r="B204" s="212"/>
      <c r="C204" s="212" t="s">
        <v>23</v>
      </c>
      <c r="D204" s="213" t="s">
        <v>412</v>
      </c>
      <c r="E204" s="213" t="s">
        <v>1177</v>
      </c>
      <c r="F204" s="215"/>
      <c r="G204" s="204" t="s">
        <v>11</v>
      </c>
      <c r="H204" s="215"/>
      <c r="I204" s="216"/>
      <c r="J204" s="216"/>
      <c r="K204" s="218"/>
      <c r="L204" s="385"/>
    </row>
    <row r="205" spans="1:12" ht="16.5" customHeight="1">
      <c r="A205" s="399" t="s">
        <v>2092</v>
      </c>
      <c r="B205" s="212"/>
      <c r="C205" s="212" t="s">
        <v>23</v>
      </c>
      <c r="D205" s="213" t="s">
        <v>412</v>
      </c>
      <c r="E205" s="213" t="s">
        <v>1178</v>
      </c>
      <c r="F205" s="212" t="s">
        <v>414</v>
      </c>
      <c r="G205" s="204" t="s">
        <v>11</v>
      </c>
      <c r="H205" s="215"/>
      <c r="I205" s="216"/>
      <c r="J205" s="233" t="s">
        <v>901</v>
      </c>
      <c r="K205" s="218" t="s">
        <v>2351</v>
      </c>
      <c r="L205" s="799"/>
    </row>
    <row r="206" spans="1:12" ht="16.5" customHeight="1">
      <c r="A206" s="399" t="s">
        <v>2323</v>
      </c>
      <c r="B206" s="212"/>
      <c r="C206" s="212" t="s">
        <v>23</v>
      </c>
      <c r="D206" s="213" t="s">
        <v>412</v>
      </c>
      <c r="E206" s="213" t="s">
        <v>1179</v>
      </c>
      <c r="F206" s="212" t="s">
        <v>417</v>
      </c>
      <c r="G206" s="204" t="s">
        <v>11</v>
      </c>
      <c r="H206" s="215"/>
      <c r="I206" s="216"/>
      <c r="J206" s="233" t="s">
        <v>893</v>
      </c>
      <c r="K206" s="218"/>
      <c r="L206" s="800"/>
    </row>
    <row r="207" spans="1:12" ht="16.5" customHeight="1">
      <c r="A207" s="399" t="s">
        <v>2324</v>
      </c>
      <c r="B207" s="212"/>
      <c r="C207" s="212" t="s">
        <v>23</v>
      </c>
      <c r="D207" s="213" t="s">
        <v>412</v>
      </c>
      <c r="E207" s="213" t="s">
        <v>1180</v>
      </c>
      <c r="F207" s="212" t="s">
        <v>417</v>
      </c>
      <c r="G207" s="204" t="s">
        <v>11</v>
      </c>
      <c r="H207" s="215"/>
      <c r="I207" s="216"/>
      <c r="J207" s="233" t="s">
        <v>895</v>
      </c>
      <c r="K207" s="218" t="s">
        <v>2350</v>
      </c>
      <c r="L207" s="800"/>
    </row>
    <row r="208" spans="1:12" ht="16.5" customHeight="1">
      <c r="A208" s="399" t="s">
        <v>2325</v>
      </c>
      <c r="B208" s="212"/>
      <c r="C208" s="212" t="s">
        <v>23</v>
      </c>
      <c r="D208" s="213" t="s">
        <v>412</v>
      </c>
      <c r="E208" s="213" t="s">
        <v>905</v>
      </c>
      <c r="F208" s="215"/>
      <c r="G208" s="204" t="s">
        <v>11</v>
      </c>
      <c r="H208" s="215"/>
      <c r="I208" s="216"/>
      <c r="J208" s="216"/>
      <c r="K208" s="218"/>
      <c r="L208" s="385"/>
    </row>
    <row r="209" spans="1:12" ht="16.5" customHeight="1">
      <c r="A209" s="399" t="s">
        <v>2326</v>
      </c>
      <c r="B209" s="212"/>
      <c r="C209" s="212" t="s">
        <v>23</v>
      </c>
      <c r="D209" s="213" t="s">
        <v>412</v>
      </c>
      <c r="E209" s="213" t="s">
        <v>907</v>
      </c>
      <c r="F209" s="215"/>
      <c r="G209" s="204" t="s">
        <v>11</v>
      </c>
      <c r="H209" s="215"/>
      <c r="I209" s="216"/>
      <c r="J209" s="216"/>
      <c r="K209" s="218"/>
      <c r="L209" s="385"/>
    </row>
    <row r="210" spans="1:12" ht="16.5" customHeight="1">
      <c r="A210" s="399" t="s">
        <v>2327</v>
      </c>
      <c r="B210" s="212"/>
      <c r="C210" s="212" t="s">
        <v>23</v>
      </c>
      <c r="D210" s="213" t="s">
        <v>412</v>
      </c>
      <c r="E210" s="213" t="s">
        <v>909</v>
      </c>
      <c r="F210" s="215"/>
      <c r="G210" s="204" t="s">
        <v>11</v>
      </c>
      <c r="H210" s="215"/>
      <c r="I210" s="216"/>
      <c r="J210" s="216"/>
      <c r="K210" s="218"/>
      <c r="L210" s="385"/>
    </row>
    <row r="211" spans="1:12" ht="16.5" customHeight="1">
      <c r="A211" s="399" t="s">
        <v>2328</v>
      </c>
      <c r="B211" s="212"/>
      <c r="C211" s="212" t="s">
        <v>23</v>
      </c>
      <c r="D211" s="213" t="s">
        <v>217</v>
      </c>
      <c r="E211" s="213" t="s">
        <v>1370</v>
      </c>
      <c r="F211" s="212" t="s">
        <v>463</v>
      </c>
      <c r="G211" s="204" t="s">
        <v>11</v>
      </c>
      <c r="H211" s="215"/>
      <c r="I211" s="216"/>
      <c r="J211" s="216"/>
      <c r="K211" s="218" t="s">
        <v>219</v>
      </c>
      <c r="L211" s="385"/>
    </row>
    <row r="212" spans="1:12" ht="16.5" customHeight="1">
      <c r="A212" s="399" t="s">
        <v>2329</v>
      </c>
      <c r="B212" s="212"/>
      <c r="C212" s="212" t="s">
        <v>23</v>
      </c>
      <c r="D212" s="213" t="s">
        <v>217</v>
      </c>
      <c r="E212" s="213" t="s">
        <v>912</v>
      </c>
      <c r="F212" s="212" t="s">
        <v>464</v>
      </c>
      <c r="G212" s="204" t="s">
        <v>11</v>
      </c>
      <c r="H212" s="215"/>
      <c r="I212" s="216"/>
      <c r="J212" s="216"/>
      <c r="K212" s="218" t="s">
        <v>222</v>
      </c>
      <c r="L212" s="385"/>
    </row>
    <row r="213" spans="1:12" ht="16.5" customHeight="1">
      <c r="A213" s="399" t="s">
        <v>2330</v>
      </c>
      <c r="B213" s="212"/>
      <c r="C213" s="212" t="s">
        <v>23</v>
      </c>
      <c r="D213" s="213" t="s">
        <v>198</v>
      </c>
      <c r="E213" s="213" t="s">
        <v>199</v>
      </c>
      <c r="F213" s="215"/>
      <c r="G213" s="204" t="s">
        <v>11</v>
      </c>
      <c r="H213" s="215"/>
      <c r="I213" s="216"/>
      <c r="J213" s="216"/>
      <c r="K213" s="218" t="s">
        <v>914</v>
      </c>
      <c r="L213" s="385"/>
    </row>
    <row r="214" spans="1:12" ht="16.5" customHeight="1" thickBot="1">
      <c r="A214" s="399" t="s">
        <v>2331</v>
      </c>
      <c r="B214" s="397"/>
      <c r="C214" s="397" t="s">
        <v>23</v>
      </c>
      <c r="D214" s="390" t="s">
        <v>31</v>
      </c>
      <c r="E214" s="390" t="s">
        <v>196</v>
      </c>
      <c r="F214" s="391"/>
      <c r="G214" s="392" t="s">
        <v>11</v>
      </c>
      <c r="H214" s="391"/>
      <c r="I214" s="393"/>
      <c r="J214" s="390" t="s">
        <v>466</v>
      </c>
      <c r="K214" s="398"/>
      <c r="L214" s="396"/>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F1:F8"/>
    <mergeCell ref="D1:E8"/>
    <mergeCell ref="K172:K180"/>
    <mergeCell ref="K79:K89"/>
    <mergeCell ref="K71:K78"/>
    <mergeCell ref="K107:K112"/>
    <mergeCell ref="K96:K101"/>
    <mergeCell ref="K128:K132"/>
    <mergeCell ref="K123:K127"/>
    <mergeCell ref="K118:K122"/>
    <mergeCell ref="K113:K117"/>
    <mergeCell ref="L205:L207"/>
    <mergeCell ref="K190:K198"/>
    <mergeCell ref="L139:L171"/>
    <mergeCell ref="L133:L134"/>
    <mergeCell ref="K181:K189"/>
    <mergeCell ref="L181:L189"/>
    <mergeCell ref="L172:L180"/>
  </mergeCells>
  <phoneticPr fontId="22"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65"/>
  <sheetViews>
    <sheetView showGridLines="0" topLeftCell="A195" workbookViewId="0">
      <selection activeCell="E27" sqref="E27"/>
    </sheetView>
  </sheetViews>
  <sheetFormatPr defaultColWidth="9" defaultRowHeight="15.75" customHeight="1"/>
  <cols>
    <col min="1" max="1" width="5.375" style="580" bestFit="1" customWidth="1"/>
    <col min="2" max="2" width="5.625" style="690" bestFit="1" customWidth="1"/>
    <col min="3" max="3" width="13.625" style="580" customWidth="1"/>
    <col min="4" max="4" width="46.875" style="580" customWidth="1"/>
    <col min="5" max="5" width="21" style="580" customWidth="1"/>
    <col min="6" max="6" width="24.5" style="690" bestFit="1" customWidth="1"/>
    <col min="7" max="7" width="13.625" style="580" bestFit="1" customWidth="1"/>
    <col min="8" max="8" width="16" style="580" customWidth="1"/>
    <col min="9" max="9" width="20.5" style="580" customWidth="1"/>
    <col min="10" max="10" width="43.5" style="580" customWidth="1"/>
    <col min="11" max="11" width="53.25" style="580" bestFit="1" customWidth="1"/>
    <col min="12" max="257" width="8.625" style="631" customWidth="1"/>
    <col min="258" max="16384" width="9" style="631"/>
  </cols>
  <sheetData>
    <row r="1" spans="1:11" ht="17.45" customHeight="1">
      <c r="A1" s="624"/>
      <c r="B1" s="625"/>
      <c r="C1" s="822" t="s">
        <v>1181</v>
      </c>
      <c r="D1" s="823"/>
      <c r="E1" s="626"/>
      <c r="F1" s="825"/>
      <c r="G1" s="627"/>
      <c r="H1" s="628" t="s">
        <v>5</v>
      </c>
      <c r="I1" s="629"/>
      <c r="J1" s="630"/>
      <c r="K1" s="624"/>
    </row>
    <row r="2" spans="1:11" ht="17.45" customHeight="1">
      <c r="A2" s="624"/>
      <c r="B2" s="625"/>
      <c r="C2" s="823"/>
      <c r="D2" s="823"/>
      <c r="E2" s="626"/>
      <c r="F2" s="826"/>
      <c r="G2" s="632" t="s">
        <v>6</v>
      </c>
      <c r="H2" s="633">
        <f>COUNTIF(G15:G365,"Not POR")</f>
        <v>18</v>
      </c>
      <c r="I2" s="629"/>
      <c r="J2" s="630"/>
      <c r="K2" s="624"/>
    </row>
    <row r="3" spans="1:11" ht="17.45" customHeight="1">
      <c r="A3" s="624"/>
      <c r="B3" s="625"/>
      <c r="C3" s="823"/>
      <c r="D3" s="823"/>
      <c r="E3" s="626"/>
      <c r="F3" s="826"/>
      <c r="G3" s="634" t="s">
        <v>8</v>
      </c>
      <c r="H3" s="633">
        <f>COUNTIF(G15:G365,"CHN validation")</f>
        <v>0</v>
      </c>
      <c r="I3" s="629"/>
      <c r="J3" s="630"/>
      <c r="K3" s="624"/>
    </row>
    <row r="4" spans="1:11" ht="17.45" customHeight="1">
      <c r="A4" s="624"/>
      <c r="B4" s="625"/>
      <c r="C4" s="823"/>
      <c r="D4" s="823"/>
      <c r="E4" s="626"/>
      <c r="F4" s="826"/>
      <c r="G4" s="635" t="s">
        <v>9</v>
      </c>
      <c r="H4" s="633">
        <f>COUNTIF(G12:G365,"New Item")</f>
        <v>0</v>
      </c>
      <c r="I4" s="629"/>
      <c r="J4" s="630"/>
      <c r="K4" s="624"/>
    </row>
    <row r="5" spans="1:11" ht="17.45" customHeight="1">
      <c r="A5" s="624"/>
      <c r="B5" s="625"/>
      <c r="C5" s="823"/>
      <c r="D5" s="823"/>
      <c r="E5" s="626"/>
      <c r="F5" s="826"/>
      <c r="G5" s="636" t="s">
        <v>7</v>
      </c>
      <c r="H5" s="633">
        <f>COUNTIF(G13:G365,"Pending update")</f>
        <v>0</v>
      </c>
      <c r="I5" s="629"/>
      <c r="J5" s="630"/>
      <c r="K5" s="624"/>
    </row>
    <row r="6" spans="1:11" ht="17.45" customHeight="1">
      <c r="A6" s="624"/>
      <c r="B6" s="625"/>
      <c r="C6" s="823"/>
      <c r="D6" s="823"/>
      <c r="E6" s="626"/>
      <c r="F6" s="826"/>
      <c r="G6" s="637" t="s">
        <v>10</v>
      </c>
      <c r="H6" s="633">
        <f>COUNTIF(G13:G365,"Modified")</f>
        <v>7</v>
      </c>
      <c r="I6" s="629"/>
      <c r="J6" s="630"/>
      <c r="K6" s="624"/>
    </row>
    <row r="7" spans="1:11" ht="17.45" customHeight="1">
      <c r="A7" s="624"/>
      <c r="B7" s="625"/>
      <c r="C7" s="823"/>
      <c r="D7" s="823"/>
      <c r="E7" s="626"/>
      <c r="F7" s="826"/>
      <c r="G7" s="638" t="s">
        <v>11</v>
      </c>
      <c r="H7" s="633">
        <f>COUNTIF(G15:G365,"Ready")</f>
        <v>325</v>
      </c>
      <c r="I7" s="629"/>
      <c r="J7" s="630"/>
      <c r="K7" s="624"/>
    </row>
    <row r="8" spans="1:11" ht="16.5" customHeight="1" thickBot="1">
      <c r="A8" s="639"/>
      <c r="B8" s="640"/>
      <c r="C8" s="824"/>
      <c r="D8" s="824"/>
      <c r="E8" s="641"/>
      <c r="F8" s="827"/>
      <c r="G8" s="642" t="s">
        <v>12</v>
      </c>
      <c r="H8" s="643">
        <f>COUNTIF(G11:G365,"Not ready")</f>
        <v>1</v>
      </c>
      <c r="I8" s="644"/>
      <c r="J8" s="645"/>
      <c r="K8" s="639"/>
    </row>
    <row r="9" spans="1:11" ht="31.5">
      <c r="A9" s="695" t="s">
        <v>13</v>
      </c>
      <c r="B9" s="696" t="s">
        <v>14</v>
      </c>
      <c r="C9" s="696" t="s">
        <v>15</v>
      </c>
      <c r="D9" s="696" t="s">
        <v>16</v>
      </c>
      <c r="E9" s="696" t="s">
        <v>2810</v>
      </c>
      <c r="F9" s="696" t="s">
        <v>1673</v>
      </c>
      <c r="G9" s="696" t="s">
        <v>17</v>
      </c>
      <c r="H9" s="696" t="s">
        <v>1182</v>
      </c>
      <c r="I9" s="696" t="s">
        <v>18</v>
      </c>
      <c r="J9" s="697" t="s">
        <v>21</v>
      </c>
      <c r="K9" s="698" t="s">
        <v>22</v>
      </c>
    </row>
    <row r="10" spans="1:11" ht="16.5" customHeight="1">
      <c r="A10" s="699">
        <v>1</v>
      </c>
      <c r="B10" s="313" t="s">
        <v>23</v>
      </c>
      <c r="C10" s="263" t="s">
        <v>26</v>
      </c>
      <c r="D10" s="258" t="s">
        <v>27</v>
      </c>
      <c r="E10" s="319"/>
      <c r="F10" s="319"/>
      <c r="G10" s="314" t="s">
        <v>11</v>
      </c>
      <c r="H10" s="316"/>
      <c r="I10" s="316"/>
      <c r="J10" s="646"/>
      <c r="K10" s="647"/>
    </row>
    <row r="11" spans="1:11" ht="16.5" customHeight="1">
      <c r="A11" s="699">
        <v>2</v>
      </c>
      <c r="B11" s="313" t="s">
        <v>23</v>
      </c>
      <c r="C11" s="263" t="s">
        <v>26</v>
      </c>
      <c r="D11" s="258" t="s">
        <v>29</v>
      </c>
      <c r="E11" s="319"/>
      <c r="F11" s="319"/>
      <c r="G11" s="314" t="s">
        <v>11</v>
      </c>
      <c r="H11" s="316"/>
      <c r="I11" s="316"/>
      <c r="J11" s="646"/>
      <c r="K11" s="647"/>
    </row>
    <row r="12" spans="1:11" ht="16.5" customHeight="1">
      <c r="A12" s="699">
        <v>3</v>
      </c>
      <c r="B12" s="313" t="s">
        <v>23</v>
      </c>
      <c r="C12" s="263" t="s">
        <v>26</v>
      </c>
      <c r="D12" s="258" t="s">
        <v>34</v>
      </c>
      <c r="E12" s="319"/>
      <c r="F12" s="319"/>
      <c r="G12" s="314" t="s">
        <v>11</v>
      </c>
      <c r="H12" s="316"/>
      <c r="I12" s="316"/>
      <c r="J12" s="646"/>
      <c r="K12" s="647"/>
    </row>
    <row r="13" spans="1:11" ht="16.5" customHeight="1">
      <c r="A13" s="699">
        <v>4</v>
      </c>
      <c r="B13" s="313" t="s">
        <v>23</v>
      </c>
      <c r="C13" s="263" t="s">
        <v>24</v>
      </c>
      <c r="D13" s="296" t="s">
        <v>35</v>
      </c>
      <c r="E13" s="319"/>
      <c r="F13" s="319"/>
      <c r="G13" s="314" t="s">
        <v>11</v>
      </c>
      <c r="H13" s="316"/>
      <c r="I13" s="313" t="s">
        <v>206</v>
      </c>
      <c r="J13" s="648" t="s">
        <v>1517</v>
      </c>
      <c r="K13" s="649"/>
    </row>
    <row r="14" spans="1:11" ht="16.5" customHeight="1">
      <c r="A14" s="699">
        <v>5</v>
      </c>
      <c r="B14" s="313" t="s">
        <v>23</v>
      </c>
      <c r="C14" s="258" t="s">
        <v>180</v>
      </c>
      <c r="D14" s="258" t="s">
        <v>2811</v>
      </c>
      <c r="E14" s="319"/>
      <c r="F14" s="319"/>
      <c r="G14" s="314" t="s">
        <v>11</v>
      </c>
      <c r="H14" s="316"/>
      <c r="I14" s="316"/>
      <c r="J14" s="650" t="s">
        <v>2321</v>
      </c>
      <c r="K14" s="651"/>
    </row>
    <row r="15" spans="1:11" ht="16.5" customHeight="1">
      <c r="A15" s="699">
        <v>6</v>
      </c>
      <c r="B15" s="313" t="s">
        <v>23</v>
      </c>
      <c r="C15" s="263" t="s">
        <v>24</v>
      </c>
      <c r="D15" s="258" t="s">
        <v>25</v>
      </c>
      <c r="E15" s="319"/>
      <c r="F15" s="319"/>
      <c r="G15" s="314" t="s">
        <v>11</v>
      </c>
      <c r="H15" s="316"/>
      <c r="I15" s="316"/>
      <c r="J15" s="648" t="s">
        <v>2812</v>
      </c>
      <c r="K15" s="652"/>
    </row>
    <row r="16" spans="1:11" ht="16.5" customHeight="1">
      <c r="A16" s="699">
        <v>7</v>
      </c>
      <c r="B16" s="313" t="s">
        <v>23</v>
      </c>
      <c r="C16" s="263" t="s">
        <v>24</v>
      </c>
      <c r="D16" s="263" t="s">
        <v>1256</v>
      </c>
      <c r="E16" s="319"/>
      <c r="F16" s="319"/>
      <c r="G16" s="314" t="s">
        <v>11</v>
      </c>
      <c r="H16" s="316"/>
      <c r="I16" s="316"/>
      <c r="J16" s="648" t="s">
        <v>1255</v>
      </c>
      <c r="K16" s="653"/>
    </row>
    <row r="17" spans="1:11" ht="16.5" customHeight="1">
      <c r="A17" s="699">
        <v>8</v>
      </c>
      <c r="B17" s="313" t="s">
        <v>23</v>
      </c>
      <c r="C17" s="263" t="s">
        <v>198</v>
      </c>
      <c r="D17" s="258" t="s">
        <v>2817</v>
      </c>
      <c r="E17" s="319"/>
      <c r="F17" s="319"/>
      <c r="G17" s="314" t="s">
        <v>11</v>
      </c>
      <c r="H17" s="316"/>
      <c r="I17" s="316"/>
      <c r="J17" s="648" t="s">
        <v>2818</v>
      </c>
      <c r="K17" s="653"/>
    </row>
    <row r="18" spans="1:11" ht="16.5" customHeight="1">
      <c r="A18" s="699">
        <v>9</v>
      </c>
      <c r="B18" s="313" t="s">
        <v>23</v>
      </c>
      <c r="C18" s="263" t="s">
        <v>24</v>
      </c>
      <c r="D18" s="258" t="s">
        <v>1259</v>
      </c>
      <c r="E18" s="319"/>
      <c r="F18" s="319"/>
      <c r="G18" s="314" t="s">
        <v>11</v>
      </c>
      <c r="H18" s="316"/>
      <c r="I18" s="319"/>
      <c r="J18" s="646"/>
      <c r="K18" s="647"/>
    </row>
    <row r="19" spans="1:11" ht="16.5" customHeight="1">
      <c r="A19" s="699">
        <v>10</v>
      </c>
      <c r="B19" s="313" t="s">
        <v>23</v>
      </c>
      <c r="C19" s="263" t="s">
        <v>24</v>
      </c>
      <c r="D19" s="296" t="s">
        <v>208</v>
      </c>
      <c r="E19" s="319"/>
      <c r="F19" s="319"/>
      <c r="G19" s="314" t="s">
        <v>11</v>
      </c>
      <c r="H19" s="316"/>
      <c r="I19" s="319"/>
      <c r="J19" s="648" t="s">
        <v>3142</v>
      </c>
      <c r="K19" s="654" t="s">
        <v>2080</v>
      </c>
    </row>
    <row r="20" spans="1:11" ht="16.5" customHeight="1">
      <c r="A20" s="699">
        <v>11</v>
      </c>
      <c r="B20" s="313" t="s">
        <v>23</v>
      </c>
      <c r="C20" s="263" t="s">
        <v>24</v>
      </c>
      <c r="D20" s="258" t="s">
        <v>915</v>
      </c>
      <c r="E20" s="319"/>
      <c r="F20" s="319"/>
      <c r="G20" s="314" t="s">
        <v>11</v>
      </c>
      <c r="H20" s="316"/>
      <c r="I20" s="319"/>
      <c r="J20" s="646"/>
      <c r="K20" s="655"/>
    </row>
    <row r="21" spans="1:11" ht="16.5" customHeight="1">
      <c r="A21" s="699">
        <v>12</v>
      </c>
      <c r="B21" s="313" t="s">
        <v>23</v>
      </c>
      <c r="C21" s="263" t="s">
        <v>24</v>
      </c>
      <c r="D21" s="258" t="s">
        <v>916</v>
      </c>
      <c r="E21" s="319"/>
      <c r="F21" s="319"/>
      <c r="G21" s="314" t="s">
        <v>11</v>
      </c>
      <c r="H21" s="656" t="s">
        <v>262</v>
      </c>
      <c r="I21" s="319"/>
      <c r="J21" s="646" t="s">
        <v>1262</v>
      </c>
      <c r="K21" s="655"/>
    </row>
    <row r="22" spans="1:11" ht="16.5" customHeight="1">
      <c r="A22" s="699">
        <v>13</v>
      </c>
      <c r="B22" s="313" t="s">
        <v>23</v>
      </c>
      <c r="C22" s="263" t="s">
        <v>24</v>
      </c>
      <c r="D22" s="258" t="s">
        <v>917</v>
      </c>
      <c r="E22" s="319"/>
      <c r="F22" s="319"/>
      <c r="G22" s="314" t="s">
        <v>11</v>
      </c>
      <c r="H22" s="656" t="s">
        <v>267</v>
      </c>
      <c r="I22" s="319"/>
      <c r="J22" s="646" t="s">
        <v>2819</v>
      </c>
      <c r="K22" s="655"/>
    </row>
    <row r="23" spans="1:11" ht="18.75" customHeight="1">
      <c r="A23" s="699">
        <v>14</v>
      </c>
      <c r="B23" s="313" t="s">
        <v>23</v>
      </c>
      <c r="C23" s="263" t="s">
        <v>24</v>
      </c>
      <c r="D23" s="258" t="s">
        <v>918</v>
      </c>
      <c r="E23" s="319"/>
      <c r="F23" s="319"/>
      <c r="G23" s="314" t="s">
        <v>11</v>
      </c>
      <c r="H23" s="656" t="s">
        <v>919</v>
      </c>
      <c r="I23" s="319"/>
      <c r="J23" s="646" t="s">
        <v>1263</v>
      </c>
      <c r="K23" s="647"/>
    </row>
    <row r="24" spans="1:11" ht="16.5" customHeight="1">
      <c r="A24" s="699">
        <v>15</v>
      </c>
      <c r="B24" s="313" t="s">
        <v>23</v>
      </c>
      <c r="C24" s="263" t="s">
        <v>217</v>
      </c>
      <c r="D24" s="258" t="s">
        <v>218</v>
      </c>
      <c r="E24" s="313" t="s">
        <v>3150</v>
      </c>
      <c r="F24" s="313" t="s">
        <v>3137</v>
      </c>
      <c r="G24" s="314" t="s">
        <v>11</v>
      </c>
      <c r="H24" s="316"/>
      <c r="I24" s="319"/>
      <c r="J24" s="648" t="s">
        <v>2820</v>
      </c>
      <c r="K24" s="657"/>
    </row>
    <row r="25" spans="1:11" ht="16.5" customHeight="1">
      <c r="A25" s="699">
        <v>16</v>
      </c>
      <c r="B25" s="313" t="s">
        <v>23</v>
      </c>
      <c r="C25" s="263" t="s">
        <v>217</v>
      </c>
      <c r="D25" s="258" t="s">
        <v>220</v>
      </c>
      <c r="E25" s="313" t="s">
        <v>221</v>
      </c>
      <c r="F25" s="313" t="s">
        <v>221</v>
      </c>
      <c r="G25" s="314" t="s">
        <v>11</v>
      </c>
      <c r="H25" s="316"/>
      <c r="I25" s="319"/>
      <c r="J25" s="648" t="s">
        <v>1237</v>
      </c>
      <c r="K25" s="653"/>
    </row>
    <row r="26" spans="1:11" ht="16.5" customHeight="1">
      <c r="A26" s="699">
        <v>17</v>
      </c>
      <c r="B26" s="313" t="s">
        <v>23</v>
      </c>
      <c r="C26" s="263" t="s">
        <v>217</v>
      </c>
      <c r="D26" s="258" t="s">
        <v>920</v>
      </c>
      <c r="E26" s="313" t="s">
        <v>225</v>
      </c>
      <c r="F26" s="313" t="s">
        <v>225</v>
      </c>
      <c r="G26" s="637" t="s">
        <v>10</v>
      </c>
      <c r="H26" s="316"/>
      <c r="I26" s="319"/>
      <c r="J26" s="819" t="s">
        <v>3153</v>
      </c>
      <c r="K26" s="728"/>
    </row>
    <row r="27" spans="1:11" ht="16.5" customHeight="1">
      <c r="A27" s="699">
        <v>18</v>
      </c>
      <c r="B27" s="313" t="s">
        <v>23</v>
      </c>
      <c r="C27" s="263" t="s">
        <v>217</v>
      </c>
      <c r="D27" s="258" t="s">
        <v>226</v>
      </c>
      <c r="E27" s="319" t="s">
        <v>1544</v>
      </c>
      <c r="F27" s="319" t="s">
        <v>1544</v>
      </c>
      <c r="G27" s="637" t="s">
        <v>10</v>
      </c>
      <c r="H27" s="316"/>
      <c r="I27" s="319"/>
      <c r="J27" s="820"/>
      <c r="K27" s="728"/>
    </row>
    <row r="28" spans="1:11" ht="16.5" customHeight="1">
      <c r="A28" s="699">
        <v>19</v>
      </c>
      <c r="B28" s="313" t="s">
        <v>23</v>
      </c>
      <c r="C28" s="263" t="s">
        <v>217</v>
      </c>
      <c r="D28" s="258" t="s">
        <v>227</v>
      </c>
      <c r="E28" s="319" t="s">
        <v>1544</v>
      </c>
      <c r="F28" s="319" t="s">
        <v>1544</v>
      </c>
      <c r="G28" s="637" t="s">
        <v>10</v>
      </c>
      <c r="H28" s="316"/>
      <c r="I28" s="319"/>
      <c r="J28" s="820"/>
      <c r="K28" s="728"/>
    </row>
    <row r="29" spans="1:11" ht="16.5" customHeight="1">
      <c r="A29" s="699">
        <v>20</v>
      </c>
      <c r="B29" s="313" t="s">
        <v>23</v>
      </c>
      <c r="C29" s="263" t="s">
        <v>217</v>
      </c>
      <c r="D29" s="258" t="s">
        <v>228</v>
      </c>
      <c r="E29" s="319" t="s">
        <v>1544</v>
      </c>
      <c r="F29" s="319" t="s">
        <v>1544</v>
      </c>
      <c r="G29" s="637" t="s">
        <v>10</v>
      </c>
      <c r="H29" s="316"/>
      <c r="I29" s="319"/>
      <c r="J29" s="820"/>
      <c r="K29" s="728"/>
    </row>
    <row r="30" spans="1:11" ht="16.5" customHeight="1">
      <c r="A30" s="699">
        <v>21</v>
      </c>
      <c r="B30" s="313" t="s">
        <v>23</v>
      </c>
      <c r="C30" s="263" t="s">
        <v>217</v>
      </c>
      <c r="D30" s="258" t="s">
        <v>921</v>
      </c>
      <c r="E30" s="319" t="s">
        <v>1544</v>
      </c>
      <c r="F30" s="319" t="s">
        <v>1544</v>
      </c>
      <c r="G30" s="637" t="s">
        <v>10</v>
      </c>
      <c r="H30" s="316"/>
      <c r="I30" s="319"/>
      <c r="J30" s="820"/>
      <c r="K30" s="728"/>
    </row>
    <row r="31" spans="1:11" ht="16.5" customHeight="1">
      <c r="A31" s="699">
        <v>22</v>
      </c>
      <c r="B31" s="313" t="s">
        <v>23</v>
      </c>
      <c r="C31" s="263" t="s">
        <v>217</v>
      </c>
      <c r="D31" s="258" t="s">
        <v>230</v>
      </c>
      <c r="E31" s="319" t="s">
        <v>1544</v>
      </c>
      <c r="F31" s="319" t="s">
        <v>1544</v>
      </c>
      <c r="G31" s="637" t="s">
        <v>10</v>
      </c>
      <c r="H31" s="316"/>
      <c r="I31" s="319"/>
      <c r="J31" s="820"/>
      <c r="K31" s="728"/>
    </row>
    <row r="32" spans="1:11" ht="16.5" customHeight="1">
      <c r="A32" s="699">
        <v>23</v>
      </c>
      <c r="B32" s="313" t="s">
        <v>23</v>
      </c>
      <c r="C32" s="263" t="s">
        <v>217</v>
      </c>
      <c r="D32" s="258" t="s">
        <v>3160</v>
      </c>
      <c r="E32" s="313" t="s">
        <v>1095</v>
      </c>
      <c r="F32" s="313" t="s">
        <v>1095</v>
      </c>
      <c r="G32" s="637" t="s">
        <v>10</v>
      </c>
      <c r="H32" s="316"/>
      <c r="I32" s="319"/>
      <c r="J32" s="821"/>
      <c r="K32" s="728" t="s">
        <v>3155</v>
      </c>
    </row>
    <row r="33" spans="1:11" ht="16.5" customHeight="1">
      <c r="A33" s="699">
        <v>24</v>
      </c>
      <c r="B33" s="313" t="s">
        <v>23</v>
      </c>
      <c r="C33" s="263" t="s">
        <v>217</v>
      </c>
      <c r="D33" s="258" t="s">
        <v>3143</v>
      </c>
      <c r="E33" s="319" t="s">
        <v>1544</v>
      </c>
      <c r="F33" s="319" t="s">
        <v>1544</v>
      </c>
      <c r="G33" s="314" t="s">
        <v>11</v>
      </c>
      <c r="H33" s="316"/>
      <c r="I33" s="319"/>
      <c r="J33" s="648" t="s">
        <v>3152</v>
      </c>
      <c r="K33" s="729" t="s">
        <v>3140</v>
      </c>
    </row>
    <row r="34" spans="1:11" ht="16.5" customHeight="1">
      <c r="A34" s="699">
        <v>25</v>
      </c>
      <c r="B34" s="313" t="s">
        <v>23</v>
      </c>
      <c r="C34" s="263" t="s">
        <v>217</v>
      </c>
      <c r="D34" s="258" t="s">
        <v>3144</v>
      </c>
      <c r="E34" s="319" t="s">
        <v>1544</v>
      </c>
      <c r="F34" s="319" t="s">
        <v>1544</v>
      </c>
      <c r="G34" s="314" t="s">
        <v>11</v>
      </c>
      <c r="H34" s="316"/>
      <c r="I34" s="319"/>
      <c r="J34" s="648" t="s">
        <v>3139</v>
      </c>
      <c r="K34" s="729" t="s">
        <v>3154</v>
      </c>
    </row>
    <row r="35" spans="1:11" ht="16.5" customHeight="1">
      <c r="A35" s="699">
        <v>26</v>
      </c>
      <c r="B35" s="313" t="s">
        <v>23</v>
      </c>
      <c r="C35" s="263" t="s">
        <v>217</v>
      </c>
      <c r="D35" s="258" t="s">
        <v>3145</v>
      </c>
      <c r="E35" s="319" t="s">
        <v>3138</v>
      </c>
      <c r="F35" s="319" t="s">
        <v>3138</v>
      </c>
      <c r="G35" s="314" t="s">
        <v>11</v>
      </c>
      <c r="H35" s="316"/>
      <c r="I35" s="319"/>
      <c r="J35" s="648" t="s">
        <v>3149</v>
      </c>
      <c r="K35" s="729" t="s">
        <v>3141</v>
      </c>
    </row>
    <row r="36" spans="1:11" ht="16.5" customHeight="1">
      <c r="A36" s="699">
        <v>27</v>
      </c>
      <c r="B36" s="313" t="s">
        <v>23</v>
      </c>
      <c r="C36" s="263" t="s">
        <v>217</v>
      </c>
      <c r="D36" s="296" t="s">
        <v>1439</v>
      </c>
      <c r="E36" s="319"/>
      <c r="F36" s="319"/>
      <c r="G36" s="314" t="s">
        <v>11</v>
      </c>
      <c r="H36" s="316"/>
      <c r="I36" s="319"/>
      <c r="J36" s="658" t="s">
        <v>2028</v>
      </c>
      <c r="K36" s="659"/>
    </row>
    <row r="37" spans="1:11" ht="16.5" customHeight="1">
      <c r="A37" s="699">
        <v>28</v>
      </c>
      <c r="B37" s="313" t="s">
        <v>23</v>
      </c>
      <c r="C37" s="258" t="s">
        <v>180</v>
      </c>
      <c r="D37" s="258" t="s">
        <v>2813</v>
      </c>
      <c r="E37" s="319" t="s">
        <v>1544</v>
      </c>
      <c r="F37" s="319" t="s">
        <v>1544</v>
      </c>
      <c r="G37" s="314" t="s">
        <v>11</v>
      </c>
      <c r="H37" s="316"/>
      <c r="I37" s="316"/>
      <c r="J37" s="648" t="s">
        <v>2269</v>
      </c>
      <c r="K37" s="652"/>
    </row>
    <row r="38" spans="1:11" ht="16.5" customHeight="1">
      <c r="A38" s="699">
        <v>29</v>
      </c>
      <c r="B38" s="313" t="s">
        <v>23</v>
      </c>
      <c r="C38" s="258" t="s">
        <v>180</v>
      </c>
      <c r="D38" s="258" t="s">
        <v>2270</v>
      </c>
      <c r="E38" s="319" t="s">
        <v>1544</v>
      </c>
      <c r="F38" s="319" t="s">
        <v>1544</v>
      </c>
      <c r="G38" s="314" t="s">
        <v>11</v>
      </c>
      <c r="H38" s="316"/>
      <c r="I38" s="316"/>
      <c r="J38" s="818" t="s">
        <v>2306</v>
      </c>
      <c r="K38" s="652"/>
    </row>
    <row r="39" spans="1:11" ht="16.5" customHeight="1">
      <c r="A39" s="699">
        <v>30</v>
      </c>
      <c r="B39" s="313" t="s">
        <v>23</v>
      </c>
      <c r="C39" s="258" t="s">
        <v>180</v>
      </c>
      <c r="D39" s="258" t="s">
        <v>2284</v>
      </c>
      <c r="E39" s="319" t="s">
        <v>1544</v>
      </c>
      <c r="F39" s="319" t="s">
        <v>1544</v>
      </c>
      <c r="G39" s="314" t="s">
        <v>11</v>
      </c>
      <c r="H39" s="316"/>
      <c r="I39" s="316"/>
      <c r="J39" s="818"/>
      <c r="K39" s="652"/>
    </row>
    <row r="40" spans="1:11" ht="16.5" customHeight="1">
      <c r="A40" s="699">
        <v>31</v>
      </c>
      <c r="B40" s="313" t="s">
        <v>23</v>
      </c>
      <c r="C40" s="258" t="s">
        <v>180</v>
      </c>
      <c r="D40" s="258" t="s">
        <v>2283</v>
      </c>
      <c r="E40" s="319" t="s">
        <v>1544</v>
      </c>
      <c r="F40" s="319" t="s">
        <v>1544</v>
      </c>
      <c r="G40" s="314" t="s">
        <v>11</v>
      </c>
      <c r="H40" s="316"/>
      <c r="I40" s="316"/>
      <c r="J40" s="818"/>
      <c r="K40" s="652"/>
    </row>
    <row r="41" spans="1:11" ht="16.5" customHeight="1">
      <c r="A41" s="699">
        <v>32</v>
      </c>
      <c r="B41" s="313" t="s">
        <v>23</v>
      </c>
      <c r="C41" s="258" t="s">
        <v>180</v>
      </c>
      <c r="D41" s="258" t="s">
        <v>2279</v>
      </c>
      <c r="E41" s="319" t="s">
        <v>1544</v>
      </c>
      <c r="F41" s="319" t="s">
        <v>1544</v>
      </c>
      <c r="G41" s="314" t="s">
        <v>11</v>
      </c>
      <c r="H41" s="316"/>
      <c r="I41" s="316"/>
      <c r="J41" s="818"/>
      <c r="K41" s="652"/>
    </row>
    <row r="42" spans="1:11" ht="16.5" customHeight="1">
      <c r="A42" s="699">
        <v>33</v>
      </c>
      <c r="B42" s="313" t="s">
        <v>23</v>
      </c>
      <c r="C42" s="258" t="s">
        <v>180</v>
      </c>
      <c r="D42" s="258" t="s">
        <v>2271</v>
      </c>
      <c r="E42" s="319" t="s">
        <v>1544</v>
      </c>
      <c r="F42" s="319" t="s">
        <v>1544</v>
      </c>
      <c r="G42" s="314" t="s">
        <v>11</v>
      </c>
      <c r="H42" s="316"/>
      <c r="I42" s="316"/>
      <c r="J42" s="818" t="s">
        <v>3151</v>
      </c>
      <c r="K42" s="652"/>
    </row>
    <row r="43" spans="1:11" ht="16.5" customHeight="1">
      <c r="A43" s="699">
        <v>34</v>
      </c>
      <c r="B43" s="313" t="s">
        <v>23</v>
      </c>
      <c r="C43" s="258" t="s">
        <v>180</v>
      </c>
      <c r="D43" s="258" t="s">
        <v>2285</v>
      </c>
      <c r="E43" s="319" t="s">
        <v>1544</v>
      </c>
      <c r="F43" s="319" t="s">
        <v>1544</v>
      </c>
      <c r="G43" s="314" t="s">
        <v>11</v>
      </c>
      <c r="H43" s="316"/>
      <c r="I43" s="316"/>
      <c r="J43" s="818"/>
      <c r="K43" s="652"/>
    </row>
    <row r="44" spans="1:11" ht="16.5" customHeight="1">
      <c r="A44" s="699">
        <v>35</v>
      </c>
      <c r="B44" s="313" t="s">
        <v>23</v>
      </c>
      <c r="C44" s="258" t="s">
        <v>180</v>
      </c>
      <c r="D44" s="258" t="s">
        <v>2814</v>
      </c>
      <c r="E44" s="319" t="s">
        <v>1544</v>
      </c>
      <c r="F44" s="319" t="s">
        <v>1544</v>
      </c>
      <c r="G44" s="314" t="s">
        <v>11</v>
      </c>
      <c r="H44" s="316"/>
      <c r="I44" s="316"/>
      <c r="J44" s="818"/>
      <c r="K44" s="652"/>
    </row>
    <row r="45" spans="1:11" ht="16.5" customHeight="1">
      <c r="A45" s="699">
        <v>36</v>
      </c>
      <c r="B45" s="313" t="s">
        <v>23</v>
      </c>
      <c r="C45" s="258" t="s">
        <v>180</v>
      </c>
      <c r="D45" s="258" t="s">
        <v>2281</v>
      </c>
      <c r="E45" s="319" t="s">
        <v>1544</v>
      </c>
      <c r="F45" s="319" t="s">
        <v>1544</v>
      </c>
      <c r="G45" s="314" t="s">
        <v>11</v>
      </c>
      <c r="H45" s="316"/>
      <c r="I45" s="316"/>
      <c r="J45" s="818"/>
      <c r="K45" s="652"/>
    </row>
    <row r="46" spans="1:11" ht="16.5" customHeight="1">
      <c r="A46" s="699">
        <v>37</v>
      </c>
      <c r="B46" s="313" t="s">
        <v>23</v>
      </c>
      <c r="C46" s="258" t="s">
        <v>180</v>
      </c>
      <c r="D46" s="258" t="s">
        <v>2815</v>
      </c>
      <c r="E46" s="319" t="s">
        <v>1544</v>
      </c>
      <c r="F46" s="319" t="s">
        <v>1544</v>
      </c>
      <c r="G46" s="314" t="s">
        <v>11</v>
      </c>
      <c r="H46" s="316"/>
      <c r="I46" s="316"/>
      <c r="J46" s="818" t="s">
        <v>3158</v>
      </c>
      <c r="K46" s="652"/>
    </row>
    <row r="47" spans="1:11" ht="16.5" customHeight="1">
      <c r="A47" s="699">
        <v>38</v>
      </c>
      <c r="B47" s="313" t="s">
        <v>23</v>
      </c>
      <c r="C47" s="258" t="s">
        <v>180</v>
      </c>
      <c r="D47" s="258" t="s">
        <v>2303</v>
      </c>
      <c r="E47" s="319" t="s">
        <v>1544</v>
      </c>
      <c r="F47" s="319" t="s">
        <v>1544</v>
      </c>
      <c r="G47" s="314" t="s">
        <v>11</v>
      </c>
      <c r="H47" s="316"/>
      <c r="I47" s="316"/>
      <c r="J47" s="818"/>
      <c r="K47" s="652"/>
    </row>
    <row r="48" spans="1:11" ht="16.5" customHeight="1">
      <c r="A48" s="699">
        <v>39</v>
      </c>
      <c r="B48" s="313" t="s">
        <v>23</v>
      </c>
      <c r="C48" s="258" t="s">
        <v>180</v>
      </c>
      <c r="D48" s="258" t="s">
        <v>2816</v>
      </c>
      <c r="E48" s="319" t="s">
        <v>1544</v>
      </c>
      <c r="F48" s="319" t="s">
        <v>1544</v>
      </c>
      <c r="G48" s="314" t="s">
        <v>11</v>
      </c>
      <c r="H48" s="316"/>
      <c r="I48" s="316"/>
      <c r="J48" s="818"/>
      <c r="K48" s="652"/>
    </row>
    <row r="49" spans="1:11" ht="16.5" customHeight="1">
      <c r="A49" s="699">
        <v>40</v>
      </c>
      <c r="B49" s="313" t="s">
        <v>23</v>
      </c>
      <c r="C49" s="258" t="s">
        <v>180</v>
      </c>
      <c r="D49" s="258" t="s">
        <v>2305</v>
      </c>
      <c r="E49" s="319" t="s">
        <v>1544</v>
      </c>
      <c r="F49" s="319" t="s">
        <v>1544</v>
      </c>
      <c r="G49" s="314" t="s">
        <v>11</v>
      </c>
      <c r="H49" s="316"/>
      <c r="I49" s="316"/>
      <c r="J49" s="818"/>
      <c r="K49" s="652"/>
    </row>
    <row r="50" spans="1:11" ht="18" customHeight="1">
      <c r="A50" s="699">
        <v>41</v>
      </c>
      <c r="B50" s="313" t="s">
        <v>23</v>
      </c>
      <c r="C50" s="263" t="s">
        <v>294</v>
      </c>
      <c r="D50" s="258" t="s">
        <v>922</v>
      </c>
      <c r="E50" s="319"/>
      <c r="F50" s="319"/>
      <c r="G50" s="314" t="s">
        <v>11</v>
      </c>
      <c r="H50" s="316"/>
      <c r="I50" s="319"/>
      <c r="J50" s="829" t="s">
        <v>1264</v>
      </c>
      <c r="K50" s="653"/>
    </row>
    <row r="51" spans="1:11" ht="18" customHeight="1">
      <c r="A51" s="699">
        <v>42</v>
      </c>
      <c r="B51" s="313" t="s">
        <v>23</v>
      </c>
      <c r="C51" s="263" t="s">
        <v>294</v>
      </c>
      <c r="D51" s="258" t="s">
        <v>1183</v>
      </c>
      <c r="E51" s="319"/>
      <c r="F51" s="319"/>
      <c r="G51" s="314" t="s">
        <v>11</v>
      </c>
      <c r="H51" s="316"/>
      <c r="I51" s="319"/>
      <c r="J51" s="829"/>
      <c r="K51" s="653"/>
    </row>
    <row r="52" spans="1:11" ht="16.5" customHeight="1">
      <c r="A52" s="699">
        <v>43</v>
      </c>
      <c r="B52" s="313" t="s">
        <v>23</v>
      </c>
      <c r="C52" s="263" t="s">
        <v>294</v>
      </c>
      <c r="D52" s="258" t="s">
        <v>1184</v>
      </c>
      <c r="E52" s="319"/>
      <c r="F52" s="319"/>
      <c r="G52" s="314" t="s">
        <v>11</v>
      </c>
      <c r="H52" s="316"/>
      <c r="I52" s="319"/>
      <c r="J52" s="829"/>
      <c r="K52" s="653"/>
    </row>
    <row r="53" spans="1:11" ht="16.5" customHeight="1">
      <c r="A53" s="699">
        <v>44</v>
      </c>
      <c r="B53" s="313" t="s">
        <v>23</v>
      </c>
      <c r="C53" s="263" t="s">
        <v>294</v>
      </c>
      <c r="D53" s="258" t="s">
        <v>1185</v>
      </c>
      <c r="E53" s="319"/>
      <c r="F53" s="319"/>
      <c r="G53" s="314" t="s">
        <v>11</v>
      </c>
      <c r="H53" s="316"/>
      <c r="I53" s="319"/>
      <c r="J53" s="829"/>
      <c r="K53" s="653"/>
    </row>
    <row r="54" spans="1:11" ht="16.5" customHeight="1">
      <c r="A54" s="699">
        <v>45</v>
      </c>
      <c r="B54" s="313" t="s">
        <v>23</v>
      </c>
      <c r="C54" s="263" t="s">
        <v>294</v>
      </c>
      <c r="D54" s="258" t="s">
        <v>1186</v>
      </c>
      <c r="E54" s="319"/>
      <c r="F54" s="319"/>
      <c r="G54" s="314" t="s">
        <v>11</v>
      </c>
      <c r="H54" s="316"/>
      <c r="I54" s="319"/>
      <c r="J54" s="829"/>
      <c r="K54" s="653"/>
    </row>
    <row r="55" spans="1:11" ht="18" customHeight="1">
      <c r="A55" s="699">
        <v>46</v>
      </c>
      <c r="B55" s="313" t="s">
        <v>23</v>
      </c>
      <c r="C55" s="263" t="s">
        <v>294</v>
      </c>
      <c r="D55" s="296" t="s">
        <v>1691</v>
      </c>
      <c r="E55" s="660" t="s">
        <v>3034</v>
      </c>
      <c r="F55" s="660" t="s">
        <v>3034</v>
      </c>
      <c r="G55" s="314" t="s">
        <v>11</v>
      </c>
      <c r="H55" s="316"/>
      <c r="I55" s="319"/>
      <c r="J55" s="829" t="s">
        <v>1918</v>
      </c>
      <c r="K55" s="647"/>
    </row>
    <row r="56" spans="1:11" ht="18" customHeight="1">
      <c r="A56" s="699">
        <v>47</v>
      </c>
      <c r="B56" s="313" t="s">
        <v>23</v>
      </c>
      <c r="C56" s="263" t="s">
        <v>294</v>
      </c>
      <c r="D56" s="296" t="s">
        <v>1187</v>
      </c>
      <c r="E56" s="660" t="s">
        <v>3035</v>
      </c>
      <c r="F56" s="660" t="s">
        <v>3035</v>
      </c>
      <c r="G56" s="314" t="s">
        <v>11</v>
      </c>
      <c r="H56" s="316"/>
      <c r="I56" s="315"/>
      <c r="J56" s="829"/>
      <c r="K56" s="647"/>
    </row>
    <row r="57" spans="1:11" ht="18" customHeight="1">
      <c r="A57" s="699">
        <v>48</v>
      </c>
      <c r="B57" s="313" t="s">
        <v>23</v>
      </c>
      <c r="C57" s="263" t="s">
        <v>294</v>
      </c>
      <c r="D57" s="296" t="s">
        <v>1188</v>
      </c>
      <c r="E57" s="660" t="s">
        <v>1686</v>
      </c>
      <c r="F57" s="660" t="s">
        <v>1686</v>
      </c>
      <c r="G57" s="314" t="s">
        <v>11</v>
      </c>
      <c r="H57" s="316"/>
      <c r="I57" s="319"/>
      <c r="J57" s="829"/>
      <c r="K57" s="647"/>
    </row>
    <row r="58" spans="1:11" ht="18" customHeight="1">
      <c r="A58" s="699">
        <v>49</v>
      </c>
      <c r="B58" s="313" t="s">
        <v>23</v>
      </c>
      <c r="C58" s="263" t="s">
        <v>294</v>
      </c>
      <c r="D58" s="296" t="s">
        <v>1189</v>
      </c>
      <c r="E58" s="660" t="s">
        <v>1687</v>
      </c>
      <c r="F58" s="660" t="s">
        <v>1687</v>
      </c>
      <c r="G58" s="314" t="s">
        <v>11</v>
      </c>
      <c r="H58" s="316"/>
      <c r="I58" s="319"/>
      <c r="J58" s="829"/>
      <c r="K58" s="647"/>
    </row>
    <row r="59" spans="1:11" ht="18" customHeight="1">
      <c r="A59" s="699">
        <v>50</v>
      </c>
      <c r="B59" s="313" t="s">
        <v>23</v>
      </c>
      <c r="C59" s="263" t="s">
        <v>294</v>
      </c>
      <c r="D59" s="296" t="s">
        <v>1193</v>
      </c>
      <c r="E59" s="660" t="s">
        <v>1689</v>
      </c>
      <c r="F59" s="660" t="s">
        <v>1689</v>
      </c>
      <c r="G59" s="314" t="s">
        <v>11</v>
      </c>
      <c r="H59" s="316"/>
      <c r="I59" s="319"/>
      <c r="J59" s="829"/>
      <c r="K59" s="647"/>
    </row>
    <row r="60" spans="1:11" ht="18" customHeight="1">
      <c r="A60" s="699">
        <v>51</v>
      </c>
      <c r="B60" s="313" t="s">
        <v>23</v>
      </c>
      <c r="C60" s="263" t="s">
        <v>294</v>
      </c>
      <c r="D60" s="296" t="s">
        <v>1194</v>
      </c>
      <c r="E60" s="660" t="s">
        <v>3037</v>
      </c>
      <c r="F60" s="660" t="s">
        <v>3037</v>
      </c>
      <c r="G60" s="314" t="s">
        <v>11</v>
      </c>
      <c r="H60" s="316"/>
      <c r="I60" s="319"/>
      <c r="J60" s="829"/>
      <c r="K60" s="647"/>
    </row>
    <row r="61" spans="1:11" ht="18" customHeight="1">
      <c r="A61" s="699">
        <v>52</v>
      </c>
      <c r="B61" s="313" t="s">
        <v>23</v>
      </c>
      <c r="C61" s="263" t="s">
        <v>294</v>
      </c>
      <c r="D61" s="726" t="s">
        <v>3119</v>
      </c>
      <c r="E61" s="660" t="s">
        <v>3114</v>
      </c>
      <c r="F61" s="660" t="s">
        <v>3114</v>
      </c>
      <c r="G61" s="314" t="s">
        <v>11</v>
      </c>
      <c r="H61" s="316"/>
      <c r="I61" s="319"/>
      <c r="J61" s="829"/>
      <c r="K61" s="647"/>
    </row>
    <row r="62" spans="1:11" ht="18" customHeight="1">
      <c r="A62" s="699">
        <v>53</v>
      </c>
      <c r="B62" s="313" t="s">
        <v>23</v>
      </c>
      <c r="C62" s="263" t="s">
        <v>294</v>
      </c>
      <c r="D62" s="296" t="s">
        <v>1195</v>
      </c>
      <c r="E62" s="660" t="s">
        <v>1979</v>
      </c>
      <c r="F62" s="660" t="s">
        <v>1979</v>
      </c>
      <c r="G62" s="314" t="s">
        <v>11</v>
      </c>
      <c r="H62" s="316"/>
      <c r="I62" s="319"/>
      <c r="J62" s="829"/>
      <c r="K62" s="647"/>
    </row>
    <row r="63" spans="1:11" ht="18" customHeight="1">
      <c r="A63" s="699">
        <v>54</v>
      </c>
      <c r="B63" s="313" t="s">
        <v>23</v>
      </c>
      <c r="C63" s="263" t="s">
        <v>294</v>
      </c>
      <c r="D63" s="296" t="s">
        <v>1197</v>
      </c>
      <c r="E63" s="660" t="s">
        <v>3115</v>
      </c>
      <c r="F63" s="660" t="s">
        <v>3115</v>
      </c>
      <c r="G63" s="314" t="s">
        <v>11</v>
      </c>
      <c r="H63" s="316"/>
      <c r="I63" s="319"/>
      <c r="J63" s="829"/>
      <c r="K63" s="647"/>
    </row>
    <row r="64" spans="1:11" ht="18" customHeight="1">
      <c r="A64" s="699">
        <v>55</v>
      </c>
      <c r="B64" s="313" t="s">
        <v>23</v>
      </c>
      <c r="C64" s="263" t="s">
        <v>294</v>
      </c>
      <c r="D64" s="296" t="s">
        <v>1196</v>
      </c>
      <c r="E64" s="660" t="s">
        <v>1979</v>
      </c>
      <c r="F64" s="660" t="s">
        <v>1979</v>
      </c>
      <c r="G64" s="314" t="s">
        <v>11</v>
      </c>
      <c r="H64" s="316"/>
      <c r="I64" s="319"/>
      <c r="J64" s="829"/>
      <c r="K64" s="647"/>
    </row>
    <row r="65" spans="1:11" ht="18" customHeight="1">
      <c r="A65" s="699">
        <v>56</v>
      </c>
      <c r="B65" s="313" t="s">
        <v>23</v>
      </c>
      <c r="C65" s="263" t="s">
        <v>294</v>
      </c>
      <c r="D65" s="296" t="s">
        <v>1198</v>
      </c>
      <c r="E65" s="660" t="s">
        <v>1979</v>
      </c>
      <c r="F65" s="660" t="s">
        <v>1979</v>
      </c>
      <c r="G65" s="314" t="s">
        <v>11</v>
      </c>
      <c r="H65" s="316"/>
      <c r="I65" s="319"/>
      <c r="J65" s="829"/>
      <c r="K65" s="647"/>
    </row>
    <row r="66" spans="1:11" ht="18" customHeight="1">
      <c r="A66" s="699">
        <v>57</v>
      </c>
      <c r="B66" s="313" t="s">
        <v>23</v>
      </c>
      <c r="C66" s="263" t="s">
        <v>294</v>
      </c>
      <c r="D66" s="296" t="s">
        <v>1199</v>
      </c>
      <c r="E66" s="660" t="s">
        <v>3115</v>
      </c>
      <c r="F66" s="660" t="s">
        <v>3115</v>
      </c>
      <c r="G66" s="314" t="s">
        <v>11</v>
      </c>
      <c r="H66" s="316"/>
      <c r="I66" s="319"/>
      <c r="J66" s="829"/>
      <c r="K66" s="647"/>
    </row>
    <row r="67" spans="1:11" ht="18" customHeight="1">
      <c r="A67" s="699">
        <v>58</v>
      </c>
      <c r="B67" s="313" t="s">
        <v>23</v>
      </c>
      <c r="C67" s="263" t="s">
        <v>294</v>
      </c>
      <c r="D67" s="296" t="s">
        <v>3036</v>
      </c>
      <c r="E67" s="660" t="s">
        <v>3115</v>
      </c>
      <c r="F67" s="660" t="s">
        <v>3115</v>
      </c>
      <c r="G67" s="314" t="s">
        <v>11</v>
      </c>
      <c r="H67" s="316"/>
      <c r="I67" s="319"/>
      <c r="J67" s="829"/>
      <c r="K67" s="647"/>
    </row>
    <row r="68" spans="1:11" ht="18" customHeight="1">
      <c r="A68" s="699">
        <v>59</v>
      </c>
      <c r="B68" s="313" t="s">
        <v>23</v>
      </c>
      <c r="C68" s="263" t="s">
        <v>294</v>
      </c>
      <c r="D68" s="296" t="s">
        <v>1190</v>
      </c>
      <c r="E68" s="660" t="s">
        <v>3116</v>
      </c>
      <c r="F68" s="660" t="s">
        <v>3116</v>
      </c>
      <c r="G68" s="314" t="s">
        <v>11</v>
      </c>
      <c r="H68" s="316"/>
      <c r="I68" s="319"/>
      <c r="J68" s="829"/>
      <c r="K68" s="647"/>
    </row>
    <row r="69" spans="1:11" ht="18" customHeight="1">
      <c r="A69" s="699">
        <v>60</v>
      </c>
      <c r="B69" s="313" t="s">
        <v>23</v>
      </c>
      <c r="C69" s="263" t="s">
        <v>294</v>
      </c>
      <c r="D69" s="296" t="s">
        <v>1192</v>
      </c>
      <c r="E69" s="660" t="s">
        <v>3115</v>
      </c>
      <c r="F69" s="660" t="s">
        <v>3115</v>
      </c>
      <c r="G69" s="314" t="s">
        <v>11</v>
      </c>
      <c r="H69" s="316"/>
      <c r="I69" s="319"/>
      <c r="J69" s="829"/>
      <c r="K69" s="647"/>
    </row>
    <row r="70" spans="1:11" ht="18" customHeight="1">
      <c r="A70" s="699">
        <v>61</v>
      </c>
      <c r="B70" s="313" t="s">
        <v>23</v>
      </c>
      <c r="C70" s="263" t="s">
        <v>294</v>
      </c>
      <c r="D70" s="296" t="s">
        <v>1191</v>
      </c>
      <c r="E70" s="660" t="s">
        <v>3117</v>
      </c>
      <c r="F70" s="660" t="s">
        <v>3117</v>
      </c>
      <c r="G70" s="314" t="s">
        <v>11</v>
      </c>
      <c r="H70" s="316"/>
      <c r="I70" s="319"/>
      <c r="J70" s="829"/>
      <c r="K70" s="647"/>
    </row>
    <row r="71" spans="1:11" ht="18" customHeight="1">
      <c r="A71" s="699">
        <v>62</v>
      </c>
      <c r="B71" s="313" t="s">
        <v>23</v>
      </c>
      <c r="C71" s="263" t="s">
        <v>294</v>
      </c>
      <c r="D71" s="296" t="s">
        <v>1200</v>
      </c>
      <c r="E71" s="660" t="s">
        <v>3118</v>
      </c>
      <c r="F71" s="660" t="s">
        <v>3118</v>
      </c>
      <c r="G71" s="314" t="s">
        <v>11</v>
      </c>
      <c r="H71" s="316"/>
      <c r="I71" s="319"/>
      <c r="J71" s="829"/>
      <c r="K71" s="647"/>
    </row>
    <row r="72" spans="1:11" ht="18" customHeight="1">
      <c r="A72" s="699">
        <v>63</v>
      </c>
      <c r="B72" s="313" t="s">
        <v>23</v>
      </c>
      <c r="C72" s="263" t="s">
        <v>294</v>
      </c>
      <c r="D72" s="296" t="s">
        <v>1201</v>
      </c>
      <c r="E72" s="660" t="s">
        <v>3037</v>
      </c>
      <c r="F72" s="660" t="s">
        <v>3037</v>
      </c>
      <c r="G72" s="314" t="s">
        <v>11</v>
      </c>
      <c r="H72" s="316"/>
      <c r="I72" s="319"/>
      <c r="J72" s="829"/>
      <c r="K72" s="647"/>
    </row>
    <row r="73" spans="1:11" ht="18" customHeight="1">
      <c r="A73" s="699">
        <v>64</v>
      </c>
      <c r="B73" s="313" t="s">
        <v>23</v>
      </c>
      <c r="C73" s="263" t="s">
        <v>294</v>
      </c>
      <c r="D73" s="296" t="s">
        <v>1202</v>
      </c>
      <c r="E73" s="660" t="s">
        <v>3113</v>
      </c>
      <c r="F73" s="660" t="s">
        <v>3113</v>
      </c>
      <c r="G73" s="314" t="s">
        <v>11</v>
      </c>
      <c r="H73" s="316"/>
      <c r="I73" s="319"/>
      <c r="J73" s="829"/>
      <c r="K73" s="647"/>
    </row>
    <row r="74" spans="1:11" ht="18" customHeight="1">
      <c r="A74" s="699">
        <v>65</v>
      </c>
      <c r="B74" s="313" t="s">
        <v>23</v>
      </c>
      <c r="C74" s="263" t="s">
        <v>294</v>
      </c>
      <c r="D74" s="296" t="s">
        <v>3038</v>
      </c>
      <c r="E74" s="660" t="s">
        <v>3115</v>
      </c>
      <c r="F74" s="660" t="s">
        <v>3115</v>
      </c>
      <c r="G74" s="314" t="s">
        <v>11</v>
      </c>
      <c r="H74" s="316"/>
      <c r="I74" s="319"/>
      <c r="J74" s="829"/>
      <c r="K74" s="647"/>
    </row>
    <row r="75" spans="1:11" ht="18" customHeight="1">
      <c r="A75" s="699">
        <v>66</v>
      </c>
      <c r="B75" s="313" t="s">
        <v>23</v>
      </c>
      <c r="C75" s="263" t="s">
        <v>294</v>
      </c>
      <c r="D75" s="296" t="s">
        <v>1690</v>
      </c>
      <c r="E75" s="660" t="s">
        <v>1688</v>
      </c>
      <c r="F75" s="660" t="s">
        <v>1688</v>
      </c>
      <c r="G75" s="314" t="s">
        <v>11</v>
      </c>
      <c r="H75" s="316"/>
      <c r="I75" s="319"/>
      <c r="J75" s="829"/>
      <c r="K75" s="647"/>
    </row>
    <row r="76" spans="1:11" ht="18" customHeight="1">
      <c r="A76" s="699">
        <v>67</v>
      </c>
      <c r="B76" s="313" t="s">
        <v>23</v>
      </c>
      <c r="C76" s="263" t="s">
        <v>294</v>
      </c>
      <c r="D76" s="296" t="s">
        <v>3123</v>
      </c>
      <c r="E76" s="716" t="s">
        <v>3124</v>
      </c>
      <c r="F76" s="716" t="s">
        <v>3120</v>
      </c>
      <c r="G76" s="314" t="s">
        <v>11</v>
      </c>
      <c r="H76" s="316"/>
      <c r="I76" s="319"/>
      <c r="J76" s="829"/>
      <c r="K76" s="647"/>
    </row>
    <row r="77" spans="1:11" ht="18" customHeight="1">
      <c r="A77" s="699">
        <v>68</v>
      </c>
      <c r="B77" s="313" t="s">
        <v>23</v>
      </c>
      <c r="C77" s="263" t="s">
        <v>294</v>
      </c>
      <c r="D77" s="296" t="s">
        <v>1203</v>
      </c>
      <c r="E77" s="660" t="s">
        <v>1758</v>
      </c>
      <c r="F77" s="660" t="s">
        <v>1758</v>
      </c>
      <c r="G77" s="314" t="s">
        <v>11</v>
      </c>
      <c r="H77" s="316"/>
      <c r="I77" s="319"/>
      <c r="J77" s="829"/>
      <c r="K77" s="647"/>
    </row>
    <row r="78" spans="1:11" ht="18" customHeight="1">
      <c r="A78" s="699">
        <v>69</v>
      </c>
      <c r="B78" s="313" t="s">
        <v>23</v>
      </c>
      <c r="C78" s="263" t="s">
        <v>294</v>
      </c>
      <c r="D78" s="296" t="s">
        <v>1204</v>
      </c>
      <c r="E78" s="660" t="s">
        <v>1758</v>
      </c>
      <c r="F78" s="660" t="s">
        <v>1758</v>
      </c>
      <c r="G78" s="314" t="s">
        <v>11</v>
      </c>
      <c r="H78" s="316"/>
      <c r="I78" s="319"/>
      <c r="J78" s="829"/>
      <c r="K78" s="647"/>
    </row>
    <row r="79" spans="1:11" ht="18" customHeight="1">
      <c r="A79" s="699">
        <v>70</v>
      </c>
      <c r="B79" s="313" t="s">
        <v>23</v>
      </c>
      <c r="C79" s="263" t="s">
        <v>294</v>
      </c>
      <c r="D79" s="296" t="s">
        <v>923</v>
      </c>
      <c r="E79" s="313" t="s">
        <v>924</v>
      </c>
      <c r="F79" s="313" t="s">
        <v>924</v>
      </c>
      <c r="G79" s="314" t="s">
        <v>11</v>
      </c>
      <c r="H79" s="316"/>
      <c r="I79" s="319"/>
      <c r="J79" s="829"/>
      <c r="K79" s="647"/>
    </row>
    <row r="80" spans="1:11" ht="18" customHeight="1">
      <c r="A80" s="699">
        <v>71</v>
      </c>
      <c r="B80" s="313" t="s">
        <v>23</v>
      </c>
      <c r="C80" s="263" t="s">
        <v>294</v>
      </c>
      <c r="D80" s="296" t="s">
        <v>925</v>
      </c>
      <c r="E80" s="313" t="s">
        <v>926</v>
      </c>
      <c r="F80" s="313" t="s">
        <v>926</v>
      </c>
      <c r="G80" s="314" t="s">
        <v>11</v>
      </c>
      <c r="H80" s="316"/>
      <c r="I80" s="319"/>
      <c r="J80" s="829"/>
      <c r="K80" s="647"/>
    </row>
    <row r="81" spans="1:11" ht="18" customHeight="1">
      <c r="A81" s="699">
        <v>72</v>
      </c>
      <c r="B81" s="313" t="s">
        <v>23</v>
      </c>
      <c r="C81" s="263" t="s">
        <v>294</v>
      </c>
      <c r="D81" s="296" t="s">
        <v>927</v>
      </c>
      <c r="E81" s="313" t="s">
        <v>928</v>
      </c>
      <c r="F81" s="313" t="s">
        <v>928</v>
      </c>
      <c r="G81" s="314" t="s">
        <v>11</v>
      </c>
      <c r="H81" s="316"/>
      <c r="I81" s="319"/>
      <c r="J81" s="829"/>
      <c r="K81" s="647"/>
    </row>
    <row r="82" spans="1:11" ht="18" customHeight="1">
      <c r="A82" s="699">
        <v>73</v>
      </c>
      <c r="B82" s="313" t="s">
        <v>23</v>
      </c>
      <c r="C82" s="263" t="s">
        <v>294</v>
      </c>
      <c r="D82" s="296" t="s">
        <v>929</v>
      </c>
      <c r="E82" s="313" t="s">
        <v>930</v>
      </c>
      <c r="F82" s="313" t="s">
        <v>930</v>
      </c>
      <c r="G82" s="314" t="s">
        <v>11</v>
      </c>
      <c r="H82" s="316"/>
      <c r="I82" s="319"/>
      <c r="J82" s="829"/>
      <c r="K82" s="647"/>
    </row>
    <row r="83" spans="1:11" ht="18" customHeight="1">
      <c r="A83" s="699">
        <v>74</v>
      </c>
      <c r="B83" s="313" t="s">
        <v>23</v>
      </c>
      <c r="C83" s="263" t="s">
        <v>294</v>
      </c>
      <c r="D83" s="296" t="s">
        <v>931</v>
      </c>
      <c r="E83" s="319"/>
      <c r="F83" s="319"/>
      <c r="G83" s="314" t="s">
        <v>3121</v>
      </c>
      <c r="H83" s="316"/>
      <c r="I83" s="319"/>
      <c r="J83" s="829"/>
      <c r="K83" s="647"/>
    </row>
    <row r="84" spans="1:11" ht="18" customHeight="1">
      <c r="A84" s="699">
        <v>75</v>
      </c>
      <c r="B84" s="313" t="s">
        <v>23</v>
      </c>
      <c r="C84" s="263" t="s">
        <v>294</v>
      </c>
      <c r="D84" s="296" t="s">
        <v>932</v>
      </c>
      <c r="E84" s="319"/>
      <c r="F84" s="319"/>
      <c r="G84" s="314" t="s">
        <v>11</v>
      </c>
      <c r="H84" s="316"/>
      <c r="I84" s="313" t="s">
        <v>931</v>
      </c>
      <c r="J84" s="829"/>
      <c r="K84" s="647"/>
    </row>
    <row r="85" spans="1:11" ht="18" customHeight="1">
      <c r="A85" s="699">
        <v>76</v>
      </c>
      <c r="B85" s="313" t="s">
        <v>23</v>
      </c>
      <c r="C85" s="263" t="s">
        <v>294</v>
      </c>
      <c r="D85" s="296" t="s">
        <v>1205</v>
      </c>
      <c r="E85" s="319"/>
      <c r="F85" s="319"/>
      <c r="G85" s="314" t="s">
        <v>11</v>
      </c>
      <c r="H85" s="316"/>
      <c r="I85" s="319"/>
      <c r="J85" s="829"/>
      <c r="K85" s="647"/>
    </row>
    <row r="86" spans="1:11" ht="18" customHeight="1">
      <c r="A86" s="699">
        <v>77</v>
      </c>
      <c r="B86" s="313" t="s">
        <v>23</v>
      </c>
      <c r="C86" s="263" t="s">
        <v>294</v>
      </c>
      <c r="D86" s="258" t="s">
        <v>933</v>
      </c>
      <c r="E86" s="319"/>
      <c r="F86" s="319"/>
      <c r="G86" s="314" t="s">
        <v>11</v>
      </c>
      <c r="H86" s="316"/>
      <c r="I86" s="319"/>
      <c r="J86" s="648" t="s">
        <v>1265</v>
      </c>
      <c r="K86" s="653"/>
    </row>
    <row r="87" spans="1:11" ht="18" customHeight="1">
      <c r="A87" s="699">
        <v>78</v>
      </c>
      <c r="B87" s="313" t="s">
        <v>23</v>
      </c>
      <c r="C87" s="263" t="s">
        <v>294</v>
      </c>
      <c r="D87" s="258" t="s">
        <v>934</v>
      </c>
      <c r="E87" s="661" t="s">
        <v>2821</v>
      </c>
      <c r="F87" s="313" t="s">
        <v>935</v>
      </c>
      <c r="G87" s="314" t="s">
        <v>11</v>
      </c>
      <c r="H87" s="316"/>
      <c r="I87" s="319"/>
      <c r="J87" s="829" t="s">
        <v>936</v>
      </c>
      <c r="K87" s="830"/>
    </row>
    <row r="88" spans="1:11" ht="18" customHeight="1">
      <c r="A88" s="699">
        <v>79</v>
      </c>
      <c r="B88" s="313" t="s">
        <v>23</v>
      </c>
      <c r="C88" s="263" t="s">
        <v>294</v>
      </c>
      <c r="D88" s="258" t="s">
        <v>937</v>
      </c>
      <c r="E88" s="661" t="s">
        <v>1903</v>
      </c>
      <c r="F88" s="313" t="s">
        <v>411</v>
      </c>
      <c r="G88" s="314" t="s">
        <v>11</v>
      </c>
      <c r="H88" s="316"/>
      <c r="I88" s="319"/>
      <c r="J88" s="829"/>
      <c r="K88" s="830"/>
    </row>
    <row r="89" spans="1:11" ht="18" customHeight="1">
      <c r="A89" s="699">
        <v>80</v>
      </c>
      <c r="B89" s="313" t="s">
        <v>23</v>
      </c>
      <c r="C89" s="263" t="s">
        <v>294</v>
      </c>
      <c r="D89" s="258" t="s">
        <v>938</v>
      </c>
      <c r="E89" s="661" t="s">
        <v>2822</v>
      </c>
      <c r="F89" s="313" t="s">
        <v>91</v>
      </c>
      <c r="G89" s="314" t="s">
        <v>11</v>
      </c>
      <c r="H89" s="316"/>
      <c r="I89" s="319"/>
      <c r="J89" s="829"/>
      <c r="K89" s="830"/>
    </row>
    <row r="90" spans="1:11" ht="18" customHeight="1">
      <c r="A90" s="699">
        <v>81</v>
      </c>
      <c r="B90" s="313" t="s">
        <v>23</v>
      </c>
      <c r="C90" s="263" t="s">
        <v>294</v>
      </c>
      <c r="D90" s="258" t="s">
        <v>2823</v>
      </c>
      <c r="E90" s="662" t="s">
        <v>2824</v>
      </c>
      <c r="F90" s="662" t="s">
        <v>2824</v>
      </c>
      <c r="G90" s="314" t="s">
        <v>11</v>
      </c>
      <c r="H90" s="319"/>
      <c r="I90" s="319"/>
      <c r="J90" s="829"/>
      <c r="K90" s="830"/>
    </row>
    <row r="91" spans="1:11" ht="18" customHeight="1">
      <c r="A91" s="699">
        <v>82</v>
      </c>
      <c r="B91" s="313" t="s">
        <v>23</v>
      </c>
      <c r="C91" s="263" t="s">
        <v>294</v>
      </c>
      <c r="D91" s="258" t="s">
        <v>1922</v>
      </c>
      <c r="E91" s="663" t="s">
        <v>1910</v>
      </c>
      <c r="F91" s="663" t="s">
        <v>1910</v>
      </c>
      <c r="G91" s="314" t="s">
        <v>11</v>
      </c>
      <c r="H91" s="316"/>
      <c r="I91" s="319"/>
      <c r="J91" s="829"/>
      <c r="K91" s="830"/>
    </row>
    <row r="92" spans="1:11" ht="18" customHeight="1">
      <c r="A92" s="699">
        <v>83</v>
      </c>
      <c r="B92" s="313" t="s">
        <v>23</v>
      </c>
      <c r="C92" s="263" t="s">
        <v>294</v>
      </c>
      <c r="D92" s="258" t="s">
        <v>939</v>
      </c>
      <c r="E92" s="661" t="s">
        <v>1904</v>
      </c>
      <c r="F92" s="313" t="s">
        <v>940</v>
      </c>
      <c r="G92" s="314" t="s">
        <v>11</v>
      </c>
      <c r="H92" s="316"/>
      <c r="I92" s="319"/>
      <c r="J92" s="829"/>
      <c r="K92" s="830"/>
    </row>
    <row r="93" spans="1:11" ht="18" customHeight="1">
      <c r="A93" s="699">
        <v>84</v>
      </c>
      <c r="B93" s="313" t="s">
        <v>23</v>
      </c>
      <c r="C93" s="263" t="s">
        <v>294</v>
      </c>
      <c r="D93" s="258" t="s">
        <v>941</v>
      </c>
      <c r="E93" s="661" t="s">
        <v>91</v>
      </c>
      <c r="F93" s="313" t="s">
        <v>91</v>
      </c>
      <c r="G93" s="314" t="s">
        <v>11</v>
      </c>
      <c r="H93" s="316"/>
      <c r="I93" s="319"/>
      <c r="J93" s="829"/>
      <c r="K93" s="830"/>
    </row>
    <row r="94" spans="1:11" ht="18" customHeight="1">
      <c r="A94" s="699">
        <v>85</v>
      </c>
      <c r="B94" s="313" t="s">
        <v>23</v>
      </c>
      <c r="C94" s="263" t="s">
        <v>294</v>
      </c>
      <c r="D94" s="258" t="s">
        <v>942</v>
      </c>
      <c r="E94" s="661" t="s">
        <v>91</v>
      </c>
      <c r="F94" s="313" t="s">
        <v>91</v>
      </c>
      <c r="G94" s="314" t="s">
        <v>11</v>
      </c>
      <c r="H94" s="316"/>
      <c r="I94" s="319"/>
      <c r="J94" s="829"/>
      <c r="K94" s="830"/>
    </row>
    <row r="95" spans="1:11" ht="18" customHeight="1">
      <c r="A95" s="699">
        <v>86</v>
      </c>
      <c r="B95" s="313" t="s">
        <v>23</v>
      </c>
      <c r="C95" s="263" t="s">
        <v>294</v>
      </c>
      <c r="D95" s="258" t="s">
        <v>943</v>
      </c>
      <c r="E95" s="661" t="s">
        <v>73</v>
      </c>
      <c r="F95" s="313" t="s">
        <v>73</v>
      </c>
      <c r="G95" s="314" t="s">
        <v>11</v>
      </c>
      <c r="H95" s="316"/>
      <c r="I95" s="319"/>
      <c r="J95" s="829"/>
      <c r="K95" s="830"/>
    </row>
    <row r="96" spans="1:11" ht="18" customHeight="1">
      <c r="A96" s="699">
        <v>87</v>
      </c>
      <c r="B96" s="313" t="s">
        <v>23</v>
      </c>
      <c r="C96" s="263" t="s">
        <v>294</v>
      </c>
      <c r="D96" s="258" t="s">
        <v>944</v>
      </c>
      <c r="E96" s="661" t="s">
        <v>91</v>
      </c>
      <c r="F96" s="313" t="s">
        <v>91</v>
      </c>
      <c r="G96" s="314" t="s">
        <v>11</v>
      </c>
      <c r="H96" s="316"/>
      <c r="I96" s="319"/>
      <c r="J96" s="829"/>
      <c r="K96" s="830"/>
    </row>
    <row r="97" spans="1:11" ht="18" customHeight="1">
      <c r="A97" s="699">
        <v>88</v>
      </c>
      <c r="B97" s="313" t="s">
        <v>23</v>
      </c>
      <c r="C97" s="263" t="s">
        <v>294</v>
      </c>
      <c r="D97" s="258" t="s">
        <v>945</v>
      </c>
      <c r="E97" s="661" t="s">
        <v>2822</v>
      </c>
      <c r="F97" s="313" t="s">
        <v>91</v>
      </c>
      <c r="G97" s="314" t="s">
        <v>11</v>
      </c>
      <c r="H97" s="316"/>
      <c r="I97" s="319"/>
      <c r="J97" s="829"/>
      <c r="K97" s="830"/>
    </row>
    <row r="98" spans="1:11" ht="18" customHeight="1">
      <c r="A98" s="699">
        <v>89</v>
      </c>
      <c r="B98" s="313" t="s">
        <v>23</v>
      </c>
      <c r="C98" s="263" t="s">
        <v>294</v>
      </c>
      <c r="D98" s="258" t="s">
        <v>946</v>
      </c>
      <c r="E98" s="661" t="s">
        <v>1905</v>
      </c>
      <c r="F98" s="313" t="s">
        <v>73</v>
      </c>
      <c r="G98" s="314" t="s">
        <v>11</v>
      </c>
      <c r="H98" s="316"/>
      <c r="I98" s="319"/>
      <c r="J98" s="829"/>
      <c r="K98" s="830"/>
    </row>
    <row r="99" spans="1:11" ht="18" customHeight="1">
      <c r="A99" s="699">
        <v>90</v>
      </c>
      <c r="B99" s="313" t="s">
        <v>23</v>
      </c>
      <c r="C99" s="263" t="s">
        <v>294</v>
      </c>
      <c r="D99" s="258" t="s">
        <v>947</v>
      </c>
      <c r="E99" s="661" t="s">
        <v>91</v>
      </c>
      <c r="F99" s="313" t="s">
        <v>91</v>
      </c>
      <c r="G99" s="314" t="s">
        <v>11</v>
      </c>
      <c r="H99" s="316"/>
      <c r="I99" s="319"/>
      <c r="J99" s="829"/>
      <c r="K99" s="830"/>
    </row>
    <row r="100" spans="1:11" ht="18" customHeight="1">
      <c r="A100" s="699">
        <v>91</v>
      </c>
      <c r="B100" s="313" t="s">
        <v>23</v>
      </c>
      <c r="C100" s="263" t="s">
        <v>294</v>
      </c>
      <c r="D100" s="258" t="s">
        <v>948</v>
      </c>
      <c r="E100" s="661" t="s">
        <v>2822</v>
      </c>
      <c r="F100" s="313" t="s">
        <v>91</v>
      </c>
      <c r="G100" s="314" t="s">
        <v>11</v>
      </c>
      <c r="H100" s="316"/>
      <c r="I100" s="319"/>
      <c r="J100" s="829"/>
      <c r="K100" s="830"/>
    </row>
    <row r="101" spans="1:11" ht="18" customHeight="1">
      <c r="A101" s="699">
        <v>92</v>
      </c>
      <c r="B101" s="313" t="s">
        <v>23</v>
      </c>
      <c r="C101" s="263" t="s">
        <v>294</v>
      </c>
      <c r="D101" s="258" t="s">
        <v>949</v>
      </c>
      <c r="E101" s="661" t="s">
        <v>1905</v>
      </c>
      <c r="F101" s="313" t="s">
        <v>73</v>
      </c>
      <c r="G101" s="314" t="s">
        <v>11</v>
      </c>
      <c r="H101" s="316"/>
      <c r="I101" s="319"/>
      <c r="J101" s="829"/>
      <c r="K101" s="830"/>
    </row>
    <row r="102" spans="1:11" ht="18" customHeight="1">
      <c r="A102" s="699">
        <v>93</v>
      </c>
      <c r="B102" s="313" t="s">
        <v>23</v>
      </c>
      <c r="C102" s="263" t="s">
        <v>294</v>
      </c>
      <c r="D102" s="258" t="s">
        <v>950</v>
      </c>
      <c r="E102" s="661" t="s">
        <v>1906</v>
      </c>
      <c r="F102" s="313" t="s">
        <v>100</v>
      </c>
      <c r="G102" s="314" t="s">
        <v>11</v>
      </c>
      <c r="H102" s="316"/>
      <c r="I102" s="319"/>
      <c r="J102" s="829"/>
      <c r="K102" s="830"/>
    </row>
    <row r="103" spans="1:11" ht="18" customHeight="1">
      <c r="A103" s="699">
        <v>94</v>
      </c>
      <c r="B103" s="313" t="s">
        <v>23</v>
      </c>
      <c r="C103" s="263" t="s">
        <v>294</v>
      </c>
      <c r="D103" s="258" t="s">
        <v>951</v>
      </c>
      <c r="E103" s="661" t="s">
        <v>2822</v>
      </c>
      <c r="F103" s="313" t="s">
        <v>91</v>
      </c>
      <c r="G103" s="314" t="s">
        <v>11</v>
      </c>
      <c r="H103" s="316"/>
      <c r="I103" s="319"/>
      <c r="J103" s="829"/>
      <c r="K103" s="830"/>
    </row>
    <row r="104" spans="1:11" ht="18" customHeight="1">
      <c r="A104" s="699">
        <v>95</v>
      </c>
      <c r="B104" s="313" t="s">
        <v>23</v>
      </c>
      <c r="C104" s="263" t="s">
        <v>294</v>
      </c>
      <c r="D104" s="258" t="s">
        <v>952</v>
      </c>
      <c r="E104" s="664" t="s">
        <v>1907</v>
      </c>
      <c r="F104" s="313" t="s">
        <v>953</v>
      </c>
      <c r="G104" s="314" t="s">
        <v>11</v>
      </c>
      <c r="H104" s="316"/>
      <c r="I104" s="319"/>
      <c r="J104" s="829"/>
      <c r="K104" s="830"/>
    </row>
    <row r="105" spans="1:11" ht="18" customHeight="1">
      <c r="A105" s="699">
        <v>96</v>
      </c>
      <c r="B105" s="313" t="s">
        <v>23</v>
      </c>
      <c r="C105" s="263" t="s">
        <v>294</v>
      </c>
      <c r="D105" s="258" t="s">
        <v>954</v>
      </c>
      <c r="E105" s="664" t="s">
        <v>2822</v>
      </c>
      <c r="F105" s="313" t="s">
        <v>91</v>
      </c>
      <c r="G105" s="314" t="s">
        <v>11</v>
      </c>
      <c r="H105" s="316"/>
      <c r="I105" s="319"/>
      <c r="J105" s="829"/>
      <c r="K105" s="830"/>
    </row>
    <row r="106" spans="1:11" ht="18" customHeight="1">
      <c r="A106" s="699">
        <v>97</v>
      </c>
      <c r="B106" s="313" t="s">
        <v>23</v>
      </c>
      <c r="C106" s="263" t="s">
        <v>294</v>
      </c>
      <c r="D106" s="258" t="s">
        <v>955</v>
      </c>
      <c r="E106" s="664" t="s">
        <v>2822</v>
      </c>
      <c r="F106" s="313" t="s">
        <v>91</v>
      </c>
      <c r="G106" s="314" t="s">
        <v>11</v>
      </c>
      <c r="H106" s="316"/>
      <c r="I106" s="319"/>
      <c r="J106" s="829"/>
      <c r="K106" s="830"/>
    </row>
    <row r="107" spans="1:11" ht="18" customHeight="1">
      <c r="A107" s="699">
        <v>98</v>
      </c>
      <c r="B107" s="313" t="s">
        <v>23</v>
      </c>
      <c r="C107" s="263" t="s">
        <v>294</v>
      </c>
      <c r="D107" s="258" t="s">
        <v>956</v>
      </c>
      <c r="E107" s="664" t="s">
        <v>73</v>
      </c>
      <c r="F107" s="313" t="s">
        <v>73</v>
      </c>
      <c r="G107" s="314" t="s">
        <v>11</v>
      </c>
      <c r="H107" s="316"/>
      <c r="I107" s="319"/>
      <c r="J107" s="829"/>
      <c r="K107" s="830"/>
    </row>
    <row r="108" spans="1:11" ht="18" customHeight="1">
      <c r="A108" s="699">
        <v>99</v>
      </c>
      <c r="B108" s="313" t="s">
        <v>23</v>
      </c>
      <c r="C108" s="263" t="s">
        <v>294</v>
      </c>
      <c r="D108" s="258" t="s">
        <v>957</v>
      </c>
      <c r="E108" s="664" t="s">
        <v>1906</v>
      </c>
      <c r="F108" s="313" t="s">
        <v>100</v>
      </c>
      <c r="G108" s="314" t="s">
        <v>11</v>
      </c>
      <c r="H108" s="316"/>
      <c r="I108" s="319"/>
      <c r="J108" s="829"/>
      <c r="K108" s="830"/>
    </row>
    <row r="109" spans="1:11" ht="18" customHeight="1">
      <c r="A109" s="699">
        <v>100</v>
      </c>
      <c r="B109" s="313" t="s">
        <v>23</v>
      </c>
      <c r="C109" s="263" t="s">
        <v>294</v>
      </c>
      <c r="D109" s="258" t="s">
        <v>958</v>
      </c>
      <c r="E109" s="664" t="s">
        <v>2822</v>
      </c>
      <c r="F109" s="313" t="s">
        <v>91</v>
      </c>
      <c r="G109" s="314" t="s">
        <v>11</v>
      </c>
      <c r="H109" s="316"/>
      <c r="I109" s="319"/>
      <c r="J109" s="829"/>
      <c r="K109" s="830"/>
    </row>
    <row r="110" spans="1:11" ht="18" customHeight="1">
      <c r="A110" s="699">
        <v>101</v>
      </c>
      <c r="B110" s="313" t="s">
        <v>23</v>
      </c>
      <c r="C110" s="263" t="s">
        <v>294</v>
      </c>
      <c r="D110" s="258" t="s">
        <v>959</v>
      </c>
      <c r="E110" s="664" t="s">
        <v>1905</v>
      </c>
      <c r="F110" s="313" t="s">
        <v>73</v>
      </c>
      <c r="G110" s="314" t="s">
        <v>11</v>
      </c>
      <c r="H110" s="316"/>
      <c r="I110" s="319"/>
      <c r="J110" s="829"/>
      <c r="K110" s="830"/>
    </row>
    <row r="111" spans="1:11" ht="18" customHeight="1">
      <c r="A111" s="699">
        <v>102</v>
      </c>
      <c r="B111" s="313" t="s">
        <v>23</v>
      </c>
      <c r="C111" s="263" t="s">
        <v>294</v>
      </c>
      <c r="D111" s="258" t="s">
        <v>960</v>
      </c>
      <c r="E111" s="664" t="s">
        <v>73</v>
      </c>
      <c r="F111" s="313" t="s">
        <v>73</v>
      </c>
      <c r="G111" s="314" t="s">
        <v>11</v>
      </c>
      <c r="H111" s="316"/>
      <c r="I111" s="319"/>
      <c r="J111" s="829"/>
      <c r="K111" s="830"/>
    </row>
    <row r="112" spans="1:11" ht="18" customHeight="1">
      <c r="A112" s="699">
        <v>103</v>
      </c>
      <c r="B112" s="313" t="s">
        <v>23</v>
      </c>
      <c r="C112" s="263" t="s">
        <v>294</v>
      </c>
      <c r="D112" s="258" t="s">
        <v>961</v>
      </c>
      <c r="E112" s="664" t="s">
        <v>73</v>
      </c>
      <c r="F112" s="313" t="s">
        <v>73</v>
      </c>
      <c r="G112" s="314" t="s">
        <v>11</v>
      </c>
      <c r="H112" s="316"/>
      <c r="I112" s="319"/>
      <c r="J112" s="829"/>
      <c r="K112" s="830"/>
    </row>
    <row r="113" spans="1:11" ht="18" customHeight="1">
      <c r="A113" s="699">
        <v>104</v>
      </c>
      <c r="B113" s="313" t="s">
        <v>23</v>
      </c>
      <c r="C113" s="263" t="s">
        <v>294</v>
      </c>
      <c r="D113" s="258" t="s">
        <v>962</v>
      </c>
      <c r="E113" s="664" t="s">
        <v>2825</v>
      </c>
      <c r="F113" s="313" t="s">
        <v>963</v>
      </c>
      <c r="G113" s="314" t="s">
        <v>11</v>
      </c>
      <c r="H113" s="316"/>
      <c r="I113" s="319"/>
      <c r="J113" s="829"/>
      <c r="K113" s="830"/>
    </row>
    <row r="114" spans="1:11" ht="18" customHeight="1">
      <c r="A114" s="699">
        <v>105</v>
      </c>
      <c r="B114" s="313" t="s">
        <v>23</v>
      </c>
      <c r="C114" s="263" t="s">
        <v>294</v>
      </c>
      <c r="D114" s="258" t="s">
        <v>1923</v>
      </c>
      <c r="E114" s="663" t="s">
        <v>1909</v>
      </c>
      <c r="F114" s="663" t="s">
        <v>1909</v>
      </c>
      <c r="G114" s="314" t="s">
        <v>11</v>
      </c>
      <c r="H114" s="316"/>
      <c r="I114" s="319"/>
      <c r="J114" s="829"/>
      <c r="K114" s="830"/>
    </row>
    <row r="115" spans="1:11" ht="18" customHeight="1">
      <c r="A115" s="699">
        <v>106</v>
      </c>
      <c r="B115" s="313" t="s">
        <v>23</v>
      </c>
      <c r="C115" s="263" t="s">
        <v>294</v>
      </c>
      <c r="D115" s="258" t="s">
        <v>964</v>
      </c>
      <c r="E115" s="664" t="s">
        <v>1908</v>
      </c>
      <c r="F115" s="313" t="s">
        <v>85</v>
      </c>
      <c r="G115" s="314" t="s">
        <v>11</v>
      </c>
      <c r="H115" s="316"/>
      <c r="I115" s="319"/>
      <c r="J115" s="829"/>
      <c r="K115" s="830"/>
    </row>
    <row r="116" spans="1:11" ht="18" customHeight="1">
      <c r="A116" s="699">
        <v>107</v>
      </c>
      <c r="B116" s="313" t="s">
        <v>23</v>
      </c>
      <c r="C116" s="263" t="s">
        <v>294</v>
      </c>
      <c r="D116" s="258" t="s">
        <v>965</v>
      </c>
      <c r="E116" s="664" t="s">
        <v>2822</v>
      </c>
      <c r="F116" s="313" t="s">
        <v>91</v>
      </c>
      <c r="G116" s="314" t="s">
        <v>11</v>
      </c>
      <c r="H116" s="316"/>
      <c r="I116" s="319"/>
      <c r="J116" s="829"/>
      <c r="K116" s="830"/>
    </row>
    <row r="117" spans="1:11" ht="18" customHeight="1">
      <c r="A117" s="699">
        <v>108</v>
      </c>
      <c r="B117" s="313" t="s">
        <v>23</v>
      </c>
      <c r="C117" s="263" t="s">
        <v>294</v>
      </c>
      <c r="D117" s="258" t="s">
        <v>966</v>
      </c>
      <c r="E117" s="664" t="s">
        <v>73</v>
      </c>
      <c r="F117" s="313" t="s">
        <v>73</v>
      </c>
      <c r="G117" s="314" t="s">
        <v>11</v>
      </c>
      <c r="H117" s="316"/>
      <c r="I117" s="319"/>
      <c r="J117" s="829"/>
      <c r="K117" s="830"/>
    </row>
    <row r="118" spans="1:11" ht="18" customHeight="1">
      <c r="A118" s="699">
        <v>109</v>
      </c>
      <c r="B118" s="313" t="s">
        <v>23</v>
      </c>
      <c r="C118" s="263" t="s">
        <v>294</v>
      </c>
      <c r="D118" s="258" t="s">
        <v>967</v>
      </c>
      <c r="E118" s="319"/>
      <c r="F118" s="319"/>
      <c r="G118" s="314" t="s">
        <v>11</v>
      </c>
      <c r="H118" s="316"/>
      <c r="I118" s="319"/>
      <c r="J118" s="829"/>
      <c r="K118" s="830"/>
    </row>
    <row r="119" spans="1:11" ht="18" customHeight="1">
      <c r="A119" s="699">
        <v>110</v>
      </c>
      <c r="B119" s="313" t="s">
        <v>23</v>
      </c>
      <c r="C119" s="263" t="s">
        <v>294</v>
      </c>
      <c r="D119" s="258" t="s">
        <v>968</v>
      </c>
      <c r="E119" s="319"/>
      <c r="F119" s="319"/>
      <c r="G119" s="314" t="s">
        <v>11</v>
      </c>
      <c r="H119" s="316"/>
      <c r="I119" s="319"/>
      <c r="J119" s="829"/>
      <c r="K119" s="830"/>
    </row>
    <row r="120" spans="1:11" ht="18" customHeight="1">
      <c r="A120" s="699">
        <v>111</v>
      </c>
      <c r="B120" s="313" t="s">
        <v>23</v>
      </c>
      <c r="C120" s="263" t="s">
        <v>294</v>
      </c>
      <c r="D120" s="258" t="s">
        <v>969</v>
      </c>
      <c r="E120" s="319"/>
      <c r="F120" s="319"/>
      <c r="G120" s="314" t="s">
        <v>11</v>
      </c>
      <c r="H120" s="316"/>
      <c r="I120" s="319"/>
      <c r="J120" s="829"/>
      <c r="K120" s="830"/>
    </row>
    <row r="121" spans="1:11" ht="18" customHeight="1">
      <c r="A121" s="699">
        <v>112</v>
      </c>
      <c r="B121" s="313" t="s">
        <v>23</v>
      </c>
      <c r="C121" s="263" t="s">
        <v>294</v>
      </c>
      <c r="D121" s="258" t="s">
        <v>970</v>
      </c>
      <c r="E121" s="319"/>
      <c r="F121" s="319"/>
      <c r="G121" s="314" t="s">
        <v>11</v>
      </c>
      <c r="H121" s="316"/>
      <c r="I121" s="319"/>
      <c r="J121" s="829"/>
      <c r="K121" s="830"/>
    </row>
    <row r="122" spans="1:11" ht="18" customHeight="1">
      <c r="A122" s="699">
        <v>113</v>
      </c>
      <c r="B122" s="313" t="s">
        <v>23</v>
      </c>
      <c r="C122" s="263" t="s">
        <v>294</v>
      </c>
      <c r="D122" s="258" t="s">
        <v>971</v>
      </c>
      <c r="E122" s="319"/>
      <c r="F122" s="319"/>
      <c r="G122" s="314" t="s">
        <v>11</v>
      </c>
      <c r="H122" s="316"/>
      <c r="I122" s="319"/>
      <c r="J122" s="829"/>
      <c r="K122" s="830"/>
    </row>
    <row r="123" spans="1:11" ht="18" customHeight="1">
      <c r="A123" s="699">
        <v>114</v>
      </c>
      <c r="B123" s="313" t="s">
        <v>23</v>
      </c>
      <c r="C123" s="263" t="s">
        <v>294</v>
      </c>
      <c r="D123" s="258" t="s">
        <v>972</v>
      </c>
      <c r="E123" s="319"/>
      <c r="F123" s="319"/>
      <c r="G123" s="314" t="s">
        <v>11</v>
      </c>
      <c r="H123" s="316"/>
      <c r="I123" s="319"/>
      <c r="J123" s="829"/>
      <c r="K123" s="830"/>
    </row>
    <row r="124" spans="1:11" ht="18" customHeight="1">
      <c r="A124" s="699">
        <v>115</v>
      </c>
      <c r="B124" s="313" t="s">
        <v>23</v>
      </c>
      <c r="C124" s="263" t="s">
        <v>294</v>
      </c>
      <c r="D124" s="258" t="s">
        <v>973</v>
      </c>
      <c r="E124" s="319"/>
      <c r="F124" s="319"/>
      <c r="G124" s="314" t="s">
        <v>11</v>
      </c>
      <c r="H124" s="316"/>
      <c r="I124" s="313" t="s">
        <v>2826</v>
      </c>
      <c r="J124" s="829"/>
      <c r="K124" s="830"/>
    </row>
    <row r="125" spans="1:11" ht="18" customHeight="1">
      <c r="A125" s="699">
        <v>116</v>
      </c>
      <c r="B125" s="313" t="s">
        <v>23</v>
      </c>
      <c r="C125" s="263" t="s">
        <v>294</v>
      </c>
      <c r="D125" s="258" t="s">
        <v>974</v>
      </c>
      <c r="E125" s="319"/>
      <c r="F125" s="319"/>
      <c r="G125" s="314" t="s">
        <v>11</v>
      </c>
      <c r="H125" s="316"/>
      <c r="I125" s="319"/>
      <c r="J125" s="648" t="s">
        <v>1265</v>
      </c>
      <c r="K125" s="653"/>
    </row>
    <row r="126" spans="1:11" ht="18" customHeight="1">
      <c r="A126" s="699">
        <v>117</v>
      </c>
      <c r="B126" s="313" t="s">
        <v>23</v>
      </c>
      <c r="C126" s="263" t="s">
        <v>294</v>
      </c>
      <c r="D126" s="258" t="s">
        <v>1266</v>
      </c>
      <c r="E126" s="319"/>
      <c r="F126" s="319"/>
      <c r="G126" s="259" t="s">
        <v>11</v>
      </c>
      <c r="H126" s="316"/>
      <c r="I126" s="319"/>
      <c r="J126" s="648" t="s">
        <v>2827</v>
      </c>
      <c r="K126" s="653"/>
    </row>
    <row r="127" spans="1:11" ht="16.5" customHeight="1">
      <c r="A127" s="699">
        <v>118</v>
      </c>
      <c r="B127" s="313" t="s">
        <v>23</v>
      </c>
      <c r="C127" s="263" t="s">
        <v>294</v>
      </c>
      <c r="D127" s="258" t="s">
        <v>289</v>
      </c>
      <c r="E127" s="319"/>
      <c r="F127" s="319"/>
      <c r="G127" s="259" t="s">
        <v>11</v>
      </c>
      <c r="H127" s="316"/>
      <c r="I127" s="319"/>
      <c r="J127" s="648" t="s">
        <v>1267</v>
      </c>
      <c r="K127" s="653"/>
    </row>
    <row r="128" spans="1:11" ht="16.5" customHeight="1">
      <c r="A128" s="699">
        <v>119</v>
      </c>
      <c r="B128" s="313" t="s">
        <v>23</v>
      </c>
      <c r="C128" s="263" t="s">
        <v>294</v>
      </c>
      <c r="D128" s="258" t="s">
        <v>975</v>
      </c>
      <c r="E128" s="319"/>
      <c r="F128" s="319"/>
      <c r="G128" s="259" t="s">
        <v>11</v>
      </c>
      <c r="H128" s="316"/>
      <c r="I128" s="313" t="s">
        <v>289</v>
      </c>
      <c r="J128" s="648"/>
      <c r="K128" s="653"/>
    </row>
    <row r="129" spans="1:11" ht="16.5" customHeight="1">
      <c r="A129" s="699">
        <v>120</v>
      </c>
      <c r="B129" s="313" t="s">
        <v>23</v>
      </c>
      <c r="C129" s="263" t="s">
        <v>294</v>
      </c>
      <c r="D129" s="258" t="s">
        <v>976</v>
      </c>
      <c r="E129" s="319"/>
      <c r="F129" s="319"/>
      <c r="G129" s="259" t="s">
        <v>11</v>
      </c>
      <c r="H129" s="316"/>
      <c r="I129" s="313" t="s">
        <v>976</v>
      </c>
      <c r="J129" s="648" t="s">
        <v>1749</v>
      </c>
      <c r="K129" s="653"/>
    </row>
    <row r="130" spans="1:11" ht="16.5" customHeight="1">
      <c r="A130" s="699">
        <v>121</v>
      </c>
      <c r="B130" s="313" t="s">
        <v>23</v>
      </c>
      <c r="C130" s="263" t="s">
        <v>294</v>
      </c>
      <c r="D130" s="258" t="s">
        <v>2828</v>
      </c>
      <c r="E130" s="665" t="s">
        <v>2829</v>
      </c>
      <c r="F130" s="665" t="s">
        <v>2829</v>
      </c>
      <c r="G130" s="259" t="s">
        <v>11</v>
      </c>
      <c r="H130" s="316"/>
      <c r="I130" s="319"/>
      <c r="J130" s="829" t="s">
        <v>1750</v>
      </c>
      <c r="K130" s="653"/>
    </row>
    <row r="131" spans="1:11" ht="16.5" customHeight="1">
      <c r="A131" s="699">
        <v>122</v>
      </c>
      <c r="B131" s="313" t="s">
        <v>23</v>
      </c>
      <c r="C131" s="263" t="s">
        <v>294</v>
      </c>
      <c r="D131" s="258" t="s">
        <v>2830</v>
      </c>
      <c r="E131" s="665" t="s">
        <v>2831</v>
      </c>
      <c r="F131" s="665" t="s">
        <v>2831</v>
      </c>
      <c r="G131" s="259" t="s">
        <v>11</v>
      </c>
      <c r="H131" s="316"/>
      <c r="I131" s="319"/>
      <c r="J131" s="829"/>
      <c r="K131" s="653"/>
    </row>
    <row r="132" spans="1:11" ht="16.5" customHeight="1">
      <c r="A132" s="699">
        <v>123</v>
      </c>
      <c r="B132" s="313" t="s">
        <v>23</v>
      </c>
      <c r="C132" s="263" t="s">
        <v>294</v>
      </c>
      <c r="D132" s="258" t="s">
        <v>2832</v>
      </c>
      <c r="E132" s="665" t="s">
        <v>2833</v>
      </c>
      <c r="F132" s="665" t="s">
        <v>2833</v>
      </c>
      <c r="G132" s="259" t="s">
        <v>11</v>
      </c>
      <c r="H132" s="316"/>
      <c r="I132" s="319"/>
      <c r="J132" s="829"/>
      <c r="K132" s="653"/>
    </row>
    <row r="133" spans="1:11" ht="16.5" customHeight="1">
      <c r="A133" s="699">
        <v>124</v>
      </c>
      <c r="B133" s="313" t="s">
        <v>23</v>
      </c>
      <c r="C133" s="263" t="s">
        <v>294</v>
      </c>
      <c r="D133" s="258" t="s">
        <v>2834</v>
      </c>
      <c r="E133" s="665" t="s">
        <v>2835</v>
      </c>
      <c r="F133" s="665" t="s">
        <v>2835</v>
      </c>
      <c r="G133" s="259" t="s">
        <v>11</v>
      </c>
      <c r="H133" s="316"/>
      <c r="I133" s="319"/>
      <c r="J133" s="829"/>
      <c r="K133" s="653"/>
    </row>
    <row r="134" spans="1:11" ht="16.5" customHeight="1">
      <c r="A134" s="699">
        <v>125</v>
      </c>
      <c r="B134" s="313" t="s">
        <v>23</v>
      </c>
      <c r="C134" s="263" t="s">
        <v>294</v>
      </c>
      <c r="D134" s="258" t="s">
        <v>2836</v>
      </c>
      <c r="E134" s="665" t="s">
        <v>2837</v>
      </c>
      <c r="F134" s="665" t="s">
        <v>2837</v>
      </c>
      <c r="G134" s="259" t="s">
        <v>11</v>
      </c>
      <c r="H134" s="316"/>
      <c r="I134" s="319"/>
      <c r="J134" s="829"/>
      <c r="K134" s="653"/>
    </row>
    <row r="135" spans="1:11" ht="16.5" customHeight="1">
      <c r="A135" s="699">
        <v>126</v>
      </c>
      <c r="B135" s="313" t="s">
        <v>23</v>
      </c>
      <c r="C135" s="263" t="s">
        <v>294</v>
      </c>
      <c r="D135" s="258" t="s">
        <v>2838</v>
      </c>
      <c r="E135" s="665" t="s">
        <v>2839</v>
      </c>
      <c r="F135" s="665" t="s">
        <v>2839</v>
      </c>
      <c r="G135" s="259" t="s">
        <v>11</v>
      </c>
      <c r="H135" s="316"/>
      <c r="I135" s="319"/>
      <c r="J135" s="829"/>
      <c r="K135" s="653"/>
    </row>
    <row r="136" spans="1:11" ht="16.5" customHeight="1">
      <c r="A136" s="699">
        <v>127</v>
      </c>
      <c r="B136" s="313" t="s">
        <v>23</v>
      </c>
      <c r="C136" s="263" t="s">
        <v>294</v>
      </c>
      <c r="D136" s="258" t="s">
        <v>2840</v>
      </c>
      <c r="E136" s="665" t="s">
        <v>1688</v>
      </c>
      <c r="F136" s="665" t="s">
        <v>1688</v>
      </c>
      <c r="G136" s="259" t="s">
        <v>11</v>
      </c>
      <c r="H136" s="316"/>
      <c r="I136" s="319"/>
      <c r="J136" s="829"/>
      <c r="K136" s="653"/>
    </row>
    <row r="137" spans="1:11" ht="16.5" customHeight="1">
      <c r="A137" s="699">
        <v>128</v>
      </c>
      <c r="B137" s="313" t="s">
        <v>23</v>
      </c>
      <c r="C137" s="263" t="s">
        <v>294</v>
      </c>
      <c r="D137" s="258" t="s">
        <v>2841</v>
      </c>
      <c r="E137" s="665" t="s">
        <v>1978</v>
      </c>
      <c r="F137" s="665" t="s">
        <v>1978</v>
      </c>
      <c r="G137" s="259" t="s">
        <v>11</v>
      </c>
      <c r="H137" s="316"/>
      <c r="I137" s="319"/>
      <c r="J137" s="829"/>
      <c r="K137" s="653"/>
    </row>
    <row r="138" spans="1:11" ht="16.5" customHeight="1">
      <c r="A138" s="699">
        <v>129</v>
      </c>
      <c r="B138" s="313" t="s">
        <v>23</v>
      </c>
      <c r="C138" s="263" t="s">
        <v>294</v>
      </c>
      <c r="D138" s="258" t="s">
        <v>2842</v>
      </c>
      <c r="E138" s="665" t="s">
        <v>2843</v>
      </c>
      <c r="F138" s="665" t="s">
        <v>2843</v>
      </c>
      <c r="G138" s="259" t="s">
        <v>11</v>
      </c>
      <c r="H138" s="316"/>
      <c r="I138" s="319"/>
      <c r="J138" s="829"/>
      <c r="K138" s="653"/>
    </row>
    <row r="139" spans="1:11" ht="16.5" customHeight="1">
      <c r="A139" s="699">
        <v>130</v>
      </c>
      <c r="B139" s="313" t="s">
        <v>23</v>
      </c>
      <c r="C139" s="263" t="s">
        <v>294</v>
      </c>
      <c r="D139" s="258" t="s">
        <v>2844</v>
      </c>
      <c r="E139" s="665" t="s">
        <v>1688</v>
      </c>
      <c r="F139" s="665" t="s">
        <v>1688</v>
      </c>
      <c r="G139" s="259" t="s">
        <v>11</v>
      </c>
      <c r="H139" s="316"/>
      <c r="I139" s="319"/>
      <c r="J139" s="829"/>
      <c r="K139" s="653"/>
    </row>
    <row r="140" spans="1:11" ht="16.5" customHeight="1">
      <c r="A140" s="699">
        <v>131</v>
      </c>
      <c r="B140" s="313" t="s">
        <v>23</v>
      </c>
      <c r="C140" s="263" t="s">
        <v>294</v>
      </c>
      <c r="D140" s="258" t="s">
        <v>2845</v>
      </c>
      <c r="E140" s="665" t="s">
        <v>2846</v>
      </c>
      <c r="F140" s="665" t="s">
        <v>2846</v>
      </c>
      <c r="G140" s="259" t="s">
        <v>11</v>
      </c>
      <c r="H140" s="316"/>
      <c r="I140" s="319"/>
      <c r="J140" s="829"/>
      <c r="K140" s="653"/>
    </row>
    <row r="141" spans="1:11" ht="16.5" customHeight="1">
      <c r="A141" s="699">
        <v>132</v>
      </c>
      <c r="B141" s="313" t="s">
        <v>23</v>
      </c>
      <c r="C141" s="263" t="s">
        <v>294</v>
      </c>
      <c r="D141" s="258" t="s">
        <v>2847</v>
      </c>
      <c r="E141" s="665" t="s">
        <v>1689</v>
      </c>
      <c r="F141" s="665" t="s">
        <v>1689</v>
      </c>
      <c r="G141" s="259" t="s">
        <v>11</v>
      </c>
      <c r="H141" s="316"/>
      <c r="I141" s="319"/>
      <c r="J141" s="829"/>
      <c r="K141" s="653"/>
    </row>
    <row r="142" spans="1:11" ht="16.5" customHeight="1">
      <c r="A142" s="699">
        <v>133</v>
      </c>
      <c r="B142" s="313" t="s">
        <v>23</v>
      </c>
      <c r="C142" s="263" t="s">
        <v>294</v>
      </c>
      <c r="D142" s="258" t="s">
        <v>2848</v>
      </c>
      <c r="E142" s="665" t="s">
        <v>2849</v>
      </c>
      <c r="F142" s="665" t="s">
        <v>2849</v>
      </c>
      <c r="G142" s="259" t="s">
        <v>11</v>
      </c>
      <c r="H142" s="316"/>
      <c r="I142" s="319"/>
      <c r="J142" s="829"/>
      <c r="K142" s="653"/>
    </row>
    <row r="143" spans="1:11" ht="16.5" customHeight="1">
      <c r="A143" s="699">
        <v>134</v>
      </c>
      <c r="B143" s="313" t="s">
        <v>23</v>
      </c>
      <c r="C143" s="263" t="s">
        <v>294</v>
      </c>
      <c r="D143" s="258" t="s">
        <v>2850</v>
      </c>
      <c r="E143" s="665" t="s">
        <v>2851</v>
      </c>
      <c r="F143" s="665" t="s">
        <v>2851</v>
      </c>
      <c r="G143" s="259" t="s">
        <v>11</v>
      </c>
      <c r="H143" s="316"/>
      <c r="I143" s="319"/>
      <c r="J143" s="829"/>
      <c r="K143" s="653"/>
    </row>
    <row r="144" spans="1:11" ht="16.5" customHeight="1">
      <c r="A144" s="699">
        <v>135</v>
      </c>
      <c r="B144" s="313" t="s">
        <v>23</v>
      </c>
      <c r="C144" s="263" t="s">
        <v>294</v>
      </c>
      <c r="D144" s="258" t="s">
        <v>2852</v>
      </c>
      <c r="E144" s="665" t="s">
        <v>2853</v>
      </c>
      <c r="F144" s="665" t="s">
        <v>2853</v>
      </c>
      <c r="G144" s="259" t="s">
        <v>11</v>
      </c>
      <c r="H144" s="316"/>
      <c r="I144" s="319"/>
      <c r="J144" s="829"/>
      <c r="K144" s="653"/>
    </row>
    <row r="145" spans="1:11" ht="16.5" customHeight="1">
      <c r="A145" s="699">
        <v>136</v>
      </c>
      <c r="B145" s="313" t="s">
        <v>23</v>
      </c>
      <c r="C145" s="263" t="s">
        <v>294</v>
      </c>
      <c r="D145" s="258" t="s">
        <v>2854</v>
      </c>
      <c r="E145" s="665" t="s">
        <v>2855</v>
      </c>
      <c r="F145" s="665" t="s">
        <v>2855</v>
      </c>
      <c r="G145" s="259" t="s">
        <v>11</v>
      </c>
      <c r="H145" s="316"/>
      <c r="I145" s="319"/>
      <c r="J145" s="829"/>
      <c r="K145" s="653"/>
    </row>
    <row r="146" spans="1:11" ht="16.5" customHeight="1">
      <c r="A146" s="699">
        <v>137</v>
      </c>
      <c r="B146" s="313" t="s">
        <v>23</v>
      </c>
      <c r="C146" s="263" t="s">
        <v>294</v>
      </c>
      <c r="D146" s="258" t="s">
        <v>2856</v>
      </c>
      <c r="E146" s="665" t="s">
        <v>2857</v>
      </c>
      <c r="F146" s="665" t="s">
        <v>2857</v>
      </c>
      <c r="G146" s="259" t="s">
        <v>11</v>
      </c>
      <c r="H146" s="316"/>
      <c r="I146" s="319"/>
      <c r="J146" s="829"/>
      <c r="K146" s="653"/>
    </row>
    <row r="147" spans="1:11" ht="16.5" customHeight="1">
      <c r="A147" s="699">
        <v>138</v>
      </c>
      <c r="B147" s="313" t="s">
        <v>23</v>
      </c>
      <c r="C147" s="263" t="s">
        <v>294</v>
      </c>
      <c r="D147" s="258" t="s">
        <v>2858</v>
      </c>
      <c r="E147" s="665" t="s">
        <v>2839</v>
      </c>
      <c r="F147" s="665" t="s">
        <v>2839</v>
      </c>
      <c r="G147" s="259" t="s">
        <v>11</v>
      </c>
      <c r="H147" s="316"/>
      <c r="I147" s="319"/>
      <c r="J147" s="829"/>
      <c r="K147" s="653"/>
    </row>
    <row r="148" spans="1:11" ht="16.5" customHeight="1">
      <c r="A148" s="699">
        <v>139</v>
      </c>
      <c r="B148" s="313" t="s">
        <v>23</v>
      </c>
      <c r="C148" s="263" t="s">
        <v>294</v>
      </c>
      <c r="D148" s="258" t="s">
        <v>2859</v>
      </c>
      <c r="E148" s="665" t="s">
        <v>1978</v>
      </c>
      <c r="F148" s="665" t="s">
        <v>1978</v>
      </c>
      <c r="G148" s="259" t="s">
        <v>11</v>
      </c>
      <c r="H148" s="316"/>
      <c r="I148" s="319"/>
      <c r="J148" s="829"/>
      <c r="K148" s="653"/>
    </row>
    <row r="149" spans="1:11" ht="16.5" customHeight="1">
      <c r="A149" s="699">
        <v>140</v>
      </c>
      <c r="B149" s="313" t="s">
        <v>23</v>
      </c>
      <c r="C149" s="263" t="s">
        <v>294</v>
      </c>
      <c r="D149" s="258" t="s">
        <v>2860</v>
      </c>
      <c r="E149" s="665" t="s">
        <v>2861</v>
      </c>
      <c r="F149" s="665" t="s">
        <v>2861</v>
      </c>
      <c r="G149" s="259" t="s">
        <v>11</v>
      </c>
      <c r="H149" s="316"/>
      <c r="I149" s="319"/>
      <c r="J149" s="829"/>
      <c r="K149" s="653"/>
    </row>
    <row r="150" spans="1:11" ht="16.5" customHeight="1">
      <c r="A150" s="699">
        <v>141</v>
      </c>
      <c r="B150" s="313" t="s">
        <v>23</v>
      </c>
      <c r="C150" s="263" t="s">
        <v>294</v>
      </c>
      <c r="D150" s="258" t="s">
        <v>2862</v>
      </c>
      <c r="E150" s="665" t="s">
        <v>1692</v>
      </c>
      <c r="F150" s="665" t="s">
        <v>1692</v>
      </c>
      <c r="G150" s="259" t="s">
        <v>11</v>
      </c>
      <c r="H150" s="316"/>
      <c r="I150" s="319"/>
      <c r="J150" s="829"/>
      <c r="K150" s="653"/>
    </row>
    <row r="151" spans="1:11" ht="16.5" customHeight="1">
      <c r="A151" s="699">
        <v>142</v>
      </c>
      <c r="B151" s="313" t="s">
        <v>23</v>
      </c>
      <c r="C151" s="263" t="s">
        <v>294</v>
      </c>
      <c r="D151" s="258" t="s">
        <v>2863</v>
      </c>
      <c r="E151" s="665" t="s">
        <v>2864</v>
      </c>
      <c r="F151" s="665" t="s">
        <v>2864</v>
      </c>
      <c r="G151" s="259" t="s">
        <v>11</v>
      </c>
      <c r="H151" s="316"/>
      <c r="I151" s="319"/>
      <c r="J151" s="829"/>
      <c r="K151" s="653"/>
    </row>
    <row r="152" spans="1:11" ht="16.5" customHeight="1">
      <c r="A152" s="699">
        <v>143</v>
      </c>
      <c r="B152" s="313" t="s">
        <v>23</v>
      </c>
      <c r="C152" s="263" t="s">
        <v>294</v>
      </c>
      <c r="D152" s="258" t="s">
        <v>2865</v>
      </c>
      <c r="E152" s="665" t="s">
        <v>2839</v>
      </c>
      <c r="F152" s="665" t="s">
        <v>2839</v>
      </c>
      <c r="G152" s="259" t="s">
        <v>11</v>
      </c>
      <c r="H152" s="316"/>
      <c r="I152" s="319"/>
      <c r="J152" s="829"/>
      <c r="K152" s="653"/>
    </row>
    <row r="153" spans="1:11" ht="16.5" customHeight="1">
      <c r="A153" s="699">
        <v>144</v>
      </c>
      <c r="B153" s="313" t="s">
        <v>23</v>
      </c>
      <c r="C153" s="263" t="s">
        <v>294</v>
      </c>
      <c r="D153" s="258" t="s">
        <v>2866</v>
      </c>
      <c r="E153" s="665" t="s">
        <v>2867</v>
      </c>
      <c r="F153" s="665" t="s">
        <v>2867</v>
      </c>
      <c r="G153" s="259" t="s">
        <v>11</v>
      </c>
      <c r="H153" s="316"/>
      <c r="I153" s="319"/>
      <c r="J153" s="829"/>
      <c r="K153" s="653"/>
    </row>
    <row r="154" spans="1:11" ht="16.5" customHeight="1">
      <c r="A154" s="699">
        <v>145</v>
      </c>
      <c r="B154" s="313" t="s">
        <v>23</v>
      </c>
      <c r="C154" s="263" t="s">
        <v>294</v>
      </c>
      <c r="D154" s="258" t="s">
        <v>2868</v>
      </c>
      <c r="E154" s="665" t="s">
        <v>2042</v>
      </c>
      <c r="F154" s="665" t="s">
        <v>2042</v>
      </c>
      <c r="G154" s="259" t="s">
        <v>11</v>
      </c>
      <c r="H154" s="316"/>
      <c r="I154" s="319"/>
      <c r="J154" s="829"/>
      <c r="K154" s="653"/>
    </row>
    <row r="155" spans="1:11" ht="16.5" customHeight="1">
      <c r="A155" s="699">
        <v>146</v>
      </c>
      <c r="B155" s="313" t="s">
        <v>23</v>
      </c>
      <c r="C155" s="263" t="s">
        <v>294</v>
      </c>
      <c r="D155" s="258" t="s">
        <v>2869</v>
      </c>
      <c r="E155" s="665" t="s">
        <v>2042</v>
      </c>
      <c r="F155" s="665" t="s">
        <v>2042</v>
      </c>
      <c r="G155" s="259" t="s">
        <v>11</v>
      </c>
      <c r="H155" s="316"/>
      <c r="I155" s="319"/>
      <c r="J155" s="829"/>
      <c r="K155" s="653"/>
    </row>
    <row r="156" spans="1:11" ht="16.5" customHeight="1">
      <c r="A156" s="699">
        <v>147</v>
      </c>
      <c r="B156" s="313" t="s">
        <v>23</v>
      </c>
      <c r="C156" s="263" t="s">
        <v>294</v>
      </c>
      <c r="D156" s="258" t="s">
        <v>2870</v>
      </c>
      <c r="E156" s="665" t="s">
        <v>2042</v>
      </c>
      <c r="F156" s="665" t="s">
        <v>2042</v>
      </c>
      <c r="G156" s="259" t="s">
        <v>11</v>
      </c>
      <c r="H156" s="316"/>
      <c r="I156" s="319"/>
      <c r="J156" s="829"/>
      <c r="K156" s="653"/>
    </row>
    <row r="157" spans="1:11" ht="16.5" customHeight="1">
      <c r="A157" s="699">
        <v>148</v>
      </c>
      <c r="B157" s="313" t="s">
        <v>23</v>
      </c>
      <c r="C157" s="263" t="s">
        <v>294</v>
      </c>
      <c r="D157" s="258" t="s">
        <v>2871</v>
      </c>
      <c r="E157" s="665"/>
      <c r="F157" s="313"/>
      <c r="G157" s="259" t="s">
        <v>11</v>
      </c>
      <c r="H157" s="316"/>
      <c r="I157" s="319"/>
      <c r="J157" s="829"/>
      <c r="K157" s="653" t="s">
        <v>2982</v>
      </c>
    </row>
    <row r="158" spans="1:11" ht="16.5" customHeight="1">
      <c r="A158" s="699">
        <v>149</v>
      </c>
      <c r="B158" s="313" t="s">
        <v>23</v>
      </c>
      <c r="C158" s="263" t="s">
        <v>294</v>
      </c>
      <c r="D158" s="258" t="s">
        <v>2872</v>
      </c>
      <c r="E158" s="665"/>
      <c r="F158" s="313"/>
      <c r="G158" s="259" t="s">
        <v>11</v>
      </c>
      <c r="H158" s="316"/>
      <c r="I158" s="319"/>
      <c r="J158" s="829"/>
      <c r="K158" s="653"/>
    </row>
    <row r="159" spans="1:11" ht="16.5" customHeight="1">
      <c r="A159" s="699">
        <v>150</v>
      </c>
      <c r="B159" s="313" t="s">
        <v>23</v>
      </c>
      <c r="C159" s="263" t="s">
        <v>294</v>
      </c>
      <c r="D159" s="258" t="s">
        <v>2873</v>
      </c>
      <c r="E159" s="665"/>
      <c r="F159" s="313"/>
      <c r="G159" s="259" t="s">
        <v>11</v>
      </c>
      <c r="H159" s="316"/>
      <c r="I159" s="319"/>
      <c r="J159" s="829"/>
      <c r="K159" s="653"/>
    </row>
    <row r="160" spans="1:11" ht="16.5" customHeight="1">
      <c r="A160" s="699">
        <v>151</v>
      </c>
      <c r="B160" s="313" t="s">
        <v>23</v>
      </c>
      <c r="C160" s="263" t="s">
        <v>294</v>
      </c>
      <c r="D160" s="258" t="s">
        <v>2874</v>
      </c>
      <c r="E160" s="665"/>
      <c r="F160" s="313"/>
      <c r="G160" s="259" t="s">
        <v>11</v>
      </c>
      <c r="H160" s="316"/>
      <c r="I160" s="319"/>
      <c r="J160" s="829"/>
      <c r="K160" s="653"/>
    </row>
    <row r="161" spans="1:11" ht="16.5" customHeight="1">
      <c r="A161" s="699">
        <v>152</v>
      </c>
      <c r="B161" s="313" t="s">
        <v>23</v>
      </c>
      <c r="C161" s="263" t="s">
        <v>294</v>
      </c>
      <c r="D161" s="258" t="s">
        <v>2875</v>
      </c>
      <c r="E161" s="665"/>
      <c r="F161" s="313"/>
      <c r="G161" s="259" t="s">
        <v>11</v>
      </c>
      <c r="H161" s="316"/>
      <c r="I161" s="319"/>
      <c r="J161" s="829"/>
      <c r="K161" s="653" t="s">
        <v>2985</v>
      </c>
    </row>
    <row r="162" spans="1:11" ht="16.5" customHeight="1">
      <c r="A162" s="699">
        <v>153</v>
      </c>
      <c r="B162" s="313" t="s">
        <v>23</v>
      </c>
      <c r="C162" s="263" t="s">
        <v>294</v>
      </c>
      <c r="D162" s="258" t="s">
        <v>977</v>
      </c>
      <c r="E162" s="319"/>
      <c r="F162" s="319"/>
      <c r="G162" s="259" t="s">
        <v>11</v>
      </c>
      <c r="H162" s="316"/>
      <c r="I162" s="319"/>
      <c r="J162" s="648" t="s">
        <v>2965</v>
      </c>
      <c r="K162" s="693"/>
    </row>
    <row r="163" spans="1:11" ht="16.5" customHeight="1">
      <c r="A163" s="699">
        <v>154</v>
      </c>
      <c r="B163" s="313" t="s">
        <v>23</v>
      </c>
      <c r="C163" s="263" t="s">
        <v>294</v>
      </c>
      <c r="D163" s="258" t="s">
        <v>2048</v>
      </c>
      <c r="E163" s="319" t="s">
        <v>2042</v>
      </c>
      <c r="F163" s="319" t="s">
        <v>2042</v>
      </c>
      <c r="G163" s="259" t="s">
        <v>11</v>
      </c>
      <c r="H163" s="316"/>
      <c r="I163" s="319"/>
      <c r="J163" s="666" t="s">
        <v>2876</v>
      </c>
      <c r="K163" s="693"/>
    </row>
    <row r="164" spans="1:11" ht="16.5" customHeight="1">
      <c r="A164" s="699">
        <v>155</v>
      </c>
      <c r="B164" s="313" t="s">
        <v>23</v>
      </c>
      <c r="C164" s="263" t="s">
        <v>294</v>
      </c>
      <c r="D164" s="258" t="s">
        <v>2045</v>
      </c>
      <c r="E164" s="319" t="s">
        <v>2042</v>
      </c>
      <c r="F164" s="319" t="s">
        <v>2042</v>
      </c>
      <c r="G164" s="259" t="s">
        <v>11</v>
      </c>
      <c r="H164" s="316"/>
      <c r="I164" s="319"/>
      <c r="J164" s="666" t="s">
        <v>2043</v>
      </c>
      <c r="K164" s="693"/>
    </row>
    <row r="165" spans="1:11" ht="16.5" customHeight="1">
      <c r="A165" s="699">
        <v>156</v>
      </c>
      <c r="B165" s="313" t="s">
        <v>23</v>
      </c>
      <c r="C165" s="263" t="s">
        <v>294</v>
      </c>
      <c r="D165" s="258" t="s">
        <v>2877</v>
      </c>
      <c r="E165" s="313" t="s">
        <v>978</v>
      </c>
      <c r="F165" s="313" t="s">
        <v>978</v>
      </c>
      <c r="G165" s="259" t="s">
        <v>11</v>
      </c>
      <c r="H165" s="316"/>
      <c r="I165" s="319"/>
      <c r="J165" s="666" t="s">
        <v>2878</v>
      </c>
      <c r="K165" s="653"/>
    </row>
    <row r="166" spans="1:11" ht="16.5" customHeight="1">
      <c r="A166" s="699">
        <v>157</v>
      </c>
      <c r="B166" s="313" t="s">
        <v>23</v>
      </c>
      <c r="C166" s="263" t="s">
        <v>294</v>
      </c>
      <c r="D166" s="258" t="s">
        <v>2046</v>
      </c>
      <c r="E166" s="313" t="s">
        <v>979</v>
      </c>
      <c r="F166" s="313" t="s">
        <v>979</v>
      </c>
      <c r="G166" s="259" t="s">
        <v>11</v>
      </c>
      <c r="H166" s="316"/>
      <c r="I166" s="319"/>
      <c r="J166" s="666" t="s">
        <v>2879</v>
      </c>
      <c r="K166" s="653"/>
    </row>
    <row r="167" spans="1:11" ht="16.5" customHeight="1">
      <c r="A167" s="699">
        <v>158</v>
      </c>
      <c r="B167" s="313" t="s">
        <v>23</v>
      </c>
      <c r="C167" s="263" t="s">
        <v>294</v>
      </c>
      <c r="D167" s="258" t="s">
        <v>2047</v>
      </c>
      <c r="E167" s="313" t="s">
        <v>980</v>
      </c>
      <c r="F167" s="313" t="s">
        <v>980</v>
      </c>
      <c r="G167" s="259" t="s">
        <v>11</v>
      </c>
      <c r="H167" s="319"/>
      <c r="I167" s="319"/>
      <c r="J167" s="666" t="s">
        <v>2025</v>
      </c>
      <c r="K167" s="653" t="s">
        <v>2081</v>
      </c>
    </row>
    <row r="168" spans="1:11" ht="16.5" customHeight="1">
      <c r="A168" s="699">
        <v>159</v>
      </c>
      <c r="B168" s="313" t="s">
        <v>23</v>
      </c>
      <c r="C168" s="263" t="s">
        <v>294</v>
      </c>
      <c r="D168" s="258" t="s">
        <v>2049</v>
      </c>
      <c r="E168" s="313" t="s">
        <v>979</v>
      </c>
      <c r="F168" s="313" t="s">
        <v>979</v>
      </c>
      <c r="G168" s="259" t="s">
        <v>11</v>
      </c>
      <c r="H168" s="319"/>
      <c r="I168" s="319"/>
      <c r="J168" s="666" t="s">
        <v>2044</v>
      </c>
      <c r="K168" s="653" t="s">
        <v>2082</v>
      </c>
    </row>
    <row r="169" spans="1:11" ht="16.5" customHeight="1">
      <c r="A169" s="699">
        <v>160</v>
      </c>
      <c r="B169" s="313" t="s">
        <v>23</v>
      </c>
      <c r="C169" s="263" t="s">
        <v>294</v>
      </c>
      <c r="D169" s="258" t="s">
        <v>981</v>
      </c>
      <c r="E169" s="319"/>
      <c r="F169" s="319"/>
      <c r="G169" s="259" t="s">
        <v>11</v>
      </c>
      <c r="H169" s="316"/>
      <c r="I169" s="319"/>
      <c r="J169" s="648" t="s">
        <v>2880</v>
      </c>
      <c r="K169" s="653"/>
    </row>
    <row r="170" spans="1:11" ht="16.5" customHeight="1">
      <c r="A170" s="699">
        <v>161</v>
      </c>
      <c r="B170" s="313" t="s">
        <v>23</v>
      </c>
      <c r="C170" s="263" t="s">
        <v>64</v>
      </c>
      <c r="D170" s="258" t="s">
        <v>1952</v>
      </c>
      <c r="E170" s="319"/>
      <c r="F170" s="319"/>
      <c r="G170" s="259" t="s">
        <v>11</v>
      </c>
      <c r="H170" s="316"/>
      <c r="I170" s="319"/>
      <c r="J170" s="648" t="s">
        <v>3092</v>
      </c>
      <c r="K170" s="653" t="s">
        <v>2881</v>
      </c>
    </row>
    <row r="171" spans="1:11" ht="18" customHeight="1">
      <c r="A171" s="699">
        <v>162</v>
      </c>
      <c r="B171" s="313" t="s">
        <v>23</v>
      </c>
      <c r="C171" s="263" t="s">
        <v>64</v>
      </c>
      <c r="D171" s="258" t="s">
        <v>982</v>
      </c>
      <c r="E171" s="313" t="s">
        <v>2882</v>
      </c>
      <c r="F171" s="313" t="s">
        <v>2882</v>
      </c>
      <c r="G171" s="259" t="s">
        <v>11</v>
      </c>
      <c r="H171" s="316"/>
      <c r="I171" s="319"/>
      <c r="J171" s="831" t="s">
        <v>2883</v>
      </c>
      <c r="K171" s="655"/>
    </row>
    <row r="172" spans="1:11" ht="18" customHeight="1">
      <c r="A172" s="699">
        <v>163</v>
      </c>
      <c r="B172" s="313" t="s">
        <v>23</v>
      </c>
      <c r="C172" s="263" t="s">
        <v>64</v>
      </c>
      <c r="D172" s="258" t="s">
        <v>983</v>
      </c>
      <c r="E172" s="313" t="s">
        <v>2884</v>
      </c>
      <c r="F172" s="313" t="s">
        <v>2884</v>
      </c>
      <c r="G172" s="259" t="s">
        <v>11</v>
      </c>
      <c r="H172" s="316"/>
      <c r="I172" s="319"/>
      <c r="J172" s="831"/>
      <c r="K172" s="655"/>
    </row>
    <row r="173" spans="1:11" ht="18" customHeight="1">
      <c r="A173" s="699">
        <v>164</v>
      </c>
      <c r="B173" s="313" t="s">
        <v>23</v>
      </c>
      <c r="C173" s="263" t="s">
        <v>64</v>
      </c>
      <c r="D173" s="258" t="s">
        <v>984</v>
      </c>
      <c r="E173" s="313" t="s">
        <v>2884</v>
      </c>
      <c r="F173" s="313" t="s">
        <v>2884</v>
      </c>
      <c r="G173" s="259" t="s">
        <v>11</v>
      </c>
      <c r="H173" s="316"/>
      <c r="I173" s="319"/>
      <c r="J173" s="831"/>
      <c r="K173" s="655"/>
    </row>
    <row r="174" spans="1:11" ht="18" customHeight="1">
      <c r="A174" s="699">
        <v>165</v>
      </c>
      <c r="B174" s="313" t="s">
        <v>23</v>
      </c>
      <c r="C174" s="263" t="s">
        <v>64</v>
      </c>
      <c r="D174" s="258" t="s">
        <v>985</v>
      </c>
      <c r="E174" s="313" t="s">
        <v>2885</v>
      </c>
      <c r="F174" s="313" t="s">
        <v>2885</v>
      </c>
      <c r="G174" s="259" t="s">
        <v>11</v>
      </c>
      <c r="H174" s="316"/>
      <c r="I174" s="319"/>
      <c r="J174" s="831"/>
      <c r="K174" s="655"/>
    </row>
    <row r="175" spans="1:11" ht="18" customHeight="1">
      <c r="A175" s="699">
        <v>166</v>
      </c>
      <c r="B175" s="313" t="s">
        <v>23</v>
      </c>
      <c r="C175" s="263" t="s">
        <v>64</v>
      </c>
      <c r="D175" s="258" t="s">
        <v>986</v>
      </c>
      <c r="E175" s="313" t="s">
        <v>2835</v>
      </c>
      <c r="F175" s="313" t="s">
        <v>2835</v>
      </c>
      <c r="G175" s="259" t="s">
        <v>11</v>
      </c>
      <c r="H175" s="316"/>
      <c r="I175" s="319"/>
      <c r="J175" s="831"/>
      <c r="K175" s="655"/>
    </row>
    <row r="176" spans="1:11" ht="18" customHeight="1">
      <c r="A176" s="699">
        <v>167</v>
      </c>
      <c r="B176" s="313" t="s">
        <v>23</v>
      </c>
      <c r="C176" s="263" t="s">
        <v>64</v>
      </c>
      <c r="D176" s="258" t="s">
        <v>987</v>
      </c>
      <c r="E176" s="313" t="s">
        <v>2835</v>
      </c>
      <c r="F176" s="313" t="s">
        <v>2835</v>
      </c>
      <c r="G176" s="259" t="s">
        <v>11</v>
      </c>
      <c r="H176" s="316"/>
      <c r="I176" s="319"/>
      <c r="J176" s="831"/>
      <c r="K176" s="655"/>
    </row>
    <row r="177" spans="1:11" ht="18" customHeight="1">
      <c r="A177" s="699">
        <v>168</v>
      </c>
      <c r="B177" s="313" t="s">
        <v>23</v>
      </c>
      <c r="C177" s="263" t="s">
        <v>64</v>
      </c>
      <c r="D177" s="258" t="s">
        <v>988</v>
      </c>
      <c r="E177" s="313" t="s">
        <v>1755</v>
      </c>
      <c r="F177" s="313" t="s">
        <v>1755</v>
      </c>
      <c r="G177" s="259" t="s">
        <v>11</v>
      </c>
      <c r="H177" s="316"/>
      <c r="I177" s="319"/>
      <c r="J177" s="831"/>
      <c r="K177" s="655"/>
    </row>
    <row r="178" spans="1:11" ht="18" customHeight="1">
      <c r="A178" s="699">
        <v>169</v>
      </c>
      <c r="B178" s="313" t="s">
        <v>23</v>
      </c>
      <c r="C178" s="263" t="s">
        <v>64</v>
      </c>
      <c r="D178" s="258" t="s">
        <v>989</v>
      </c>
      <c r="E178" s="313" t="s">
        <v>2789</v>
      </c>
      <c r="F178" s="313" t="s">
        <v>2789</v>
      </c>
      <c r="G178" s="259" t="s">
        <v>11</v>
      </c>
      <c r="H178" s="316"/>
      <c r="I178" s="319"/>
      <c r="J178" s="831"/>
      <c r="K178" s="655"/>
    </row>
    <row r="179" spans="1:11" ht="18" customHeight="1">
      <c r="A179" s="699">
        <v>170</v>
      </c>
      <c r="B179" s="313" t="s">
        <v>23</v>
      </c>
      <c r="C179" s="263" t="s">
        <v>64</v>
      </c>
      <c r="D179" s="258" t="s">
        <v>991</v>
      </c>
      <c r="E179" s="313" t="s">
        <v>2884</v>
      </c>
      <c r="F179" s="313" t="s">
        <v>2884</v>
      </c>
      <c r="G179" s="259" t="s">
        <v>11</v>
      </c>
      <c r="H179" s="316"/>
      <c r="I179" s="319"/>
      <c r="J179" s="831"/>
      <c r="K179" s="655"/>
    </row>
    <row r="180" spans="1:11" ht="18" customHeight="1">
      <c r="A180" s="699">
        <v>171</v>
      </c>
      <c r="B180" s="313" t="s">
        <v>23</v>
      </c>
      <c r="C180" s="263" t="s">
        <v>64</v>
      </c>
      <c r="D180" s="258" t="s">
        <v>992</v>
      </c>
      <c r="E180" s="313" t="s">
        <v>2886</v>
      </c>
      <c r="F180" s="313" t="s">
        <v>2886</v>
      </c>
      <c r="G180" s="259" t="s">
        <v>11</v>
      </c>
      <c r="H180" s="316"/>
      <c r="I180" s="319"/>
      <c r="J180" s="831"/>
      <c r="K180" s="655"/>
    </row>
    <row r="181" spans="1:11" ht="18" customHeight="1">
      <c r="A181" s="699">
        <v>172</v>
      </c>
      <c r="B181" s="313" t="s">
        <v>23</v>
      </c>
      <c r="C181" s="263" t="s">
        <v>64</v>
      </c>
      <c r="D181" s="258" t="s">
        <v>993</v>
      </c>
      <c r="E181" s="313" t="s">
        <v>2835</v>
      </c>
      <c r="F181" s="313" t="s">
        <v>2835</v>
      </c>
      <c r="G181" s="259" t="s">
        <v>11</v>
      </c>
      <c r="H181" s="316"/>
      <c r="I181" s="319"/>
      <c r="J181" s="831"/>
      <c r="K181" s="655"/>
    </row>
    <row r="182" spans="1:11" ht="18" customHeight="1">
      <c r="A182" s="699">
        <v>173</v>
      </c>
      <c r="B182" s="313" t="s">
        <v>23</v>
      </c>
      <c r="C182" s="263" t="s">
        <v>64</v>
      </c>
      <c r="D182" s="258" t="s">
        <v>994</v>
      </c>
      <c r="E182" s="313" t="s">
        <v>2835</v>
      </c>
      <c r="F182" s="313" t="s">
        <v>2835</v>
      </c>
      <c r="G182" s="259" t="s">
        <v>11</v>
      </c>
      <c r="H182" s="316"/>
      <c r="I182" s="319"/>
      <c r="J182" s="831"/>
      <c r="K182" s="655"/>
    </row>
    <row r="183" spans="1:11" ht="18" customHeight="1">
      <c r="A183" s="699">
        <v>174</v>
      </c>
      <c r="B183" s="313" t="s">
        <v>23</v>
      </c>
      <c r="C183" s="263" t="s">
        <v>64</v>
      </c>
      <c r="D183" s="258" t="s">
        <v>995</v>
      </c>
      <c r="E183" s="313" t="s">
        <v>1755</v>
      </c>
      <c r="F183" s="313" t="s">
        <v>1755</v>
      </c>
      <c r="G183" s="259" t="s">
        <v>11</v>
      </c>
      <c r="H183" s="316"/>
      <c r="I183" s="319"/>
      <c r="J183" s="831"/>
      <c r="K183" s="655"/>
    </row>
    <row r="184" spans="1:11" ht="18" customHeight="1">
      <c r="A184" s="699">
        <v>175</v>
      </c>
      <c r="B184" s="313" t="s">
        <v>23</v>
      </c>
      <c r="C184" s="263" t="s">
        <v>64</v>
      </c>
      <c r="D184" s="258" t="s">
        <v>996</v>
      </c>
      <c r="E184" s="313" t="s">
        <v>2789</v>
      </c>
      <c r="F184" s="313" t="s">
        <v>2789</v>
      </c>
      <c r="G184" s="259" t="s">
        <v>11</v>
      </c>
      <c r="H184" s="316"/>
      <c r="I184" s="319"/>
      <c r="J184" s="831"/>
      <c r="K184" s="655"/>
    </row>
    <row r="185" spans="1:11" ht="18" customHeight="1">
      <c r="A185" s="699">
        <v>176</v>
      </c>
      <c r="B185" s="313" t="s">
        <v>23</v>
      </c>
      <c r="C185" s="263" t="s">
        <v>64</v>
      </c>
      <c r="D185" s="258" t="s">
        <v>997</v>
      </c>
      <c r="E185" s="313" t="s">
        <v>2789</v>
      </c>
      <c r="F185" s="313" t="s">
        <v>2789</v>
      </c>
      <c r="G185" s="259" t="s">
        <v>11</v>
      </c>
      <c r="H185" s="316"/>
      <c r="I185" s="319"/>
      <c r="J185" s="831"/>
      <c r="K185" s="655"/>
    </row>
    <row r="186" spans="1:11" ht="18" customHeight="1">
      <c r="A186" s="699">
        <v>177</v>
      </c>
      <c r="B186" s="313" t="s">
        <v>23</v>
      </c>
      <c r="C186" s="263" t="s">
        <v>64</v>
      </c>
      <c r="D186" s="258" t="s">
        <v>998</v>
      </c>
      <c r="E186" s="313" t="s">
        <v>2789</v>
      </c>
      <c r="F186" s="313" t="s">
        <v>2789</v>
      </c>
      <c r="G186" s="259" t="s">
        <v>11</v>
      </c>
      <c r="H186" s="316"/>
      <c r="I186" s="319"/>
      <c r="J186" s="831"/>
      <c r="K186" s="655"/>
    </row>
    <row r="187" spans="1:11" ht="18" customHeight="1">
      <c r="A187" s="699">
        <v>178</v>
      </c>
      <c r="B187" s="313" t="s">
        <v>23</v>
      </c>
      <c r="C187" s="263" t="s">
        <v>64</v>
      </c>
      <c r="D187" s="258" t="s">
        <v>999</v>
      </c>
      <c r="E187" s="313" t="s">
        <v>2789</v>
      </c>
      <c r="F187" s="313" t="s">
        <v>2789</v>
      </c>
      <c r="G187" s="259" t="s">
        <v>11</v>
      </c>
      <c r="H187" s="316"/>
      <c r="I187" s="319"/>
      <c r="J187" s="831"/>
      <c r="K187" s="655"/>
    </row>
    <row r="188" spans="1:11" ht="18" customHeight="1">
      <c r="A188" s="699">
        <v>179</v>
      </c>
      <c r="B188" s="313" t="s">
        <v>23</v>
      </c>
      <c r="C188" s="263" t="s">
        <v>64</v>
      </c>
      <c r="D188" s="258" t="s">
        <v>1000</v>
      </c>
      <c r="E188" s="313" t="s">
        <v>2835</v>
      </c>
      <c r="F188" s="313" t="s">
        <v>2835</v>
      </c>
      <c r="G188" s="259" t="s">
        <v>11</v>
      </c>
      <c r="H188" s="316"/>
      <c r="I188" s="319"/>
      <c r="J188" s="831"/>
      <c r="K188" s="655"/>
    </row>
    <row r="189" spans="1:11" ht="18" customHeight="1">
      <c r="A189" s="699">
        <v>180</v>
      </c>
      <c r="B189" s="313" t="s">
        <v>23</v>
      </c>
      <c r="C189" s="263" t="s">
        <v>64</v>
      </c>
      <c r="D189" s="258" t="s">
        <v>1001</v>
      </c>
      <c r="E189" s="313" t="s">
        <v>1755</v>
      </c>
      <c r="F189" s="313" t="s">
        <v>1755</v>
      </c>
      <c r="G189" s="259" t="s">
        <v>11</v>
      </c>
      <c r="H189" s="316"/>
      <c r="I189" s="319"/>
      <c r="J189" s="831"/>
      <c r="K189" s="655"/>
    </row>
    <row r="190" spans="1:11" ht="18" customHeight="1">
      <c r="A190" s="699">
        <v>181</v>
      </c>
      <c r="B190" s="313" t="s">
        <v>23</v>
      </c>
      <c r="C190" s="263" t="s">
        <v>64</v>
      </c>
      <c r="D190" s="258" t="s">
        <v>1002</v>
      </c>
      <c r="E190" s="313" t="s">
        <v>2887</v>
      </c>
      <c r="F190" s="313" t="s">
        <v>2887</v>
      </c>
      <c r="G190" s="259" t="s">
        <v>11</v>
      </c>
      <c r="H190" s="316"/>
      <c r="I190" s="319"/>
      <c r="J190" s="831"/>
      <c r="K190" s="655"/>
    </row>
    <row r="191" spans="1:11" ht="18" customHeight="1">
      <c r="A191" s="699">
        <v>182</v>
      </c>
      <c r="B191" s="313" t="s">
        <v>23</v>
      </c>
      <c r="C191" s="263" t="s">
        <v>64</v>
      </c>
      <c r="D191" s="258" t="s">
        <v>1003</v>
      </c>
      <c r="E191" s="313" t="s">
        <v>2835</v>
      </c>
      <c r="F191" s="313" t="s">
        <v>2835</v>
      </c>
      <c r="G191" s="259" t="s">
        <v>11</v>
      </c>
      <c r="H191" s="316"/>
      <c r="I191" s="319"/>
      <c r="J191" s="831"/>
      <c r="K191" s="655"/>
    </row>
    <row r="192" spans="1:11" ht="18" customHeight="1">
      <c r="A192" s="699">
        <v>183</v>
      </c>
      <c r="B192" s="313" t="s">
        <v>23</v>
      </c>
      <c r="C192" s="263" t="s">
        <v>64</v>
      </c>
      <c r="D192" s="258" t="s">
        <v>1004</v>
      </c>
      <c r="E192" s="313" t="s">
        <v>1755</v>
      </c>
      <c r="F192" s="313" t="s">
        <v>1755</v>
      </c>
      <c r="G192" s="259" t="s">
        <v>11</v>
      </c>
      <c r="H192" s="316"/>
      <c r="I192" s="319"/>
      <c r="J192" s="831"/>
      <c r="K192" s="655"/>
    </row>
    <row r="193" spans="1:11" ht="18" customHeight="1">
      <c r="A193" s="699">
        <v>184</v>
      </c>
      <c r="B193" s="313" t="s">
        <v>23</v>
      </c>
      <c r="C193" s="263" t="s">
        <v>64</v>
      </c>
      <c r="D193" s="258" t="s">
        <v>1005</v>
      </c>
      <c r="E193" s="313" t="s">
        <v>2835</v>
      </c>
      <c r="F193" s="313" t="s">
        <v>2835</v>
      </c>
      <c r="G193" s="259" t="s">
        <v>11</v>
      </c>
      <c r="H193" s="316"/>
      <c r="I193" s="319"/>
      <c r="J193" s="831"/>
      <c r="K193" s="655"/>
    </row>
    <row r="194" spans="1:11" ht="18" customHeight="1">
      <c r="A194" s="699">
        <v>185</v>
      </c>
      <c r="B194" s="313" t="s">
        <v>23</v>
      </c>
      <c r="C194" s="263" t="s">
        <v>64</v>
      </c>
      <c r="D194" s="258" t="s">
        <v>1006</v>
      </c>
      <c r="E194" s="313" t="s">
        <v>2835</v>
      </c>
      <c r="F194" s="313" t="s">
        <v>2835</v>
      </c>
      <c r="G194" s="259" t="s">
        <v>11</v>
      </c>
      <c r="H194" s="316"/>
      <c r="I194" s="319"/>
      <c r="J194" s="831"/>
      <c r="K194" s="655"/>
    </row>
    <row r="195" spans="1:11" ht="18" customHeight="1">
      <c r="A195" s="699">
        <v>186</v>
      </c>
      <c r="B195" s="313" t="s">
        <v>23</v>
      </c>
      <c r="C195" s="263" t="s">
        <v>64</v>
      </c>
      <c r="D195" s="258" t="s">
        <v>1007</v>
      </c>
      <c r="E195" s="313" t="s">
        <v>1755</v>
      </c>
      <c r="F195" s="313" t="s">
        <v>1755</v>
      </c>
      <c r="G195" s="259" t="s">
        <v>11</v>
      </c>
      <c r="H195" s="316"/>
      <c r="I195" s="319"/>
      <c r="J195" s="831"/>
      <c r="K195" s="655"/>
    </row>
    <row r="196" spans="1:11" ht="18" customHeight="1">
      <c r="A196" s="699">
        <v>187</v>
      </c>
      <c r="B196" s="313" t="s">
        <v>23</v>
      </c>
      <c r="C196" s="263" t="s">
        <v>64</v>
      </c>
      <c r="D196" s="258" t="s">
        <v>2888</v>
      </c>
      <c r="E196" s="667" t="s">
        <v>2835</v>
      </c>
      <c r="F196" s="667" t="s">
        <v>2835</v>
      </c>
      <c r="G196" s="259" t="s">
        <v>11</v>
      </c>
      <c r="H196" s="316"/>
      <c r="I196" s="319"/>
      <c r="J196" s="831"/>
      <c r="K196" s="655"/>
    </row>
    <row r="197" spans="1:11" ht="18" customHeight="1">
      <c r="A197" s="699">
        <v>188</v>
      </c>
      <c r="B197" s="313" t="s">
        <v>23</v>
      </c>
      <c r="C197" s="263" t="s">
        <v>64</v>
      </c>
      <c r="D197" s="258" t="s">
        <v>1008</v>
      </c>
      <c r="E197" s="313" t="s">
        <v>2889</v>
      </c>
      <c r="F197" s="313" t="s">
        <v>2889</v>
      </c>
      <c r="G197" s="259" t="s">
        <v>11</v>
      </c>
      <c r="H197" s="316"/>
      <c r="I197" s="319"/>
      <c r="J197" s="831"/>
      <c r="K197" s="655"/>
    </row>
    <row r="198" spans="1:11" ht="18" customHeight="1">
      <c r="A198" s="699">
        <v>189</v>
      </c>
      <c r="B198" s="313" t="s">
        <v>23</v>
      </c>
      <c r="C198" s="263" t="s">
        <v>64</v>
      </c>
      <c r="D198" s="258" t="s">
        <v>2890</v>
      </c>
      <c r="E198" s="667" t="s">
        <v>2789</v>
      </c>
      <c r="F198" s="667" t="s">
        <v>2789</v>
      </c>
      <c r="G198" s="259" t="s">
        <v>11</v>
      </c>
      <c r="H198" s="316"/>
      <c r="I198" s="319"/>
      <c r="J198" s="831"/>
      <c r="K198" s="655"/>
    </row>
    <row r="199" spans="1:11" ht="18" customHeight="1">
      <c r="A199" s="699">
        <v>190</v>
      </c>
      <c r="B199" s="313" t="s">
        <v>23</v>
      </c>
      <c r="C199" s="263" t="s">
        <v>64</v>
      </c>
      <c r="D199" s="258" t="s">
        <v>1009</v>
      </c>
      <c r="E199" s="667" t="s">
        <v>2891</v>
      </c>
      <c r="F199" s="667" t="s">
        <v>2891</v>
      </c>
      <c r="G199" s="259" t="s">
        <v>11</v>
      </c>
      <c r="H199" s="316"/>
      <c r="I199" s="319"/>
      <c r="J199" s="831"/>
      <c r="K199" s="655"/>
    </row>
    <row r="200" spans="1:11" ht="18" customHeight="1">
      <c r="A200" s="699">
        <v>191</v>
      </c>
      <c r="B200" s="313" t="s">
        <v>23</v>
      </c>
      <c r="C200" s="263" t="s">
        <v>64</v>
      </c>
      <c r="D200" s="258" t="s">
        <v>2892</v>
      </c>
      <c r="E200" s="668"/>
      <c r="F200" s="668"/>
      <c r="G200" s="259" t="s">
        <v>11</v>
      </c>
      <c r="H200" s="316"/>
      <c r="I200" s="319"/>
      <c r="J200" s="831"/>
      <c r="K200" s="655" t="s">
        <v>2970</v>
      </c>
    </row>
    <row r="201" spans="1:11" ht="18" customHeight="1">
      <c r="A201" s="699">
        <v>192</v>
      </c>
      <c r="B201" s="313" t="s">
        <v>23</v>
      </c>
      <c r="C201" s="263" t="s">
        <v>64</v>
      </c>
      <c r="D201" s="258" t="s">
        <v>2893</v>
      </c>
      <c r="E201" s="668"/>
      <c r="F201" s="668"/>
      <c r="G201" s="259" t="s">
        <v>11</v>
      </c>
      <c r="H201" s="316"/>
      <c r="I201" s="319"/>
      <c r="J201" s="831"/>
      <c r="K201" s="655" t="s">
        <v>2973</v>
      </c>
    </row>
    <row r="202" spans="1:11" ht="18" customHeight="1">
      <c r="A202" s="699">
        <v>193</v>
      </c>
      <c r="B202" s="313" t="s">
        <v>23</v>
      </c>
      <c r="C202" s="263" t="s">
        <v>64</v>
      </c>
      <c r="D202" s="258" t="s">
        <v>2894</v>
      </c>
      <c r="E202" s="668"/>
      <c r="F202" s="668"/>
      <c r="G202" s="259" t="s">
        <v>11</v>
      </c>
      <c r="H202" s="316"/>
      <c r="I202" s="319"/>
      <c r="J202" s="831"/>
      <c r="K202" s="655" t="s">
        <v>2971</v>
      </c>
    </row>
    <row r="203" spans="1:11" ht="18" customHeight="1">
      <c r="A203" s="699">
        <v>194</v>
      </c>
      <c r="B203" s="313" t="s">
        <v>23</v>
      </c>
      <c r="C203" s="263" t="s">
        <v>64</v>
      </c>
      <c r="D203" s="258" t="s">
        <v>2895</v>
      </c>
      <c r="E203" s="668"/>
      <c r="F203" s="668"/>
      <c r="G203" s="259" t="s">
        <v>11</v>
      </c>
      <c r="H203" s="316"/>
      <c r="I203" s="319"/>
      <c r="J203" s="831"/>
      <c r="K203" s="655" t="s">
        <v>2972</v>
      </c>
    </row>
    <row r="204" spans="1:11" ht="18" customHeight="1">
      <c r="A204" s="699">
        <v>195</v>
      </c>
      <c r="B204" s="313" t="s">
        <v>23</v>
      </c>
      <c r="C204" s="263" t="s">
        <v>64</v>
      </c>
      <c r="D204" s="258" t="s">
        <v>2896</v>
      </c>
      <c r="E204" s="668"/>
      <c r="F204" s="668"/>
      <c r="G204" s="259" t="s">
        <v>11</v>
      </c>
      <c r="H204" s="316"/>
      <c r="I204" s="319"/>
      <c r="J204" s="831"/>
      <c r="K204" s="655" t="s">
        <v>2974</v>
      </c>
    </row>
    <row r="205" spans="1:11" ht="16.5" customHeight="1">
      <c r="A205" s="699">
        <v>196</v>
      </c>
      <c r="B205" s="313" t="s">
        <v>23</v>
      </c>
      <c r="C205" s="263" t="s">
        <v>64</v>
      </c>
      <c r="D205" s="258" t="s">
        <v>2186</v>
      </c>
      <c r="E205" s="319"/>
      <c r="F205" s="319"/>
      <c r="G205" s="259" t="s">
        <v>11</v>
      </c>
      <c r="H205" s="316"/>
      <c r="I205" s="669" t="s">
        <v>2897</v>
      </c>
      <c r="J205" s="648" t="s">
        <v>2898</v>
      </c>
      <c r="K205" s="670"/>
    </row>
    <row r="206" spans="1:11" ht="16.5" customHeight="1">
      <c r="A206" s="699">
        <v>197</v>
      </c>
      <c r="B206" s="313" t="s">
        <v>23</v>
      </c>
      <c r="C206" s="263" t="s">
        <v>294</v>
      </c>
      <c r="D206" s="258" t="s">
        <v>1010</v>
      </c>
      <c r="E206" s="319"/>
      <c r="F206" s="319"/>
      <c r="G206" s="259" t="s">
        <v>11</v>
      </c>
      <c r="H206" s="316"/>
      <c r="I206" s="319"/>
      <c r="J206" s="692" t="s">
        <v>2899</v>
      </c>
      <c r="K206" s="671"/>
    </row>
    <row r="207" spans="1:11" ht="16.5" customHeight="1">
      <c r="A207" s="699">
        <v>198</v>
      </c>
      <c r="B207" s="313" t="s">
        <v>23</v>
      </c>
      <c r="C207" s="263" t="s">
        <v>294</v>
      </c>
      <c r="D207" s="258" t="s">
        <v>1011</v>
      </c>
      <c r="E207" s="672" t="s">
        <v>1911</v>
      </c>
      <c r="F207" s="672" t="s">
        <v>1911</v>
      </c>
      <c r="G207" s="259" t="s">
        <v>11</v>
      </c>
      <c r="H207" s="316"/>
      <c r="I207" s="319"/>
      <c r="J207" s="829" t="s">
        <v>1747</v>
      </c>
      <c r="K207" s="671"/>
    </row>
    <row r="208" spans="1:11" ht="16.5" customHeight="1">
      <c r="A208" s="699">
        <v>199</v>
      </c>
      <c r="B208" s="313" t="s">
        <v>23</v>
      </c>
      <c r="C208" s="263" t="s">
        <v>294</v>
      </c>
      <c r="D208" s="258" t="s">
        <v>1206</v>
      </c>
      <c r="E208" s="661" t="s">
        <v>1906</v>
      </c>
      <c r="F208" s="661" t="s">
        <v>1906</v>
      </c>
      <c r="G208" s="259" t="s">
        <v>11</v>
      </c>
      <c r="H208" s="316"/>
      <c r="I208" s="319"/>
      <c r="J208" s="829"/>
      <c r="K208" s="671"/>
    </row>
    <row r="209" spans="1:11" ht="16.5" customHeight="1">
      <c r="A209" s="699">
        <v>200</v>
      </c>
      <c r="B209" s="313" t="s">
        <v>23</v>
      </c>
      <c r="C209" s="263" t="s">
        <v>294</v>
      </c>
      <c r="D209" s="258" t="s">
        <v>1207</v>
      </c>
      <c r="E209" s="661" t="s">
        <v>2900</v>
      </c>
      <c r="F209" s="661" t="s">
        <v>2900</v>
      </c>
      <c r="G209" s="259" t="s">
        <v>11</v>
      </c>
      <c r="H209" s="316"/>
      <c r="I209" s="319"/>
      <c r="J209" s="829"/>
      <c r="K209" s="671"/>
    </row>
    <row r="210" spans="1:11" ht="16.5" customHeight="1">
      <c r="A210" s="699">
        <v>201</v>
      </c>
      <c r="B210" s="313" t="s">
        <v>23</v>
      </c>
      <c r="C210" s="263" t="s">
        <v>294</v>
      </c>
      <c r="D210" s="258" t="s">
        <v>1208</v>
      </c>
      <c r="E210" s="661" t="s">
        <v>1912</v>
      </c>
      <c r="F210" s="661" t="s">
        <v>1912</v>
      </c>
      <c r="G210" s="259" t="s">
        <v>11</v>
      </c>
      <c r="H210" s="316"/>
      <c r="I210" s="319"/>
      <c r="J210" s="829"/>
      <c r="K210" s="671"/>
    </row>
    <row r="211" spans="1:11" ht="16.5" customHeight="1">
      <c r="A211" s="699">
        <v>202</v>
      </c>
      <c r="B211" s="313" t="s">
        <v>23</v>
      </c>
      <c r="C211" s="263" t="s">
        <v>294</v>
      </c>
      <c r="D211" s="258" t="s">
        <v>1209</v>
      </c>
      <c r="E211" s="661" t="s">
        <v>1913</v>
      </c>
      <c r="F211" s="661" t="s">
        <v>1913</v>
      </c>
      <c r="G211" s="259" t="s">
        <v>11</v>
      </c>
      <c r="H211" s="316"/>
      <c r="I211" s="319"/>
      <c r="J211" s="829"/>
      <c r="K211" s="671"/>
    </row>
    <row r="212" spans="1:11" ht="16.5" customHeight="1">
      <c r="A212" s="699">
        <v>203</v>
      </c>
      <c r="B212" s="313" t="s">
        <v>23</v>
      </c>
      <c r="C212" s="263" t="s">
        <v>294</v>
      </c>
      <c r="D212" s="258" t="s">
        <v>1210</v>
      </c>
      <c r="E212" s="672" t="s">
        <v>1914</v>
      </c>
      <c r="F212" s="672" t="s">
        <v>1914</v>
      </c>
      <c r="G212" s="259" t="s">
        <v>11</v>
      </c>
      <c r="H212" s="316"/>
      <c r="I212" s="319"/>
      <c r="J212" s="829"/>
      <c r="K212" s="671"/>
    </row>
    <row r="213" spans="1:11" ht="16.5" customHeight="1">
      <c r="A213" s="699">
        <v>204</v>
      </c>
      <c r="B213" s="313" t="s">
        <v>23</v>
      </c>
      <c r="C213" s="263" t="s">
        <v>294</v>
      </c>
      <c r="D213" s="258" t="s">
        <v>1211</v>
      </c>
      <c r="E213" s="672" t="s">
        <v>1911</v>
      </c>
      <c r="F213" s="672" t="s">
        <v>1911</v>
      </c>
      <c r="G213" s="259" t="s">
        <v>11</v>
      </c>
      <c r="H213" s="316"/>
      <c r="I213" s="319"/>
      <c r="J213" s="829"/>
      <c r="K213" s="671"/>
    </row>
    <row r="214" spans="1:11" ht="16.5" customHeight="1">
      <c r="A214" s="699">
        <v>205</v>
      </c>
      <c r="B214" s="313" t="s">
        <v>23</v>
      </c>
      <c r="C214" s="263" t="s">
        <v>294</v>
      </c>
      <c r="D214" s="258" t="s">
        <v>1924</v>
      </c>
      <c r="E214" s="663" t="s">
        <v>2901</v>
      </c>
      <c r="F214" s="663" t="s">
        <v>2901</v>
      </c>
      <c r="G214" s="259" t="s">
        <v>11</v>
      </c>
      <c r="H214" s="316"/>
      <c r="I214" s="319"/>
      <c r="J214" s="829"/>
      <c r="K214" s="671"/>
    </row>
    <row r="215" spans="1:11" ht="16.5" customHeight="1">
      <c r="A215" s="699">
        <v>206</v>
      </c>
      <c r="B215" s="313" t="s">
        <v>23</v>
      </c>
      <c r="C215" s="263" t="s">
        <v>294</v>
      </c>
      <c r="D215" s="258" t="s">
        <v>1212</v>
      </c>
      <c r="E215" s="661" t="s">
        <v>1904</v>
      </c>
      <c r="F215" s="661" t="s">
        <v>1904</v>
      </c>
      <c r="G215" s="259" t="s">
        <v>11</v>
      </c>
      <c r="H215" s="316"/>
      <c r="I215" s="319"/>
      <c r="J215" s="829"/>
      <c r="K215" s="671"/>
    </row>
    <row r="216" spans="1:11" ht="16.5" customHeight="1">
      <c r="A216" s="699">
        <v>207</v>
      </c>
      <c r="B216" s="313" t="s">
        <v>23</v>
      </c>
      <c r="C216" s="263" t="s">
        <v>294</v>
      </c>
      <c r="D216" s="258" t="s">
        <v>1213</v>
      </c>
      <c r="E216" s="661" t="s">
        <v>2822</v>
      </c>
      <c r="F216" s="661" t="s">
        <v>2822</v>
      </c>
      <c r="G216" s="259" t="s">
        <v>11</v>
      </c>
      <c r="H216" s="316"/>
      <c r="I216" s="319"/>
      <c r="J216" s="829"/>
      <c r="K216" s="671"/>
    </row>
    <row r="217" spans="1:11" ht="16.5" customHeight="1">
      <c r="A217" s="699">
        <v>208</v>
      </c>
      <c r="B217" s="313" t="s">
        <v>23</v>
      </c>
      <c r="C217" s="263" t="s">
        <v>294</v>
      </c>
      <c r="D217" s="258" t="s">
        <v>1214</v>
      </c>
      <c r="E217" s="664" t="s">
        <v>1905</v>
      </c>
      <c r="F217" s="664" t="s">
        <v>1905</v>
      </c>
      <c r="G217" s="259" t="s">
        <v>11</v>
      </c>
      <c r="H217" s="316"/>
      <c r="I217" s="319"/>
      <c r="J217" s="829"/>
      <c r="K217" s="671"/>
    </row>
    <row r="218" spans="1:11" ht="16.5" customHeight="1">
      <c r="A218" s="699">
        <v>209</v>
      </c>
      <c r="B218" s="313" t="s">
        <v>23</v>
      </c>
      <c r="C218" s="263" t="s">
        <v>294</v>
      </c>
      <c r="D218" s="258" t="s">
        <v>1215</v>
      </c>
      <c r="E218" s="664" t="s">
        <v>1903</v>
      </c>
      <c r="F218" s="664" t="s">
        <v>1903</v>
      </c>
      <c r="G218" s="259" t="s">
        <v>11</v>
      </c>
      <c r="H218" s="316"/>
      <c r="I218" s="319"/>
      <c r="J218" s="829"/>
      <c r="K218" s="671"/>
    </row>
    <row r="219" spans="1:11" ht="16.5" customHeight="1">
      <c r="A219" s="699">
        <v>210</v>
      </c>
      <c r="B219" s="313" t="s">
        <v>23</v>
      </c>
      <c r="C219" s="263" t="s">
        <v>294</v>
      </c>
      <c r="D219" s="258" t="s">
        <v>1216</v>
      </c>
      <c r="E219" s="664" t="s">
        <v>2822</v>
      </c>
      <c r="F219" s="664" t="s">
        <v>2822</v>
      </c>
      <c r="G219" s="259" t="s">
        <v>11</v>
      </c>
      <c r="H219" s="316"/>
      <c r="I219" s="319"/>
      <c r="J219" s="829"/>
      <c r="K219" s="671"/>
    </row>
    <row r="220" spans="1:11" ht="16.5" customHeight="1">
      <c r="A220" s="699">
        <v>211</v>
      </c>
      <c r="B220" s="313" t="s">
        <v>23</v>
      </c>
      <c r="C220" s="263" t="s">
        <v>294</v>
      </c>
      <c r="D220" s="258" t="s">
        <v>1217</v>
      </c>
      <c r="E220" s="664" t="s">
        <v>1905</v>
      </c>
      <c r="F220" s="664" t="s">
        <v>1905</v>
      </c>
      <c r="G220" s="259" t="s">
        <v>11</v>
      </c>
      <c r="H220" s="316"/>
      <c r="I220" s="319"/>
      <c r="J220" s="829"/>
      <c r="K220" s="671"/>
    </row>
    <row r="221" spans="1:11" ht="16.5" customHeight="1">
      <c r="A221" s="699">
        <v>212</v>
      </c>
      <c r="B221" s="313" t="s">
        <v>23</v>
      </c>
      <c r="C221" s="263" t="s">
        <v>294</v>
      </c>
      <c r="D221" s="258" t="s">
        <v>1218</v>
      </c>
      <c r="E221" s="664" t="s">
        <v>1903</v>
      </c>
      <c r="F221" s="664" t="s">
        <v>1903</v>
      </c>
      <c r="G221" s="259" t="s">
        <v>11</v>
      </c>
      <c r="H221" s="316"/>
      <c r="I221" s="319"/>
      <c r="J221" s="829"/>
      <c r="K221" s="671"/>
    </row>
    <row r="222" spans="1:11" ht="16.5" customHeight="1">
      <c r="A222" s="699">
        <v>213</v>
      </c>
      <c r="B222" s="313" t="s">
        <v>23</v>
      </c>
      <c r="C222" s="263" t="s">
        <v>294</v>
      </c>
      <c r="D222" s="258" t="s">
        <v>1219</v>
      </c>
      <c r="E222" s="664" t="s">
        <v>2822</v>
      </c>
      <c r="F222" s="664" t="s">
        <v>2822</v>
      </c>
      <c r="G222" s="259" t="s">
        <v>11</v>
      </c>
      <c r="H222" s="316"/>
      <c r="I222" s="319"/>
      <c r="J222" s="829"/>
      <c r="K222" s="671"/>
    </row>
    <row r="223" spans="1:11" ht="16.5" customHeight="1">
      <c r="A223" s="699">
        <v>214</v>
      </c>
      <c r="B223" s="313" t="s">
        <v>23</v>
      </c>
      <c r="C223" s="263" t="s">
        <v>294</v>
      </c>
      <c r="D223" s="258" t="s">
        <v>1220</v>
      </c>
      <c r="E223" s="664" t="s">
        <v>1915</v>
      </c>
      <c r="F223" s="664" t="s">
        <v>1915</v>
      </c>
      <c r="G223" s="259" t="s">
        <v>11</v>
      </c>
      <c r="H223" s="316"/>
      <c r="I223" s="319"/>
      <c r="J223" s="829"/>
      <c r="K223" s="671"/>
    </row>
    <row r="224" spans="1:11" ht="16.5" customHeight="1">
      <c r="A224" s="699">
        <v>215</v>
      </c>
      <c r="B224" s="313" t="s">
        <v>23</v>
      </c>
      <c r="C224" s="263" t="s">
        <v>294</v>
      </c>
      <c r="D224" s="258" t="s">
        <v>1221</v>
      </c>
      <c r="E224" s="664" t="s">
        <v>1905</v>
      </c>
      <c r="F224" s="664" t="s">
        <v>1905</v>
      </c>
      <c r="G224" s="259" t="s">
        <v>11</v>
      </c>
      <c r="H224" s="316"/>
      <c r="I224" s="319"/>
      <c r="J224" s="829"/>
      <c r="K224" s="671"/>
    </row>
    <row r="225" spans="1:11" ht="16.5" customHeight="1">
      <c r="A225" s="699">
        <v>216</v>
      </c>
      <c r="B225" s="313" t="s">
        <v>23</v>
      </c>
      <c r="C225" s="263" t="s">
        <v>294</v>
      </c>
      <c r="D225" s="258" t="s">
        <v>1222</v>
      </c>
      <c r="E225" s="673" t="s">
        <v>2822</v>
      </c>
      <c r="F225" s="673" t="s">
        <v>2822</v>
      </c>
      <c r="G225" s="259" t="s">
        <v>11</v>
      </c>
      <c r="H225" s="316"/>
      <c r="I225" s="319"/>
      <c r="J225" s="829"/>
      <c r="K225" s="671"/>
    </row>
    <row r="226" spans="1:11" ht="16.5" customHeight="1">
      <c r="A226" s="699">
        <v>217</v>
      </c>
      <c r="B226" s="313" t="s">
        <v>23</v>
      </c>
      <c r="C226" s="263" t="s">
        <v>294</v>
      </c>
      <c r="D226" s="258" t="s">
        <v>1223</v>
      </c>
      <c r="E226" s="664" t="s">
        <v>1916</v>
      </c>
      <c r="F226" s="664" t="s">
        <v>1916</v>
      </c>
      <c r="G226" s="259" t="s">
        <v>11</v>
      </c>
      <c r="H226" s="316"/>
      <c r="I226" s="319"/>
      <c r="J226" s="829"/>
      <c r="K226" s="671"/>
    </row>
    <row r="227" spans="1:11" ht="16.5" customHeight="1">
      <c r="A227" s="699">
        <v>218</v>
      </c>
      <c r="B227" s="313" t="s">
        <v>23</v>
      </c>
      <c r="C227" s="263" t="s">
        <v>294</v>
      </c>
      <c r="D227" s="258" t="s">
        <v>1224</v>
      </c>
      <c r="E227" s="664" t="s">
        <v>1917</v>
      </c>
      <c r="F227" s="664" t="s">
        <v>1917</v>
      </c>
      <c r="G227" s="259" t="s">
        <v>11</v>
      </c>
      <c r="H227" s="316"/>
      <c r="I227" s="319"/>
      <c r="J227" s="829"/>
      <c r="K227" s="671"/>
    </row>
    <row r="228" spans="1:11" ht="16.5" customHeight="1">
      <c r="A228" s="699">
        <v>219</v>
      </c>
      <c r="B228" s="313" t="s">
        <v>23</v>
      </c>
      <c r="C228" s="263" t="s">
        <v>294</v>
      </c>
      <c r="D228" s="258" t="s">
        <v>1225</v>
      </c>
      <c r="E228" s="664" t="s">
        <v>2902</v>
      </c>
      <c r="F228" s="664" t="s">
        <v>2902</v>
      </c>
      <c r="G228" s="259" t="s">
        <v>11</v>
      </c>
      <c r="H228" s="316"/>
      <c r="I228" s="319"/>
      <c r="J228" s="829"/>
      <c r="K228" s="671"/>
    </row>
    <row r="229" spans="1:11" ht="16.5" customHeight="1">
      <c r="A229" s="699">
        <v>220</v>
      </c>
      <c r="B229" s="313" t="s">
        <v>23</v>
      </c>
      <c r="C229" s="263" t="s">
        <v>294</v>
      </c>
      <c r="D229" s="258" t="s">
        <v>1226</v>
      </c>
      <c r="E229" s="664" t="s">
        <v>2903</v>
      </c>
      <c r="F229" s="664" t="s">
        <v>2903</v>
      </c>
      <c r="G229" s="259" t="s">
        <v>11</v>
      </c>
      <c r="H229" s="316"/>
      <c r="I229" s="319"/>
      <c r="J229" s="829"/>
      <c r="K229" s="671"/>
    </row>
    <row r="230" spans="1:11" ht="16.5" customHeight="1">
      <c r="A230" s="699">
        <v>221</v>
      </c>
      <c r="B230" s="313" t="s">
        <v>23</v>
      </c>
      <c r="C230" s="263" t="s">
        <v>294</v>
      </c>
      <c r="D230" s="258" t="s">
        <v>1227</v>
      </c>
      <c r="E230" s="664" t="s">
        <v>1917</v>
      </c>
      <c r="F230" s="664" t="s">
        <v>1917</v>
      </c>
      <c r="G230" s="259" t="s">
        <v>11</v>
      </c>
      <c r="H230" s="316"/>
      <c r="I230" s="319"/>
      <c r="J230" s="829"/>
      <c r="K230" s="671"/>
    </row>
    <row r="231" spans="1:11" ht="16.5" customHeight="1">
      <c r="A231" s="699">
        <v>222</v>
      </c>
      <c r="B231" s="313" t="s">
        <v>23</v>
      </c>
      <c r="C231" s="263" t="s">
        <v>294</v>
      </c>
      <c r="D231" s="258" t="s">
        <v>1228</v>
      </c>
      <c r="E231" s="664" t="s">
        <v>1908</v>
      </c>
      <c r="F231" s="664" t="s">
        <v>1908</v>
      </c>
      <c r="G231" s="259" t="s">
        <v>11</v>
      </c>
      <c r="H231" s="316"/>
      <c r="I231" s="319"/>
      <c r="J231" s="829"/>
      <c r="K231" s="671"/>
    </row>
    <row r="232" spans="1:11" ht="16.5" customHeight="1">
      <c r="A232" s="699">
        <v>223</v>
      </c>
      <c r="B232" s="313" t="s">
        <v>23</v>
      </c>
      <c r="C232" s="263" t="s">
        <v>294</v>
      </c>
      <c r="D232" s="258" t="s">
        <v>1229</v>
      </c>
      <c r="E232" s="664" t="s">
        <v>2822</v>
      </c>
      <c r="F232" s="664" t="s">
        <v>2822</v>
      </c>
      <c r="G232" s="259" t="s">
        <v>11</v>
      </c>
      <c r="H232" s="316"/>
      <c r="I232" s="319"/>
      <c r="J232" s="829"/>
      <c r="K232" s="671"/>
    </row>
    <row r="233" spans="1:11" ht="16.5" customHeight="1">
      <c r="A233" s="699">
        <v>224</v>
      </c>
      <c r="B233" s="313" t="s">
        <v>23</v>
      </c>
      <c r="C233" s="263" t="s">
        <v>294</v>
      </c>
      <c r="D233" s="258" t="s">
        <v>2904</v>
      </c>
      <c r="E233" s="662" t="s">
        <v>2905</v>
      </c>
      <c r="F233" s="662" t="s">
        <v>2905</v>
      </c>
      <c r="G233" s="259" t="s">
        <v>11</v>
      </c>
      <c r="H233" s="316"/>
      <c r="I233" s="319"/>
      <c r="J233" s="829"/>
      <c r="K233" s="671"/>
    </row>
    <row r="234" spans="1:11" ht="16.5" customHeight="1">
      <c r="A234" s="699">
        <v>225</v>
      </c>
      <c r="B234" s="313" t="s">
        <v>23</v>
      </c>
      <c r="C234" s="263" t="s">
        <v>295</v>
      </c>
      <c r="D234" s="258" t="s">
        <v>1885</v>
      </c>
      <c r="E234" s="319"/>
      <c r="F234" s="319"/>
      <c r="G234" s="259" t="s">
        <v>11</v>
      </c>
      <c r="H234" s="316"/>
      <c r="I234" s="319"/>
      <c r="J234" s="674" t="s">
        <v>3004</v>
      </c>
      <c r="K234" s="675" t="s">
        <v>3005</v>
      </c>
    </row>
    <row r="235" spans="1:11" s="679" customFormat="1" ht="16.5" customHeight="1">
      <c r="A235" s="699">
        <v>226</v>
      </c>
      <c r="B235" s="313" t="s">
        <v>23</v>
      </c>
      <c r="C235" s="263" t="s">
        <v>295</v>
      </c>
      <c r="D235" s="312" t="s">
        <v>1827</v>
      </c>
      <c r="E235" s="664" t="s">
        <v>1971</v>
      </c>
      <c r="F235" s="664" t="s">
        <v>1971</v>
      </c>
      <c r="G235" s="259" t="s">
        <v>11</v>
      </c>
      <c r="H235" s="676"/>
      <c r="I235" s="677"/>
      <c r="J235" s="832" t="s">
        <v>1855</v>
      </c>
      <c r="K235" s="678"/>
    </row>
    <row r="236" spans="1:11" s="679" customFormat="1" ht="16.5" customHeight="1">
      <c r="A236" s="699">
        <v>227</v>
      </c>
      <c r="B236" s="313" t="s">
        <v>23</v>
      </c>
      <c r="C236" s="263" t="s">
        <v>295</v>
      </c>
      <c r="D236" s="312" t="s">
        <v>2906</v>
      </c>
      <c r="E236" s="664" t="s">
        <v>1972</v>
      </c>
      <c r="F236" s="664" t="s">
        <v>1972</v>
      </c>
      <c r="G236" s="259" t="s">
        <v>11</v>
      </c>
      <c r="H236" s="676"/>
      <c r="I236" s="677"/>
      <c r="J236" s="832"/>
      <c r="K236" s="678"/>
    </row>
    <row r="237" spans="1:11" s="679" customFormat="1" ht="16.5" customHeight="1">
      <c r="A237" s="699">
        <v>228</v>
      </c>
      <c r="B237" s="313" t="s">
        <v>23</v>
      </c>
      <c r="C237" s="263" t="s">
        <v>295</v>
      </c>
      <c r="D237" s="312" t="s">
        <v>2907</v>
      </c>
      <c r="E237" s="664" t="s">
        <v>1973</v>
      </c>
      <c r="F237" s="664" t="s">
        <v>1973</v>
      </c>
      <c r="G237" s="259" t="s">
        <v>11</v>
      </c>
      <c r="H237" s="676"/>
      <c r="I237" s="677"/>
      <c r="J237" s="680" t="s">
        <v>2908</v>
      </c>
      <c r="K237" s="678"/>
    </row>
    <row r="238" spans="1:11" s="679" customFormat="1" ht="16.5" customHeight="1">
      <c r="A238" s="699">
        <v>229</v>
      </c>
      <c r="B238" s="313" t="s">
        <v>23</v>
      </c>
      <c r="C238" s="263" t="s">
        <v>295</v>
      </c>
      <c r="D238" s="312" t="s">
        <v>2361</v>
      </c>
      <c r="E238" s="662" t="s">
        <v>2360</v>
      </c>
      <c r="F238" s="662" t="s">
        <v>2360</v>
      </c>
      <c r="G238" s="259" t="s">
        <v>11</v>
      </c>
      <c r="H238" s="676"/>
      <c r="I238" s="677"/>
      <c r="J238" s="680" t="s">
        <v>2909</v>
      </c>
      <c r="K238" s="678"/>
    </row>
    <row r="239" spans="1:11" s="679" customFormat="1" ht="16.5" customHeight="1">
      <c r="A239" s="699">
        <v>230</v>
      </c>
      <c r="B239" s="313" t="s">
        <v>23</v>
      </c>
      <c r="C239" s="263" t="s">
        <v>295</v>
      </c>
      <c r="D239" s="312" t="s">
        <v>1828</v>
      </c>
      <c r="E239" s="662" t="s">
        <v>2910</v>
      </c>
      <c r="F239" s="662" t="s">
        <v>2910</v>
      </c>
      <c r="G239" s="259" t="s">
        <v>11</v>
      </c>
      <c r="H239" s="676"/>
      <c r="I239" s="677"/>
      <c r="J239" s="680" t="s">
        <v>2911</v>
      </c>
      <c r="K239" s="678"/>
    </row>
    <row r="240" spans="1:11" s="679" customFormat="1" ht="16.5" customHeight="1">
      <c r="A240" s="699">
        <v>231</v>
      </c>
      <c r="B240" s="313" t="s">
        <v>23</v>
      </c>
      <c r="C240" s="263" t="s">
        <v>295</v>
      </c>
      <c r="D240" s="312" t="s">
        <v>3042</v>
      </c>
      <c r="E240" s="663" t="s">
        <v>3122</v>
      </c>
      <c r="F240" s="663" t="s">
        <v>3122</v>
      </c>
      <c r="G240" s="259" t="s">
        <v>11</v>
      </c>
      <c r="H240" s="676"/>
      <c r="I240" s="677"/>
      <c r="J240" s="680" t="s">
        <v>1840</v>
      </c>
      <c r="K240" s="678"/>
    </row>
    <row r="241" spans="1:11" s="679" customFormat="1" ht="16.5" customHeight="1">
      <c r="A241" s="699">
        <v>232</v>
      </c>
      <c r="B241" s="313" t="s">
        <v>23</v>
      </c>
      <c r="C241" s="263" t="s">
        <v>295</v>
      </c>
      <c r="D241" s="312" t="s">
        <v>2912</v>
      </c>
      <c r="E241" s="662" t="s">
        <v>2913</v>
      </c>
      <c r="F241" s="662" t="s">
        <v>2913</v>
      </c>
      <c r="G241" s="259" t="s">
        <v>11</v>
      </c>
      <c r="H241" s="676"/>
      <c r="I241" s="677"/>
      <c r="J241" s="680" t="s">
        <v>1841</v>
      </c>
      <c r="K241" s="678"/>
    </row>
    <row r="242" spans="1:11" s="679" customFormat="1" ht="16.5" customHeight="1">
      <c r="A242" s="699">
        <v>233</v>
      </c>
      <c r="B242" s="313" t="s">
        <v>23</v>
      </c>
      <c r="C242" s="263" t="s">
        <v>295</v>
      </c>
      <c r="D242" s="312" t="s">
        <v>1829</v>
      </c>
      <c r="E242" s="663" t="s">
        <v>3012</v>
      </c>
      <c r="F242" s="663" t="s">
        <v>3012</v>
      </c>
      <c r="G242" s="259" t="s">
        <v>11</v>
      </c>
      <c r="H242" s="661"/>
      <c r="I242" s="677"/>
      <c r="J242" s="680" t="s">
        <v>2914</v>
      </c>
      <c r="K242" s="678"/>
    </row>
    <row r="243" spans="1:11" s="679" customFormat="1" ht="16.5" customHeight="1">
      <c r="A243" s="699">
        <v>234</v>
      </c>
      <c r="B243" s="313" t="s">
        <v>23</v>
      </c>
      <c r="C243" s="263" t="s">
        <v>295</v>
      </c>
      <c r="D243" s="312" t="s">
        <v>1830</v>
      </c>
      <c r="E243" s="663" t="s">
        <v>3013</v>
      </c>
      <c r="F243" s="663" t="s">
        <v>3013</v>
      </c>
      <c r="G243" s="259" t="s">
        <v>11</v>
      </c>
      <c r="H243" s="676"/>
      <c r="I243" s="677"/>
      <c r="J243" s="680" t="s">
        <v>1842</v>
      </c>
      <c r="K243" s="678"/>
    </row>
    <row r="244" spans="1:11" s="679" customFormat="1" ht="16.5" customHeight="1">
      <c r="A244" s="699">
        <v>235</v>
      </c>
      <c r="B244" s="313" t="s">
        <v>23</v>
      </c>
      <c r="C244" s="263" t="s">
        <v>295</v>
      </c>
      <c r="D244" s="312" t="s">
        <v>1831</v>
      </c>
      <c r="E244" s="662" t="s">
        <v>1968</v>
      </c>
      <c r="F244" s="662" t="s">
        <v>1968</v>
      </c>
      <c r="G244" s="259" t="s">
        <v>11</v>
      </c>
      <c r="H244" s="676"/>
      <c r="I244" s="677"/>
      <c r="J244" s="680" t="s">
        <v>1843</v>
      </c>
      <c r="K244" s="678"/>
    </row>
    <row r="245" spans="1:11" s="679" customFormat="1" ht="16.5" customHeight="1">
      <c r="A245" s="699">
        <v>236</v>
      </c>
      <c r="B245" s="313" t="s">
        <v>23</v>
      </c>
      <c r="C245" s="263" t="s">
        <v>295</v>
      </c>
      <c r="D245" s="312" t="s">
        <v>2915</v>
      </c>
      <c r="E245" s="663" t="s">
        <v>3014</v>
      </c>
      <c r="F245" s="663" t="s">
        <v>3014</v>
      </c>
      <c r="G245" s="259" t="s">
        <v>11</v>
      </c>
      <c r="H245" s="676"/>
      <c r="I245" s="677"/>
      <c r="J245" s="680" t="s">
        <v>1844</v>
      </c>
      <c r="K245" s="678"/>
    </row>
    <row r="246" spans="1:11" s="679" customFormat="1" ht="16.5" customHeight="1">
      <c r="A246" s="699">
        <v>237</v>
      </c>
      <c r="B246" s="313" t="s">
        <v>23</v>
      </c>
      <c r="C246" s="263" t="s">
        <v>295</v>
      </c>
      <c r="D246" s="312" t="s">
        <v>1832</v>
      </c>
      <c r="E246" s="663" t="s">
        <v>3015</v>
      </c>
      <c r="F246" s="663" t="s">
        <v>3015</v>
      </c>
      <c r="G246" s="259" t="s">
        <v>11</v>
      </c>
      <c r="H246" s="676"/>
      <c r="I246" s="677"/>
      <c r="J246" s="680" t="s">
        <v>2916</v>
      </c>
      <c r="K246" s="678"/>
    </row>
    <row r="247" spans="1:11" s="679" customFormat="1" ht="16.5" customHeight="1">
      <c r="A247" s="699">
        <v>238</v>
      </c>
      <c r="B247" s="313" t="s">
        <v>23</v>
      </c>
      <c r="C247" s="263" t="s">
        <v>295</v>
      </c>
      <c r="D247" s="312" t="s">
        <v>2917</v>
      </c>
      <c r="E247" s="662" t="s">
        <v>3016</v>
      </c>
      <c r="F247" s="662" t="s">
        <v>3016</v>
      </c>
      <c r="G247" s="259" t="s">
        <v>11</v>
      </c>
      <c r="H247" s="676"/>
      <c r="I247" s="677"/>
      <c r="J247" s="680" t="s">
        <v>2918</v>
      </c>
      <c r="K247" s="678"/>
    </row>
    <row r="248" spans="1:11" s="679" customFormat="1" ht="16.5" customHeight="1">
      <c r="A248" s="699">
        <v>239</v>
      </c>
      <c r="B248" s="313" t="s">
        <v>23</v>
      </c>
      <c r="C248" s="263" t="s">
        <v>295</v>
      </c>
      <c r="D248" s="312" t="s">
        <v>1833</v>
      </c>
      <c r="E248" s="662" t="s">
        <v>3017</v>
      </c>
      <c r="F248" s="662" t="s">
        <v>3017</v>
      </c>
      <c r="G248" s="259" t="s">
        <v>11</v>
      </c>
      <c r="H248" s="676"/>
      <c r="I248" s="677"/>
      <c r="J248" s="680" t="s">
        <v>1845</v>
      </c>
      <c r="K248" s="678"/>
    </row>
    <row r="249" spans="1:11" s="679" customFormat="1" ht="16.5" customHeight="1">
      <c r="A249" s="699">
        <v>240</v>
      </c>
      <c r="B249" s="313" t="s">
        <v>23</v>
      </c>
      <c r="C249" s="263" t="s">
        <v>295</v>
      </c>
      <c r="D249" s="312" t="s">
        <v>1834</v>
      </c>
      <c r="E249" s="662" t="s">
        <v>1969</v>
      </c>
      <c r="F249" s="662" t="s">
        <v>1969</v>
      </c>
      <c r="G249" s="259" t="s">
        <v>11</v>
      </c>
      <c r="H249" s="676"/>
      <c r="I249" s="677"/>
      <c r="J249" s="680" t="s">
        <v>1846</v>
      </c>
      <c r="K249" s="678"/>
    </row>
    <row r="250" spans="1:11" s="679" customFormat="1" ht="16.5" customHeight="1">
      <c r="A250" s="699">
        <v>241</v>
      </c>
      <c r="B250" s="313" t="s">
        <v>23</v>
      </c>
      <c r="C250" s="263" t="s">
        <v>295</v>
      </c>
      <c r="D250" s="312" t="s">
        <v>1835</v>
      </c>
      <c r="E250" s="662" t="s">
        <v>2344</v>
      </c>
      <c r="F250" s="662" t="s">
        <v>2344</v>
      </c>
      <c r="G250" s="259" t="s">
        <v>11</v>
      </c>
      <c r="H250" s="676"/>
      <c r="I250" s="677"/>
      <c r="J250" s="680" t="s">
        <v>1847</v>
      </c>
      <c r="K250" s="678"/>
    </row>
    <row r="251" spans="1:11" s="679" customFormat="1" ht="16.5" customHeight="1">
      <c r="A251" s="699">
        <v>242</v>
      </c>
      <c r="B251" s="313" t="s">
        <v>23</v>
      </c>
      <c r="C251" s="263" t="s">
        <v>295</v>
      </c>
      <c r="D251" s="312" t="s">
        <v>1836</v>
      </c>
      <c r="E251" s="662" t="s">
        <v>1970</v>
      </c>
      <c r="F251" s="662" t="s">
        <v>1970</v>
      </c>
      <c r="G251" s="259" t="s">
        <v>11</v>
      </c>
      <c r="H251" s="676"/>
      <c r="I251" s="677"/>
      <c r="J251" s="680" t="s">
        <v>1848</v>
      </c>
      <c r="K251" s="678"/>
    </row>
    <row r="252" spans="1:11" s="679" customFormat="1" ht="16.5" customHeight="1">
      <c r="A252" s="699">
        <v>243</v>
      </c>
      <c r="B252" s="313" t="s">
        <v>23</v>
      </c>
      <c r="C252" s="263" t="s">
        <v>295</v>
      </c>
      <c r="D252" s="312" t="s">
        <v>1837</v>
      </c>
      <c r="E252" s="662" t="s">
        <v>3018</v>
      </c>
      <c r="F252" s="662" t="s">
        <v>3018</v>
      </c>
      <c r="G252" s="259" t="s">
        <v>11</v>
      </c>
      <c r="H252" s="676"/>
      <c r="I252" s="677"/>
      <c r="J252" s="680" t="s">
        <v>1849</v>
      </c>
      <c r="K252" s="678"/>
    </row>
    <row r="253" spans="1:11" s="679" customFormat="1" ht="16.5" customHeight="1">
      <c r="A253" s="699">
        <v>244</v>
      </c>
      <c r="B253" s="313" t="s">
        <v>23</v>
      </c>
      <c r="C253" s="263" t="s">
        <v>295</v>
      </c>
      <c r="D253" s="312" t="s">
        <v>1838</v>
      </c>
      <c r="E253" s="662" t="s">
        <v>1970</v>
      </c>
      <c r="F253" s="662" t="s">
        <v>1970</v>
      </c>
      <c r="G253" s="259" t="s">
        <v>11</v>
      </c>
      <c r="H253" s="676"/>
      <c r="I253" s="677"/>
      <c r="J253" s="680" t="s">
        <v>1850</v>
      </c>
      <c r="K253" s="678"/>
    </row>
    <row r="254" spans="1:11" s="679" customFormat="1" ht="16.5" customHeight="1">
      <c r="A254" s="699">
        <v>245</v>
      </c>
      <c r="B254" s="313" t="s">
        <v>23</v>
      </c>
      <c r="C254" s="263" t="s">
        <v>295</v>
      </c>
      <c r="D254" s="312" t="s">
        <v>2919</v>
      </c>
      <c r="E254" s="662" t="s">
        <v>2920</v>
      </c>
      <c r="F254" s="662" t="s">
        <v>2920</v>
      </c>
      <c r="G254" s="259" t="s">
        <v>11</v>
      </c>
      <c r="H254" s="676"/>
      <c r="I254" s="677"/>
      <c r="J254" s="680" t="s">
        <v>2921</v>
      </c>
      <c r="K254" s="678"/>
    </row>
    <row r="255" spans="1:11" s="679" customFormat="1" ht="16.5" customHeight="1">
      <c r="A255" s="699">
        <v>246</v>
      </c>
      <c r="B255" s="313" t="s">
        <v>23</v>
      </c>
      <c r="C255" s="263" t="s">
        <v>295</v>
      </c>
      <c r="D255" s="312" t="s">
        <v>1839</v>
      </c>
      <c r="E255" s="661" t="s">
        <v>2922</v>
      </c>
      <c r="F255" s="661" t="s">
        <v>2922</v>
      </c>
      <c r="G255" s="259" t="s">
        <v>11</v>
      </c>
      <c r="H255" s="676"/>
      <c r="I255" s="677"/>
      <c r="J255" s="680" t="s">
        <v>1851</v>
      </c>
      <c r="K255" s="678"/>
    </row>
    <row r="256" spans="1:11" ht="16.5" customHeight="1">
      <c r="A256" s="699">
        <v>247</v>
      </c>
      <c r="B256" s="313" t="s">
        <v>23</v>
      </c>
      <c r="C256" s="263" t="s">
        <v>64</v>
      </c>
      <c r="D256" s="258" t="s">
        <v>65</v>
      </c>
      <c r="E256" s="313" t="s">
        <v>66</v>
      </c>
      <c r="F256" s="313" t="s">
        <v>66</v>
      </c>
      <c r="G256" s="681" t="s">
        <v>6</v>
      </c>
      <c r="H256" s="316"/>
      <c r="I256" s="319"/>
      <c r="J256" s="648" t="s">
        <v>2923</v>
      </c>
      <c r="K256" s="653"/>
    </row>
    <row r="257" spans="1:11" ht="16.5" customHeight="1">
      <c r="A257" s="699">
        <v>248</v>
      </c>
      <c r="B257" s="313" t="s">
        <v>23</v>
      </c>
      <c r="C257" s="263" t="s">
        <v>64</v>
      </c>
      <c r="D257" s="258" t="s">
        <v>1013</v>
      </c>
      <c r="E257" s="313" t="s">
        <v>821</v>
      </c>
      <c r="F257" s="313" t="s">
        <v>821</v>
      </c>
      <c r="G257" s="681" t="s">
        <v>6</v>
      </c>
      <c r="H257" s="316"/>
      <c r="I257" s="319"/>
      <c r="J257" s="646" t="s">
        <v>1740</v>
      </c>
      <c r="K257" s="653"/>
    </row>
    <row r="258" spans="1:11" ht="16.5" customHeight="1">
      <c r="A258" s="699">
        <v>249</v>
      </c>
      <c r="B258" s="313" t="s">
        <v>23</v>
      </c>
      <c r="C258" s="263" t="s">
        <v>64</v>
      </c>
      <c r="D258" s="258" t="s">
        <v>1014</v>
      </c>
      <c r="E258" s="313" t="s">
        <v>824</v>
      </c>
      <c r="F258" s="313" t="s">
        <v>824</v>
      </c>
      <c r="G258" s="681" t="s">
        <v>6</v>
      </c>
      <c r="H258" s="316"/>
      <c r="I258" s="319"/>
      <c r="J258" s="648" t="s">
        <v>1825</v>
      </c>
      <c r="K258" s="653"/>
    </row>
    <row r="259" spans="1:11" ht="16.5" customHeight="1">
      <c r="A259" s="699">
        <v>250</v>
      </c>
      <c r="B259" s="313" t="s">
        <v>23</v>
      </c>
      <c r="C259" s="263" t="s">
        <v>64</v>
      </c>
      <c r="D259" s="258" t="s">
        <v>2133</v>
      </c>
      <c r="E259" s="313" t="s">
        <v>68</v>
      </c>
      <c r="F259" s="313" t="s">
        <v>68</v>
      </c>
      <c r="G259" s="259" t="s">
        <v>11</v>
      </c>
      <c r="H259" s="316"/>
      <c r="I259" s="319"/>
      <c r="J259" s="666" t="s">
        <v>2132</v>
      </c>
      <c r="K259" s="653"/>
    </row>
    <row r="260" spans="1:11" ht="16.5" customHeight="1">
      <c r="A260" s="699">
        <v>251</v>
      </c>
      <c r="B260" s="313" t="s">
        <v>23</v>
      </c>
      <c r="C260" s="263" t="s">
        <v>64</v>
      </c>
      <c r="D260" s="258" t="s">
        <v>1015</v>
      </c>
      <c r="E260" s="313" t="s">
        <v>70</v>
      </c>
      <c r="F260" s="313" t="s">
        <v>70</v>
      </c>
      <c r="G260" s="259" t="s">
        <v>11</v>
      </c>
      <c r="H260" s="316"/>
      <c r="I260" s="319"/>
      <c r="J260" s="646" t="s">
        <v>1712</v>
      </c>
      <c r="K260" s="653"/>
    </row>
    <row r="261" spans="1:11" ht="16.5" customHeight="1">
      <c r="A261" s="699">
        <v>252</v>
      </c>
      <c r="B261" s="313" t="s">
        <v>23</v>
      </c>
      <c r="C261" s="263" t="s">
        <v>64</v>
      </c>
      <c r="D261" s="258" t="s">
        <v>1016</v>
      </c>
      <c r="E261" s="313" t="s">
        <v>71</v>
      </c>
      <c r="F261" s="313" t="s">
        <v>71</v>
      </c>
      <c r="G261" s="259" t="s">
        <v>11</v>
      </c>
      <c r="H261" s="316"/>
      <c r="I261" s="319"/>
      <c r="J261" s="682" t="s">
        <v>1739</v>
      </c>
      <c r="K261" s="653"/>
    </row>
    <row r="262" spans="1:11" ht="16.5" customHeight="1">
      <c r="A262" s="699">
        <v>253</v>
      </c>
      <c r="B262" s="313" t="s">
        <v>23</v>
      </c>
      <c r="C262" s="263" t="s">
        <v>64</v>
      </c>
      <c r="D262" s="258" t="s">
        <v>1017</v>
      </c>
      <c r="E262" s="313" t="s">
        <v>73</v>
      </c>
      <c r="F262" s="313" t="s">
        <v>73</v>
      </c>
      <c r="G262" s="259" t="s">
        <v>11</v>
      </c>
      <c r="H262" s="316"/>
      <c r="I262" s="319"/>
      <c r="J262" s="646" t="s">
        <v>1744</v>
      </c>
      <c r="K262" s="653"/>
    </row>
    <row r="263" spans="1:11" ht="16.5" customHeight="1">
      <c r="A263" s="699">
        <v>254</v>
      </c>
      <c r="B263" s="313" t="s">
        <v>23</v>
      </c>
      <c r="C263" s="263" t="s">
        <v>64</v>
      </c>
      <c r="D263" s="258" t="s">
        <v>1018</v>
      </c>
      <c r="E263" s="319"/>
      <c r="F263" s="319"/>
      <c r="G263" s="681" t="s">
        <v>6</v>
      </c>
      <c r="H263" s="316"/>
      <c r="I263" s="319"/>
      <c r="J263" s="646" t="s">
        <v>1714</v>
      </c>
      <c r="K263" s="653"/>
    </row>
    <row r="264" spans="1:11" ht="16.5" customHeight="1">
      <c r="A264" s="699">
        <v>255</v>
      </c>
      <c r="B264" s="313" t="s">
        <v>23</v>
      </c>
      <c r="C264" s="263" t="s">
        <v>64</v>
      </c>
      <c r="D264" s="258" t="s">
        <v>1019</v>
      </c>
      <c r="E264" s="319"/>
      <c r="F264" s="319"/>
      <c r="G264" s="681" t="s">
        <v>6</v>
      </c>
      <c r="H264" s="316"/>
      <c r="I264" s="319"/>
      <c r="J264" s="646" t="s">
        <v>1715</v>
      </c>
      <c r="K264" s="653"/>
    </row>
    <row r="265" spans="1:11" ht="16.5" customHeight="1">
      <c r="A265" s="699">
        <v>256</v>
      </c>
      <c r="B265" s="313" t="s">
        <v>23</v>
      </c>
      <c r="C265" s="263" t="s">
        <v>64</v>
      </c>
      <c r="D265" s="258" t="s">
        <v>1020</v>
      </c>
      <c r="E265" s="313" t="s">
        <v>77</v>
      </c>
      <c r="F265" s="313" t="s">
        <v>77</v>
      </c>
      <c r="G265" s="259" t="s">
        <v>11</v>
      </c>
      <c r="H265" s="316"/>
      <c r="I265" s="319"/>
      <c r="J265" s="646" t="s">
        <v>1716</v>
      </c>
      <c r="K265" s="653"/>
    </row>
    <row r="266" spans="1:11" ht="16.5" customHeight="1">
      <c r="A266" s="699">
        <v>257</v>
      </c>
      <c r="B266" s="313" t="s">
        <v>23</v>
      </c>
      <c r="C266" s="263" t="s">
        <v>64</v>
      </c>
      <c r="D266" s="258" t="s">
        <v>1021</v>
      </c>
      <c r="E266" s="313" t="s">
        <v>79</v>
      </c>
      <c r="F266" s="313" t="s">
        <v>79</v>
      </c>
      <c r="G266" s="259" t="s">
        <v>11</v>
      </c>
      <c r="H266" s="316"/>
      <c r="I266" s="319"/>
      <c r="J266" s="648" t="s">
        <v>1717</v>
      </c>
      <c r="K266" s="653"/>
    </row>
    <row r="267" spans="1:11" ht="16.5" customHeight="1">
      <c r="A267" s="699">
        <v>258</v>
      </c>
      <c r="B267" s="313" t="s">
        <v>23</v>
      </c>
      <c r="C267" s="263" t="s">
        <v>64</v>
      </c>
      <c r="D267" s="258" t="s">
        <v>80</v>
      </c>
      <c r="E267" s="313" t="s">
        <v>81</v>
      </c>
      <c r="F267" s="313" t="s">
        <v>81</v>
      </c>
      <c r="G267" s="259" t="s">
        <v>11</v>
      </c>
      <c r="H267" s="316"/>
      <c r="I267" s="319"/>
      <c r="J267" s="648" t="s">
        <v>1718</v>
      </c>
      <c r="K267" s="653"/>
    </row>
    <row r="268" spans="1:11" ht="16.5" customHeight="1">
      <c r="A268" s="699">
        <v>259</v>
      </c>
      <c r="B268" s="313" t="s">
        <v>23</v>
      </c>
      <c r="C268" s="263" t="s">
        <v>64</v>
      </c>
      <c r="D268" s="258" t="s">
        <v>82</v>
      </c>
      <c r="E268" s="313" t="s">
        <v>83</v>
      </c>
      <c r="F268" s="313" t="s">
        <v>83</v>
      </c>
      <c r="G268" s="259" t="s">
        <v>11</v>
      </c>
      <c r="H268" s="316"/>
      <c r="I268" s="319"/>
      <c r="J268" s="648" t="s">
        <v>1719</v>
      </c>
      <c r="K268" s="653"/>
    </row>
    <row r="269" spans="1:11" ht="16.5" customHeight="1">
      <c r="A269" s="699">
        <v>260</v>
      </c>
      <c r="B269" s="313" t="s">
        <v>23</v>
      </c>
      <c r="C269" s="263" t="s">
        <v>64</v>
      </c>
      <c r="D269" s="258" t="s">
        <v>1022</v>
      </c>
      <c r="E269" s="313" t="s">
        <v>85</v>
      </c>
      <c r="F269" s="313" t="s">
        <v>85</v>
      </c>
      <c r="G269" s="259" t="s">
        <v>11</v>
      </c>
      <c r="H269" s="316"/>
      <c r="I269" s="319"/>
      <c r="J269" s="648" t="s">
        <v>1719</v>
      </c>
      <c r="K269" s="653"/>
    </row>
    <row r="270" spans="1:11" ht="16.5" customHeight="1">
      <c r="A270" s="699">
        <v>261</v>
      </c>
      <c r="B270" s="313" t="s">
        <v>23</v>
      </c>
      <c r="C270" s="263" t="s">
        <v>64</v>
      </c>
      <c r="D270" s="258" t="s">
        <v>1023</v>
      </c>
      <c r="E270" s="313" t="s">
        <v>87</v>
      </c>
      <c r="F270" s="313" t="s">
        <v>87</v>
      </c>
      <c r="G270" s="259" t="s">
        <v>11</v>
      </c>
      <c r="H270" s="316"/>
      <c r="I270" s="319"/>
      <c r="J270" s="648" t="s">
        <v>1720</v>
      </c>
      <c r="K270" s="653"/>
    </row>
    <row r="271" spans="1:11" ht="16.5" customHeight="1">
      <c r="A271" s="699">
        <v>262</v>
      </c>
      <c r="B271" s="313" t="s">
        <v>23</v>
      </c>
      <c r="C271" s="263" t="s">
        <v>64</v>
      </c>
      <c r="D271" s="258" t="s">
        <v>1024</v>
      </c>
      <c r="E271" s="313" t="s">
        <v>89</v>
      </c>
      <c r="F271" s="313" t="s">
        <v>89</v>
      </c>
      <c r="G271" s="259" t="s">
        <v>11</v>
      </c>
      <c r="H271" s="316"/>
      <c r="I271" s="319"/>
      <c r="J271" s="648" t="s">
        <v>2924</v>
      </c>
      <c r="K271" s="653"/>
    </row>
    <row r="272" spans="1:11" ht="16.5" customHeight="1">
      <c r="A272" s="699">
        <v>263</v>
      </c>
      <c r="B272" s="313" t="s">
        <v>23</v>
      </c>
      <c r="C272" s="263" t="s">
        <v>64</v>
      </c>
      <c r="D272" s="258" t="s">
        <v>90</v>
      </c>
      <c r="E272" s="313" t="s">
        <v>91</v>
      </c>
      <c r="F272" s="313" t="s">
        <v>91</v>
      </c>
      <c r="G272" s="259" t="s">
        <v>11</v>
      </c>
      <c r="H272" s="316"/>
      <c r="I272" s="319"/>
      <c r="J272" s="648" t="s">
        <v>1721</v>
      </c>
      <c r="K272" s="653"/>
    </row>
    <row r="273" spans="1:11" ht="16.5" customHeight="1">
      <c r="A273" s="699">
        <v>264</v>
      </c>
      <c r="B273" s="313" t="s">
        <v>23</v>
      </c>
      <c r="C273" s="263" t="s">
        <v>64</v>
      </c>
      <c r="D273" s="258" t="s">
        <v>92</v>
      </c>
      <c r="E273" s="313" t="s">
        <v>91</v>
      </c>
      <c r="F273" s="313" t="s">
        <v>91</v>
      </c>
      <c r="G273" s="259" t="s">
        <v>11</v>
      </c>
      <c r="H273" s="316"/>
      <c r="I273" s="319"/>
      <c r="J273" s="646" t="s">
        <v>1722</v>
      </c>
      <c r="K273" s="653"/>
    </row>
    <row r="274" spans="1:11" ht="16.5" customHeight="1">
      <c r="A274" s="699">
        <v>265</v>
      </c>
      <c r="B274" s="313" t="s">
        <v>23</v>
      </c>
      <c r="C274" s="263" t="s">
        <v>64</v>
      </c>
      <c r="D274" s="258" t="s">
        <v>1025</v>
      </c>
      <c r="E274" s="313" t="s">
        <v>89</v>
      </c>
      <c r="F274" s="313" t="s">
        <v>89</v>
      </c>
      <c r="G274" s="259" t="s">
        <v>11</v>
      </c>
      <c r="H274" s="316"/>
      <c r="I274" s="319"/>
      <c r="J274" s="646" t="s">
        <v>1723</v>
      </c>
      <c r="K274" s="653"/>
    </row>
    <row r="275" spans="1:11" ht="16.5" customHeight="1">
      <c r="A275" s="699">
        <v>266</v>
      </c>
      <c r="B275" s="313" t="s">
        <v>23</v>
      </c>
      <c r="C275" s="263" t="s">
        <v>64</v>
      </c>
      <c r="D275" s="258" t="s">
        <v>94</v>
      </c>
      <c r="E275" s="313" t="s">
        <v>89</v>
      </c>
      <c r="F275" s="313" t="s">
        <v>89</v>
      </c>
      <c r="G275" s="259" t="s">
        <v>11</v>
      </c>
      <c r="H275" s="316"/>
      <c r="I275" s="319"/>
      <c r="J275" s="646" t="s">
        <v>1723</v>
      </c>
      <c r="K275" s="653"/>
    </row>
    <row r="276" spans="1:11" ht="16.5" customHeight="1">
      <c r="A276" s="699">
        <v>267</v>
      </c>
      <c r="B276" s="313" t="s">
        <v>23</v>
      </c>
      <c r="C276" s="263" t="s">
        <v>64</v>
      </c>
      <c r="D276" s="258" t="s">
        <v>1026</v>
      </c>
      <c r="E276" s="313" t="s">
        <v>89</v>
      </c>
      <c r="F276" s="313" t="s">
        <v>89</v>
      </c>
      <c r="G276" s="259" t="s">
        <v>11</v>
      </c>
      <c r="H276" s="316"/>
      <c r="I276" s="319"/>
      <c r="J276" s="646" t="s">
        <v>1722</v>
      </c>
      <c r="K276" s="653"/>
    </row>
    <row r="277" spans="1:11" ht="16.5" customHeight="1">
      <c r="A277" s="699">
        <v>268</v>
      </c>
      <c r="B277" s="313" t="s">
        <v>23</v>
      </c>
      <c r="C277" s="263" t="s">
        <v>64</v>
      </c>
      <c r="D277" s="258" t="s">
        <v>1027</v>
      </c>
      <c r="E277" s="313" t="s">
        <v>89</v>
      </c>
      <c r="F277" s="313" t="s">
        <v>89</v>
      </c>
      <c r="G277" s="259" t="s">
        <v>11</v>
      </c>
      <c r="H277" s="316"/>
      <c r="I277" s="319"/>
      <c r="J277" s="648" t="s">
        <v>1724</v>
      </c>
      <c r="K277" s="653"/>
    </row>
    <row r="278" spans="1:11" ht="16.5" customHeight="1">
      <c r="A278" s="699">
        <v>269</v>
      </c>
      <c r="B278" s="313" t="s">
        <v>23</v>
      </c>
      <c r="C278" s="263" t="s">
        <v>64</v>
      </c>
      <c r="D278" s="258" t="s">
        <v>1028</v>
      </c>
      <c r="E278" s="313" t="s">
        <v>98</v>
      </c>
      <c r="F278" s="313" t="s">
        <v>98</v>
      </c>
      <c r="G278" s="259" t="s">
        <v>11</v>
      </c>
      <c r="H278" s="316"/>
      <c r="I278" s="319"/>
      <c r="J278" s="646" t="s">
        <v>2925</v>
      </c>
      <c r="K278" s="653"/>
    </row>
    <row r="279" spans="1:11" ht="16.5" customHeight="1">
      <c r="A279" s="699">
        <v>270</v>
      </c>
      <c r="B279" s="313" t="s">
        <v>23</v>
      </c>
      <c r="C279" s="263" t="s">
        <v>64</v>
      </c>
      <c r="D279" s="258" t="s">
        <v>99</v>
      </c>
      <c r="E279" s="313" t="s">
        <v>100</v>
      </c>
      <c r="F279" s="313" t="s">
        <v>100</v>
      </c>
      <c r="G279" s="259" t="s">
        <v>11</v>
      </c>
      <c r="H279" s="316"/>
      <c r="I279" s="319"/>
      <c r="J279" s="646" t="s">
        <v>2925</v>
      </c>
      <c r="K279" s="653"/>
    </row>
    <row r="280" spans="1:11" ht="16.5" customHeight="1">
      <c r="A280" s="699">
        <v>271</v>
      </c>
      <c r="B280" s="313" t="s">
        <v>23</v>
      </c>
      <c r="C280" s="263" t="s">
        <v>64</v>
      </c>
      <c r="D280" s="258" t="s">
        <v>101</v>
      </c>
      <c r="E280" s="313" t="s">
        <v>102</v>
      </c>
      <c r="F280" s="313" t="s">
        <v>102</v>
      </c>
      <c r="G280" s="681" t="s">
        <v>6</v>
      </c>
      <c r="H280" s="316"/>
      <c r="I280" s="319"/>
      <c r="J280" s="833" t="s">
        <v>1725</v>
      </c>
      <c r="K280" s="653"/>
    </row>
    <row r="281" spans="1:11" ht="16.5" customHeight="1">
      <c r="A281" s="699">
        <v>272</v>
      </c>
      <c r="B281" s="313" t="s">
        <v>23</v>
      </c>
      <c r="C281" s="263" t="s">
        <v>64</v>
      </c>
      <c r="D281" s="258" t="s">
        <v>1029</v>
      </c>
      <c r="E281" s="313" t="s">
        <v>63</v>
      </c>
      <c r="F281" s="313" t="s">
        <v>63</v>
      </c>
      <c r="G281" s="681" t="s">
        <v>6</v>
      </c>
      <c r="H281" s="316"/>
      <c r="I281" s="319"/>
      <c r="J281" s="833"/>
      <c r="K281" s="653"/>
    </row>
    <row r="282" spans="1:11" ht="16.5" customHeight="1">
      <c r="A282" s="699">
        <v>273</v>
      </c>
      <c r="B282" s="313" t="s">
        <v>23</v>
      </c>
      <c r="C282" s="263" t="s">
        <v>64</v>
      </c>
      <c r="D282" s="258" t="s">
        <v>105</v>
      </c>
      <c r="E282" s="313" t="s">
        <v>106</v>
      </c>
      <c r="F282" s="313" t="s">
        <v>106</v>
      </c>
      <c r="G282" s="681" t="s">
        <v>6</v>
      </c>
      <c r="H282" s="316"/>
      <c r="I282" s="319"/>
      <c r="J282" s="833"/>
      <c r="K282" s="653"/>
    </row>
    <row r="283" spans="1:11" ht="16.5" customHeight="1">
      <c r="A283" s="699">
        <v>274</v>
      </c>
      <c r="B283" s="313" t="s">
        <v>23</v>
      </c>
      <c r="C283" s="263" t="s">
        <v>64</v>
      </c>
      <c r="D283" s="258" t="s">
        <v>1030</v>
      </c>
      <c r="E283" s="313" t="s">
        <v>91</v>
      </c>
      <c r="F283" s="313" t="s">
        <v>91</v>
      </c>
      <c r="G283" s="681" t="s">
        <v>6</v>
      </c>
      <c r="H283" s="316"/>
      <c r="I283" s="319"/>
      <c r="J283" s="833"/>
      <c r="K283" s="653"/>
    </row>
    <row r="284" spans="1:11" ht="16.5" customHeight="1">
      <c r="A284" s="699">
        <v>275</v>
      </c>
      <c r="B284" s="313" t="s">
        <v>23</v>
      </c>
      <c r="C284" s="263" t="s">
        <v>64</v>
      </c>
      <c r="D284" s="258" t="s">
        <v>1031</v>
      </c>
      <c r="E284" s="313" t="s">
        <v>63</v>
      </c>
      <c r="F284" s="313" t="s">
        <v>63</v>
      </c>
      <c r="G284" s="681" t="s">
        <v>6</v>
      </c>
      <c r="H284" s="316"/>
      <c r="I284" s="319"/>
      <c r="J284" s="833"/>
      <c r="K284" s="653"/>
    </row>
    <row r="285" spans="1:11" ht="16.5" customHeight="1">
      <c r="A285" s="699">
        <v>276</v>
      </c>
      <c r="B285" s="313" t="s">
        <v>23</v>
      </c>
      <c r="C285" s="263" t="s">
        <v>64</v>
      </c>
      <c r="D285" s="258" t="s">
        <v>1032</v>
      </c>
      <c r="E285" s="313" t="s">
        <v>73</v>
      </c>
      <c r="F285" s="313" t="s">
        <v>73</v>
      </c>
      <c r="G285" s="681" t="s">
        <v>6</v>
      </c>
      <c r="H285" s="316"/>
      <c r="I285" s="319"/>
      <c r="J285" s="833"/>
      <c r="K285" s="653"/>
    </row>
    <row r="286" spans="1:11" ht="16.5" customHeight="1">
      <c r="A286" s="699">
        <v>277</v>
      </c>
      <c r="B286" s="313" t="s">
        <v>23</v>
      </c>
      <c r="C286" s="263" t="s">
        <v>64</v>
      </c>
      <c r="D286" s="258" t="s">
        <v>110</v>
      </c>
      <c r="E286" s="313" t="s">
        <v>91</v>
      </c>
      <c r="F286" s="313" t="s">
        <v>91</v>
      </c>
      <c r="G286" s="681" t="s">
        <v>6</v>
      </c>
      <c r="H286" s="316"/>
      <c r="I286" s="319"/>
      <c r="J286" s="833"/>
      <c r="K286" s="653"/>
    </row>
    <row r="287" spans="1:11" ht="16.5" customHeight="1">
      <c r="A287" s="699">
        <v>278</v>
      </c>
      <c r="B287" s="313" t="s">
        <v>23</v>
      </c>
      <c r="C287" s="263" t="s">
        <v>64</v>
      </c>
      <c r="D287" s="258" t="s">
        <v>111</v>
      </c>
      <c r="E287" s="313" t="s">
        <v>112</v>
      </c>
      <c r="F287" s="313" t="s">
        <v>112</v>
      </c>
      <c r="G287" s="681" t="s">
        <v>6</v>
      </c>
      <c r="H287" s="316"/>
      <c r="I287" s="319"/>
      <c r="J287" s="833"/>
      <c r="K287" s="653"/>
    </row>
    <row r="288" spans="1:11" ht="16.5" customHeight="1">
      <c r="A288" s="699">
        <v>279</v>
      </c>
      <c r="B288" s="313" t="s">
        <v>23</v>
      </c>
      <c r="C288" s="263" t="s">
        <v>64</v>
      </c>
      <c r="D288" s="258" t="s">
        <v>1033</v>
      </c>
      <c r="E288" s="319"/>
      <c r="F288" s="319"/>
      <c r="G288" s="681" t="s">
        <v>6</v>
      </c>
      <c r="H288" s="316"/>
      <c r="I288" s="319"/>
      <c r="J288" s="692" t="s">
        <v>1034</v>
      </c>
      <c r="K288" s="671"/>
    </row>
    <row r="289" spans="1:11" ht="16.5" customHeight="1">
      <c r="A289" s="699">
        <v>280</v>
      </c>
      <c r="B289" s="313" t="s">
        <v>23</v>
      </c>
      <c r="C289" s="263" t="s">
        <v>64</v>
      </c>
      <c r="D289" s="258" t="s">
        <v>1035</v>
      </c>
      <c r="E289" s="319"/>
      <c r="F289" s="319"/>
      <c r="G289" s="681" t="s">
        <v>6</v>
      </c>
      <c r="H289" s="316"/>
      <c r="I289" s="313" t="s">
        <v>1036</v>
      </c>
      <c r="J289" s="692" t="s">
        <v>140</v>
      </c>
      <c r="K289" s="671"/>
    </row>
    <row r="290" spans="1:11" ht="16.5" customHeight="1">
      <c r="A290" s="699">
        <v>281</v>
      </c>
      <c r="B290" s="313" t="s">
        <v>23</v>
      </c>
      <c r="C290" s="263" t="s">
        <v>198</v>
      </c>
      <c r="D290" s="258" t="s">
        <v>1037</v>
      </c>
      <c r="E290" s="319"/>
      <c r="F290" s="319"/>
      <c r="G290" s="681" t="s">
        <v>6</v>
      </c>
      <c r="H290" s="683" t="s">
        <v>1038</v>
      </c>
      <c r="I290" s="319"/>
      <c r="J290" s="692" t="s">
        <v>1748</v>
      </c>
      <c r="K290" s="671"/>
    </row>
    <row r="291" spans="1:11" ht="16.5" customHeight="1">
      <c r="A291" s="699">
        <v>282</v>
      </c>
      <c r="B291" s="313" t="s">
        <v>23</v>
      </c>
      <c r="C291" s="263" t="s">
        <v>198</v>
      </c>
      <c r="D291" s="258" t="s">
        <v>1039</v>
      </c>
      <c r="E291" s="319"/>
      <c r="F291" s="319"/>
      <c r="G291" s="259" t="s">
        <v>11</v>
      </c>
      <c r="H291" s="684" t="s">
        <v>1040</v>
      </c>
      <c r="I291" s="319"/>
      <c r="J291" s="692" t="s">
        <v>2926</v>
      </c>
      <c r="K291" s="671"/>
    </row>
    <row r="292" spans="1:11" ht="16.5" customHeight="1">
      <c r="A292" s="699">
        <v>283</v>
      </c>
      <c r="B292" s="313" t="s">
        <v>23</v>
      </c>
      <c r="C292" s="263" t="s">
        <v>53</v>
      </c>
      <c r="D292" s="258" t="s">
        <v>54</v>
      </c>
      <c r="E292" s="319"/>
      <c r="F292" s="319"/>
      <c r="G292" s="259" t="s">
        <v>11</v>
      </c>
      <c r="H292" s="316"/>
      <c r="I292" s="319"/>
      <c r="J292" s="648" t="s">
        <v>1494</v>
      </c>
      <c r="K292" s="653"/>
    </row>
    <row r="293" spans="1:11" ht="16.5" customHeight="1">
      <c r="A293" s="699">
        <v>284</v>
      </c>
      <c r="B293" s="313" t="s">
        <v>23</v>
      </c>
      <c r="C293" s="263" t="s">
        <v>53</v>
      </c>
      <c r="D293" s="258" t="s">
        <v>1041</v>
      </c>
      <c r="E293" s="319"/>
      <c r="F293" s="319"/>
      <c r="G293" s="314" t="s">
        <v>11</v>
      </c>
      <c r="H293" s="316"/>
      <c r="I293" s="319"/>
      <c r="J293" s="648" t="s">
        <v>1879</v>
      </c>
      <c r="K293" s="653"/>
    </row>
    <row r="294" spans="1:11" ht="16.5" customHeight="1">
      <c r="A294" s="699">
        <v>285</v>
      </c>
      <c r="B294" s="313" t="s">
        <v>23</v>
      </c>
      <c r="C294" s="263" t="s">
        <v>53</v>
      </c>
      <c r="D294" s="258" t="s">
        <v>60</v>
      </c>
      <c r="E294" s="319"/>
      <c r="F294" s="319"/>
      <c r="G294" s="314" t="s">
        <v>11</v>
      </c>
      <c r="H294" s="316"/>
      <c r="I294" s="313" t="s">
        <v>1042</v>
      </c>
      <c r="J294" s="646" t="s">
        <v>1358</v>
      </c>
      <c r="K294" s="647"/>
    </row>
    <row r="295" spans="1:11" ht="16.5" customHeight="1">
      <c r="A295" s="699">
        <v>286</v>
      </c>
      <c r="B295" s="313" t="s">
        <v>23</v>
      </c>
      <c r="C295" s="263" t="s">
        <v>53</v>
      </c>
      <c r="D295" s="258" t="s">
        <v>58</v>
      </c>
      <c r="E295" s="319"/>
      <c r="F295" s="319"/>
      <c r="G295" s="314" t="s">
        <v>11</v>
      </c>
      <c r="H295" s="316"/>
      <c r="I295" s="319"/>
      <c r="J295" s="648" t="s">
        <v>1359</v>
      </c>
      <c r="K295" s="653"/>
    </row>
    <row r="296" spans="1:11" ht="16.5" customHeight="1">
      <c r="A296" s="699">
        <v>287</v>
      </c>
      <c r="B296" s="313" t="s">
        <v>23</v>
      </c>
      <c r="C296" s="263" t="s">
        <v>53</v>
      </c>
      <c r="D296" s="258" t="s">
        <v>55</v>
      </c>
      <c r="E296" s="319"/>
      <c r="F296" s="319"/>
      <c r="G296" s="314" t="s">
        <v>11</v>
      </c>
      <c r="H296" s="316"/>
      <c r="I296" s="319"/>
      <c r="J296" s="648" t="s">
        <v>2177</v>
      </c>
      <c r="K296" s="653"/>
    </row>
    <row r="297" spans="1:11" ht="16.5" customHeight="1">
      <c r="A297" s="699">
        <v>288</v>
      </c>
      <c r="B297" s="313" t="s">
        <v>23</v>
      </c>
      <c r="C297" s="263" t="s">
        <v>53</v>
      </c>
      <c r="D297" s="296" t="s">
        <v>62</v>
      </c>
      <c r="E297" s="319"/>
      <c r="F297" s="319"/>
      <c r="G297" s="685" t="s">
        <v>12</v>
      </c>
      <c r="H297" s="316"/>
      <c r="I297" s="319"/>
      <c r="J297" s="692" t="s">
        <v>1268</v>
      </c>
      <c r="K297" s="671"/>
    </row>
    <row r="298" spans="1:11" ht="16.5" customHeight="1">
      <c r="A298" s="699">
        <v>289</v>
      </c>
      <c r="B298" s="313" t="s">
        <v>23</v>
      </c>
      <c r="C298" s="263" t="s">
        <v>178</v>
      </c>
      <c r="D298" s="296" t="s">
        <v>2347</v>
      </c>
      <c r="E298" s="319"/>
      <c r="F298" s="319"/>
      <c r="G298" s="314" t="s">
        <v>11</v>
      </c>
      <c r="H298" s="316"/>
      <c r="I298" s="319"/>
      <c r="J298" s="686" t="s">
        <v>3102</v>
      </c>
      <c r="K298" s="653"/>
    </row>
    <row r="299" spans="1:11" ht="16.5" customHeight="1">
      <c r="A299" s="699">
        <v>290</v>
      </c>
      <c r="B299" s="313" t="s">
        <v>23</v>
      </c>
      <c r="C299" s="263" t="s">
        <v>178</v>
      </c>
      <c r="D299" s="258" t="s">
        <v>1231</v>
      </c>
      <c r="E299" s="319"/>
      <c r="F299" s="319"/>
      <c r="G299" s="314" t="s">
        <v>11</v>
      </c>
      <c r="H299" s="316"/>
      <c r="I299" s="319"/>
      <c r="J299" s="686" t="s">
        <v>2927</v>
      </c>
      <c r="K299" s="653"/>
    </row>
    <row r="300" spans="1:11" ht="16.5" customHeight="1">
      <c r="A300" s="699">
        <v>291</v>
      </c>
      <c r="B300" s="313" t="s">
        <v>23</v>
      </c>
      <c r="C300" s="263" t="s">
        <v>1043</v>
      </c>
      <c r="D300" s="258" t="s">
        <v>1044</v>
      </c>
      <c r="E300" s="313" t="s">
        <v>1045</v>
      </c>
      <c r="F300" s="313" t="s">
        <v>1045</v>
      </c>
      <c r="G300" s="314" t="s">
        <v>11</v>
      </c>
      <c r="H300" s="316"/>
      <c r="I300" s="319"/>
      <c r="J300" s="646" t="s">
        <v>1500</v>
      </c>
      <c r="K300" s="647"/>
    </row>
    <row r="301" spans="1:11" ht="16.5" customHeight="1">
      <c r="A301" s="699">
        <v>292</v>
      </c>
      <c r="B301" s="313" t="s">
        <v>23</v>
      </c>
      <c r="C301" s="263" t="s">
        <v>1043</v>
      </c>
      <c r="D301" s="258" t="s">
        <v>1046</v>
      </c>
      <c r="E301" s="313" t="s">
        <v>1047</v>
      </c>
      <c r="F301" s="313" t="s">
        <v>1047</v>
      </c>
      <c r="G301" s="314" t="s">
        <v>11</v>
      </c>
      <c r="H301" s="316"/>
      <c r="I301" s="319"/>
      <c r="J301" s="646" t="s">
        <v>2928</v>
      </c>
      <c r="K301" s="647"/>
    </row>
    <row r="302" spans="1:11" ht="16.5" customHeight="1">
      <c r="A302" s="699">
        <v>293</v>
      </c>
      <c r="B302" s="313" t="s">
        <v>23</v>
      </c>
      <c r="C302" s="263" t="s">
        <v>1043</v>
      </c>
      <c r="D302" s="258" t="s">
        <v>1048</v>
      </c>
      <c r="E302" s="319"/>
      <c r="F302" s="319"/>
      <c r="G302" s="314" t="s">
        <v>11</v>
      </c>
      <c r="H302" s="316"/>
      <c r="I302" s="319"/>
      <c r="J302" s="646" t="s">
        <v>1501</v>
      </c>
      <c r="K302" s="647"/>
    </row>
    <row r="303" spans="1:11" ht="16.5" customHeight="1">
      <c r="A303" s="699">
        <v>294</v>
      </c>
      <c r="B303" s="313" t="s">
        <v>23</v>
      </c>
      <c r="C303" s="263" t="s">
        <v>1043</v>
      </c>
      <c r="D303" s="258" t="s">
        <v>1049</v>
      </c>
      <c r="E303" s="313" t="s">
        <v>990</v>
      </c>
      <c r="F303" s="313" t="s">
        <v>990</v>
      </c>
      <c r="G303" s="314" t="s">
        <v>11</v>
      </c>
      <c r="H303" s="316"/>
      <c r="I303" s="319"/>
      <c r="J303" s="646" t="s">
        <v>1502</v>
      </c>
      <c r="K303" s="647"/>
    </row>
    <row r="304" spans="1:11" ht="16.5" customHeight="1">
      <c r="A304" s="699">
        <v>295</v>
      </c>
      <c r="B304" s="313" t="s">
        <v>23</v>
      </c>
      <c r="C304" s="263" t="s">
        <v>1043</v>
      </c>
      <c r="D304" s="258" t="s">
        <v>1050</v>
      </c>
      <c r="E304" s="319"/>
      <c r="F304" s="319"/>
      <c r="G304" s="314" t="s">
        <v>11</v>
      </c>
      <c r="H304" s="316"/>
      <c r="I304" s="319"/>
      <c r="J304" s="648" t="s">
        <v>1503</v>
      </c>
      <c r="K304" s="653"/>
    </row>
    <row r="305" spans="1:11" ht="16.5" customHeight="1">
      <c r="A305" s="699">
        <v>296</v>
      </c>
      <c r="B305" s="313" t="s">
        <v>23</v>
      </c>
      <c r="C305" s="263" t="s">
        <v>1043</v>
      </c>
      <c r="D305" s="258" t="s">
        <v>1051</v>
      </c>
      <c r="E305" s="319"/>
      <c r="F305" s="319"/>
      <c r="G305" s="314" t="s">
        <v>11</v>
      </c>
      <c r="H305" s="316"/>
      <c r="I305" s="319"/>
      <c r="J305" s="648" t="s">
        <v>2929</v>
      </c>
      <c r="K305" s="653"/>
    </row>
    <row r="306" spans="1:11" ht="16.5" customHeight="1">
      <c r="A306" s="699">
        <v>297</v>
      </c>
      <c r="B306" s="313" t="s">
        <v>23</v>
      </c>
      <c r="C306" s="263" t="s">
        <v>1043</v>
      </c>
      <c r="D306" s="258" t="s">
        <v>1052</v>
      </c>
      <c r="E306" s="319"/>
      <c r="F306" s="319"/>
      <c r="G306" s="314" t="s">
        <v>11</v>
      </c>
      <c r="H306" s="316"/>
      <c r="I306" s="319"/>
      <c r="J306" s="648" t="s">
        <v>1504</v>
      </c>
      <c r="K306" s="653"/>
    </row>
    <row r="307" spans="1:11" ht="16.5" customHeight="1">
      <c r="A307" s="699">
        <v>298</v>
      </c>
      <c r="B307" s="313" t="s">
        <v>23</v>
      </c>
      <c r="C307" s="263" t="s">
        <v>1043</v>
      </c>
      <c r="D307" s="258" t="s">
        <v>1053</v>
      </c>
      <c r="E307" s="313" t="s">
        <v>1054</v>
      </c>
      <c r="F307" s="313" t="s">
        <v>1054</v>
      </c>
      <c r="G307" s="314" t="s">
        <v>11</v>
      </c>
      <c r="H307" s="316"/>
      <c r="I307" s="319"/>
      <c r="J307" s="828" t="s">
        <v>2102</v>
      </c>
      <c r="K307" s="653"/>
    </row>
    <row r="308" spans="1:11" ht="16.5" customHeight="1">
      <c r="A308" s="699">
        <v>299</v>
      </c>
      <c r="B308" s="313" t="s">
        <v>23</v>
      </c>
      <c r="C308" s="263" t="s">
        <v>1043</v>
      </c>
      <c r="D308" s="258" t="s">
        <v>2930</v>
      </c>
      <c r="E308" s="313" t="s">
        <v>1055</v>
      </c>
      <c r="F308" s="313" t="s">
        <v>1055</v>
      </c>
      <c r="G308" s="314" t="s">
        <v>11</v>
      </c>
      <c r="H308" s="316"/>
      <c r="I308" s="319"/>
      <c r="J308" s="828"/>
      <c r="K308" s="653"/>
    </row>
    <row r="309" spans="1:11" ht="16.5" customHeight="1">
      <c r="A309" s="699">
        <v>300</v>
      </c>
      <c r="B309" s="313" t="s">
        <v>23</v>
      </c>
      <c r="C309" s="263" t="s">
        <v>1043</v>
      </c>
      <c r="D309" s="258" t="s">
        <v>1506</v>
      </c>
      <c r="E309" s="313" t="s">
        <v>1056</v>
      </c>
      <c r="F309" s="313" t="s">
        <v>1056</v>
      </c>
      <c r="G309" s="314" t="s">
        <v>11</v>
      </c>
      <c r="H309" s="316"/>
      <c r="I309" s="319"/>
      <c r="J309" s="828"/>
      <c r="K309" s="653"/>
    </row>
    <row r="310" spans="1:11" ht="16.5" customHeight="1">
      <c r="A310" s="699">
        <v>301</v>
      </c>
      <c r="B310" s="313" t="s">
        <v>23</v>
      </c>
      <c r="C310" s="263" t="s">
        <v>1043</v>
      </c>
      <c r="D310" s="258" t="s">
        <v>1491</v>
      </c>
      <c r="E310" s="313" t="s">
        <v>1057</v>
      </c>
      <c r="F310" s="313" t="s">
        <v>1057</v>
      </c>
      <c r="G310" s="314" t="s">
        <v>11</v>
      </c>
      <c r="H310" s="316"/>
      <c r="I310" s="319"/>
      <c r="J310" s="828"/>
      <c r="K310" s="653"/>
    </row>
    <row r="311" spans="1:11" ht="16.5" customHeight="1">
      <c r="A311" s="699">
        <v>302</v>
      </c>
      <c r="B311" s="313" t="s">
        <v>23</v>
      </c>
      <c r="C311" s="263" t="s">
        <v>1043</v>
      </c>
      <c r="D311" s="258" t="s">
        <v>2931</v>
      </c>
      <c r="E311" s="313" t="s">
        <v>1058</v>
      </c>
      <c r="F311" s="313" t="s">
        <v>1058</v>
      </c>
      <c r="G311" s="314" t="s">
        <v>11</v>
      </c>
      <c r="H311" s="316"/>
      <c r="I311" s="319"/>
      <c r="J311" s="828"/>
      <c r="K311" s="653"/>
    </row>
    <row r="312" spans="1:11" ht="16.5" customHeight="1">
      <c r="A312" s="699">
        <v>303</v>
      </c>
      <c r="B312" s="313" t="s">
        <v>23</v>
      </c>
      <c r="C312" s="263" t="s">
        <v>1412</v>
      </c>
      <c r="D312" s="258" t="s">
        <v>1059</v>
      </c>
      <c r="E312" s="319"/>
      <c r="F312" s="319"/>
      <c r="G312" s="314" t="s">
        <v>11</v>
      </c>
      <c r="H312" s="316"/>
      <c r="I312" s="319"/>
      <c r="J312" s="666" t="s">
        <v>1443</v>
      </c>
      <c r="K312" s="687" t="s">
        <v>1661</v>
      </c>
    </row>
    <row r="313" spans="1:11" ht="16.5" customHeight="1">
      <c r="A313" s="699">
        <v>304</v>
      </c>
      <c r="B313" s="313" t="s">
        <v>23</v>
      </c>
      <c r="C313" s="263" t="s">
        <v>1412</v>
      </c>
      <c r="D313" s="258" t="s">
        <v>1447</v>
      </c>
      <c r="E313" s="319"/>
      <c r="F313" s="319"/>
      <c r="G313" s="314" t="s">
        <v>11</v>
      </c>
      <c r="H313" s="316"/>
      <c r="I313" s="319"/>
      <c r="J313" s="650" t="s">
        <v>1401</v>
      </c>
      <c r="K313" s="688" t="s">
        <v>1488</v>
      </c>
    </row>
    <row r="314" spans="1:11" ht="16.5" customHeight="1">
      <c r="A314" s="699">
        <v>305</v>
      </c>
      <c r="B314" s="313" t="s">
        <v>23</v>
      </c>
      <c r="C314" s="263" t="s">
        <v>1412</v>
      </c>
      <c r="D314" s="258" t="s">
        <v>1060</v>
      </c>
      <c r="E314" s="319"/>
      <c r="F314" s="319"/>
      <c r="G314" s="314" t="s">
        <v>11</v>
      </c>
      <c r="H314" s="316"/>
      <c r="I314" s="319"/>
      <c r="J314" s="666" t="s">
        <v>2932</v>
      </c>
      <c r="K314" s="687" t="s">
        <v>1866</v>
      </c>
    </row>
    <row r="315" spans="1:11" ht="16.5" customHeight="1">
      <c r="A315" s="699">
        <v>306</v>
      </c>
      <c r="B315" s="313" t="s">
        <v>23</v>
      </c>
      <c r="C315" s="263" t="s">
        <v>1412</v>
      </c>
      <c r="D315" s="258" t="s">
        <v>1061</v>
      </c>
      <c r="E315" s="319"/>
      <c r="F315" s="319"/>
      <c r="G315" s="314" t="s">
        <v>11</v>
      </c>
      <c r="H315" s="316"/>
      <c r="I315" s="319"/>
      <c r="J315" s="650" t="s">
        <v>1445</v>
      </c>
      <c r="K315" s="688" t="s">
        <v>2933</v>
      </c>
    </row>
    <row r="316" spans="1:11" ht="16.5" customHeight="1">
      <c r="A316" s="699">
        <v>307</v>
      </c>
      <c r="B316" s="313" t="s">
        <v>23</v>
      </c>
      <c r="C316" s="263" t="s">
        <v>1412</v>
      </c>
      <c r="D316" s="258" t="s">
        <v>2288</v>
      </c>
      <c r="E316" s="319"/>
      <c r="F316" s="319"/>
      <c r="G316" s="314" t="s">
        <v>11</v>
      </c>
      <c r="H316" s="316"/>
      <c r="I316" s="319"/>
      <c r="J316" s="658" t="s">
        <v>2319</v>
      </c>
      <c r="K316" s="689" t="s">
        <v>2019</v>
      </c>
    </row>
    <row r="317" spans="1:11" ht="16.5" customHeight="1">
      <c r="A317" s="699">
        <v>308</v>
      </c>
      <c r="B317" s="313" t="s">
        <v>23</v>
      </c>
      <c r="C317" s="263" t="s">
        <v>1412</v>
      </c>
      <c r="D317" s="258" t="s">
        <v>2998</v>
      </c>
      <c r="E317" s="319"/>
      <c r="F317" s="319"/>
      <c r="G317" s="314" t="s">
        <v>11</v>
      </c>
      <c r="H317" s="316"/>
      <c r="I317" s="319"/>
      <c r="J317" s="650" t="s">
        <v>1449</v>
      </c>
      <c r="K317" s="688" t="s">
        <v>2996</v>
      </c>
    </row>
    <row r="318" spans="1:11" ht="16.5" customHeight="1">
      <c r="A318" s="699">
        <v>309</v>
      </c>
      <c r="B318" s="313" t="s">
        <v>23</v>
      </c>
      <c r="C318" s="263" t="s">
        <v>1412</v>
      </c>
      <c r="D318" s="258" t="s">
        <v>1062</v>
      </c>
      <c r="E318" s="319"/>
      <c r="F318" s="319"/>
      <c r="G318" s="314" t="s">
        <v>11</v>
      </c>
      <c r="H318" s="316"/>
      <c r="I318" s="319"/>
      <c r="J318" s="666" t="s">
        <v>1406</v>
      </c>
      <c r="K318" s="687" t="s">
        <v>1711</v>
      </c>
    </row>
    <row r="319" spans="1:11" ht="16.5" customHeight="1">
      <c r="A319" s="699">
        <v>310</v>
      </c>
      <c r="B319" s="313" t="s">
        <v>23</v>
      </c>
      <c r="C319" s="263" t="s">
        <v>1412</v>
      </c>
      <c r="D319" s="258" t="s">
        <v>2934</v>
      </c>
      <c r="E319" s="319"/>
      <c r="F319" s="319"/>
      <c r="G319" s="314" t="s">
        <v>11</v>
      </c>
      <c r="H319" s="316"/>
      <c r="I319" s="319"/>
      <c r="J319" s="666" t="s">
        <v>2935</v>
      </c>
      <c r="K319" s="687" t="s">
        <v>1496</v>
      </c>
    </row>
    <row r="320" spans="1:11" ht="16.5" customHeight="1">
      <c r="A320" s="699">
        <v>311</v>
      </c>
      <c r="B320" s="313" t="s">
        <v>23</v>
      </c>
      <c r="C320" s="263" t="s">
        <v>1412</v>
      </c>
      <c r="D320" s="258" t="s">
        <v>1063</v>
      </c>
      <c r="E320" s="319"/>
      <c r="F320" s="319"/>
      <c r="G320" s="314" t="s">
        <v>11</v>
      </c>
      <c r="H320" s="316"/>
      <c r="I320" s="319"/>
      <c r="J320" s="666" t="s">
        <v>1405</v>
      </c>
      <c r="K320" s="687" t="s">
        <v>1665</v>
      </c>
    </row>
    <row r="321" spans="1:11" ht="16.5" customHeight="1">
      <c r="A321" s="699">
        <v>312</v>
      </c>
      <c r="B321" s="313" t="s">
        <v>23</v>
      </c>
      <c r="C321" s="263" t="s">
        <v>1412</v>
      </c>
      <c r="D321" s="258" t="s">
        <v>1064</v>
      </c>
      <c r="E321" s="319"/>
      <c r="F321" s="319"/>
      <c r="G321" s="314" t="s">
        <v>11</v>
      </c>
      <c r="H321" s="316"/>
      <c r="I321" s="319"/>
      <c r="J321" s="666" t="s">
        <v>2936</v>
      </c>
      <c r="K321" s="687" t="s">
        <v>1497</v>
      </c>
    </row>
    <row r="322" spans="1:11" ht="16.5" customHeight="1">
      <c r="A322" s="699">
        <v>313</v>
      </c>
      <c r="B322" s="313" t="s">
        <v>23</v>
      </c>
      <c r="C322" s="263" t="s">
        <v>217</v>
      </c>
      <c r="D322" s="258" t="s">
        <v>1065</v>
      </c>
      <c r="E322" s="667" t="s">
        <v>1066</v>
      </c>
      <c r="F322" s="667" t="s">
        <v>1066</v>
      </c>
      <c r="G322" s="314" t="s">
        <v>11</v>
      </c>
      <c r="H322" s="316"/>
      <c r="I322" s="319"/>
      <c r="J322" s="648" t="s">
        <v>222</v>
      </c>
      <c r="K322" s="834"/>
    </row>
    <row r="323" spans="1:11" ht="16.5" customHeight="1">
      <c r="A323" s="699">
        <v>314</v>
      </c>
      <c r="B323" s="313" t="s">
        <v>23</v>
      </c>
      <c r="C323" s="263" t="s">
        <v>217</v>
      </c>
      <c r="D323" s="258" t="s">
        <v>1067</v>
      </c>
      <c r="E323" s="667" t="s">
        <v>748</v>
      </c>
      <c r="F323" s="667" t="s">
        <v>748</v>
      </c>
      <c r="G323" s="314" t="s">
        <v>11</v>
      </c>
      <c r="H323" s="316"/>
      <c r="I323" s="319"/>
      <c r="J323" s="648" t="s">
        <v>749</v>
      </c>
      <c r="K323" s="834"/>
    </row>
    <row r="324" spans="1:11" ht="16.5" customHeight="1">
      <c r="A324" s="699">
        <v>315</v>
      </c>
      <c r="B324" s="313" t="s">
        <v>23</v>
      </c>
      <c r="C324" s="263" t="s">
        <v>217</v>
      </c>
      <c r="D324" s="258" t="s">
        <v>1068</v>
      </c>
      <c r="E324" s="667" t="s">
        <v>1674</v>
      </c>
      <c r="F324" s="667" t="s">
        <v>3052</v>
      </c>
      <c r="G324" s="314" t="s">
        <v>11</v>
      </c>
      <c r="H324" s="316"/>
      <c r="I324" s="319"/>
      <c r="J324" s="648" t="s">
        <v>1069</v>
      </c>
      <c r="K324" s="834"/>
    </row>
    <row r="325" spans="1:11" ht="16.5" customHeight="1">
      <c r="A325" s="699">
        <v>316</v>
      </c>
      <c r="B325" s="313" t="s">
        <v>23</v>
      </c>
      <c r="C325" s="263" t="s">
        <v>217</v>
      </c>
      <c r="D325" s="258" t="s">
        <v>1070</v>
      </c>
      <c r="E325" s="667" t="s">
        <v>1677</v>
      </c>
      <c r="F325" s="667" t="s">
        <v>2937</v>
      </c>
      <c r="G325" s="314" t="s">
        <v>11</v>
      </c>
      <c r="H325" s="316"/>
      <c r="I325" s="319"/>
      <c r="J325" s="648" t="s">
        <v>1071</v>
      </c>
      <c r="K325" s="834"/>
    </row>
    <row r="326" spans="1:11" ht="16.5" customHeight="1">
      <c r="A326" s="699">
        <v>317</v>
      </c>
      <c r="B326" s="313" t="s">
        <v>23</v>
      </c>
      <c r="C326" s="263" t="s">
        <v>217</v>
      </c>
      <c r="D326" s="258" t="s">
        <v>1072</v>
      </c>
      <c r="E326" s="667" t="s">
        <v>1675</v>
      </c>
      <c r="F326" s="667" t="s">
        <v>3053</v>
      </c>
      <c r="G326" s="314" t="s">
        <v>11</v>
      </c>
      <c r="H326" s="316"/>
      <c r="I326" s="319"/>
      <c r="J326" s="648" t="s">
        <v>1435</v>
      </c>
      <c r="K326" s="834"/>
    </row>
    <row r="327" spans="1:11" ht="16.5" customHeight="1">
      <c r="A327" s="699">
        <v>318</v>
      </c>
      <c r="B327" s="313" t="s">
        <v>23</v>
      </c>
      <c r="C327" s="263" t="s">
        <v>217</v>
      </c>
      <c r="D327" s="258" t="s">
        <v>1073</v>
      </c>
      <c r="E327" s="667" t="s">
        <v>1676</v>
      </c>
      <c r="F327" s="667" t="s">
        <v>3054</v>
      </c>
      <c r="G327" s="314" t="s">
        <v>11</v>
      </c>
      <c r="H327" s="316"/>
      <c r="I327" s="319"/>
      <c r="J327" s="648" t="s">
        <v>1435</v>
      </c>
      <c r="K327" s="834"/>
    </row>
    <row r="328" spans="1:11" ht="16.5" customHeight="1">
      <c r="A328" s="699">
        <v>319</v>
      </c>
      <c r="B328" s="313" t="s">
        <v>23</v>
      </c>
      <c r="C328" s="263" t="s">
        <v>217</v>
      </c>
      <c r="D328" s="258" t="s">
        <v>1074</v>
      </c>
      <c r="E328" s="667" t="s">
        <v>1678</v>
      </c>
      <c r="F328" s="667" t="s">
        <v>2938</v>
      </c>
      <c r="G328" s="314" t="s">
        <v>11</v>
      </c>
      <c r="H328" s="316"/>
      <c r="I328" s="319"/>
      <c r="J328" s="648" t="s">
        <v>1075</v>
      </c>
      <c r="K328" s="834"/>
    </row>
    <row r="329" spans="1:11" ht="16.5" customHeight="1">
      <c r="A329" s="699">
        <v>320</v>
      </c>
      <c r="B329" s="313" t="s">
        <v>23</v>
      </c>
      <c r="C329" s="263" t="s">
        <v>217</v>
      </c>
      <c r="D329" s="258" t="s">
        <v>3075</v>
      </c>
      <c r="E329" s="667" t="s">
        <v>1677</v>
      </c>
      <c r="F329" s="667" t="s">
        <v>3076</v>
      </c>
      <c r="G329" s="314" t="s">
        <v>11</v>
      </c>
      <c r="H329" s="316"/>
      <c r="I329" s="319"/>
      <c r="J329" s="648" t="s">
        <v>2939</v>
      </c>
      <c r="K329" s="834"/>
    </row>
    <row r="330" spans="1:11" ht="16.5" customHeight="1">
      <c r="A330" s="699">
        <v>321</v>
      </c>
      <c r="B330" s="313" t="s">
        <v>23</v>
      </c>
      <c r="C330" s="263" t="s">
        <v>217</v>
      </c>
      <c r="D330" s="258" t="s">
        <v>1076</v>
      </c>
      <c r="E330" s="667" t="s">
        <v>1012</v>
      </c>
      <c r="F330" s="313" t="s">
        <v>1012</v>
      </c>
      <c r="G330" s="314" t="s">
        <v>11</v>
      </c>
      <c r="H330" s="316"/>
      <c r="I330" s="319"/>
      <c r="J330" s="648" t="s">
        <v>1077</v>
      </c>
      <c r="K330" s="834"/>
    </row>
    <row r="331" spans="1:11" ht="16.5" customHeight="1">
      <c r="A331" s="699">
        <v>322</v>
      </c>
      <c r="B331" s="313" t="s">
        <v>23</v>
      </c>
      <c r="C331" s="263" t="s">
        <v>217</v>
      </c>
      <c r="D331" s="258" t="s">
        <v>1078</v>
      </c>
      <c r="E331" s="667" t="s">
        <v>1079</v>
      </c>
      <c r="F331" s="313" t="s">
        <v>1079</v>
      </c>
      <c r="G331" s="314" t="s">
        <v>11</v>
      </c>
      <c r="H331" s="316"/>
      <c r="I331" s="319"/>
      <c r="J331" s="648" t="s">
        <v>1080</v>
      </c>
      <c r="K331" s="834"/>
    </row>
    <row r="332" spans="1:11" ht="16.5" customHeight="1">
      <c r="A332" s="699">
        <v>323</v>
      </c>
      <c r="B332" s="313" t="s">
        <v>23</v>
      </c>
      <c r="C332" s="263" t="s">
        <v>217</v>
      </c>
      <c r="D332" s="258" t="s">
        <v>1081</v>
      </c>
      <c r="E332" s="667" t="s">
        <v>1082</v>
      </c>
      <c r="F332" s="313" t="s">
        <v>1082</v>
      </c>
      <c r="G332" s="314" t="s">
        <v>11</v>
      </c>
      <c r="H332" s="316"/>
      <c r="I332" s="319"/>
      <c r="J332" s="648" t="s">
        <v>1083</v>
      </c>
      <c r="K332" s="834"/>
    </row>
    <row r="333" spans="1:11" ht="16.5" customHeight="1">
      <c r="A333" s="699">
        <v>324</v>
      </c>
      <c r="B333" s="313" t="s">
        <v>23</v>
      </c>
      <c r="C333" s="263" t="s">
        <v>217</v>
      </c>
      <c r="D333" s="258" t="s">
        <v>1084</v>
      </c>
      <c r="E333" s="319"/>
      <c r="F333" s="319"/>
      <c r="G333" s="314" t="s">
        <v>11</v>
      </c>
      <c r="H333" s="316"/>
      <c r="I333" s="319"/>
      <c r="J333" s="648" t="s">
        <v>1085</v>
      </c>
      <c r="K333" s="834"/>
    </row>
    <row r="334" spans="1:11" ht="16.5" customHeight="1">
      <c r="A334" s="699">
        <v>325</v>
      </c>
      <c r="B334" s="313" t="s">
        <v>23</v>
      </c>
      <c r="C334" s="263" t="s">
        <v>217</v>
      </c>
      <c r="D334" s="258" t="s">
        <v>1086</v>
      </c>
      <c r="E334" s="319"/>
      <c r="F334" s="319"/>
      <c r="G334" s="314" t="s">
        <v>11</v>
      </c>
      <c r="H334" s="316"/>
      <c r="I334" s="319"/>
      <c r="J334" s="648" t="s">
        <v>1436</v>
      </c>
      <c r="K334" s="834"/>
    </row>
    <row r="335" spans="1:11" ht="16.5" customHeight="1">
      <c r="A335" s="699">
        <v>326</v>
      </c>
      <c r="B335" s="313" t="s">
        <v>23</v>
      </c>
      <c r="C335" s="263" t="s">
        <v>217</v>
      </c>
      <c r="D335" s="258" t="s">
        <v>1087</v>
      </c>
      <c r="E335" s="319"/>
      <c r="F335" s="319"/>
      <c r="G335" s="314" t="s">
        <v>11</v>
      </c>
      <c r="H335" s="316"/>
      <c r="I335" s="319"/>
      <c r="J335" s="648" t="s">
        <v>1088</v>
      </c>
      <c r="K335" s="834"/>
    </row>
    <row r="336" spans="1:11" ht="16.5" customHeight="1">
      <c r="A336" s="699">
        <v>327</v>
      </c>
      <c r="B336" s="313" t="s">
        <v>23</v>
      </c>
      <c r="C336" s="263" t="s">
        <v>52</v>
      </c>
      <c r="D336" s="258" t="s">
        <v>1896</v>
      </c>
      <c r="E336" s="319"/>
      <c r="F336" s="319"/>
      <c r="G336" s="681" t="s">
        <v>6</v>
      </c>
      <c r="H336" s="316"/>
      <c r="I336" s="319"/>
      <c r="J336" s="648" t="s">
        <v>2940</v>
      </c>
      <c r="K336" s="653"/>
    </row>
    <row r="337" spans="1:11" ht="16.5" customHeight="1">
      <c r="A337" s="699">
        <v>328</v>
      </c>
      <c r="B337" s="313" t="s">
        <v>23</v>
      </c>
      <c r="C337" s="263" t="s">
        <v>1090</v>
      </c>
      <c r="D337" s="258" t="s">
        <v>1091</v>
      </c>
      <c r="E337" s="319"/>
      <c r="F337" s="319"/>
      <c r="G337" s="314" t="s">
        <v>11</v>
      </c>
      <c r="H337" s="316"/>
      <c r="I337" s="319"/>
      <c r="J337" s="648" t="s">
        <v>1092</v>
      </c>
      <c r="K337" s="653"/>
    </row>
    <row r="338" spans="1:11" ht="16.5" customHeight="1">
      <c r="A338" s="699">
        <v>329</v>
      </c>
      <c r="B338" s="313" t="s">
        <v>23</v>
      </c>
      <c r="C338" s="263" t="s">
        <v>1090</v>
      </c>
      <c r="D338" s="258" t="s">
        <v>1093</v>
      </c>
      <c r="E338" s="319"/>
      <c r="F338" s="319"/>
      <c r="G338" s="314" t="s">
        <v>11</v>
      </c>
      <c r="H338" s="316"/>
      <c r="I338" s="319"/>
      <c r="J338" s="818" t="s">
        <v>2941</v>
      </c>
      <c r="K338" s="653"/>
    </row>
    <row r="339" spans="1:11" ht="16.5" customHeight="1">
      <c r="A339" s="699">
        <v>330</v>
      </c>
      <c r="B339" s="313" t="s">
        <v>23</v>
      </c>
      <c r="C339" s="263" t="s">
        <v>1090</v>
      </c>
      <c r="D339" s="258" t="s">
        <v>1975</v>
      </c>
      <c r="E339" s="319"/>
      <c r="F339" s="319"/>
      <c r="G339" s="314" t="s">
        <v>11</v>
      </c>
      <c r="H339" s="316"/>
      <c r="I339" s="319"/>
      <c r="J339" s="818"/>
      <c r="K339" s="653" t="s">
        <v>2942</v>
      </c>
    </row>
    <row r="340" spans="1:11" ht="16.5" customHeight="1">
      <c r="A340" s="699">
        <v>331</v>
      </c>
      <c r="B340" s="313" t="s">
        <v>23</v>
      </c>
      <c r="C340" s="263" t="s">
        <v>2943</v>
      </c>
      <c r="D340" s="258" t="s">
        <v>1465</v>
      </c>
      <c r="E340" s="313" t="s">
        <v>1097</v>
      </c>
      <c r="F340" s="313" t="s">
        <v>1097</v>
      </c>
      <c r="G340" s="314" t="s">
        <v>11</v>
      </c>
      <c r="H340" s="316"/>
      <c r="I340" s="319"/>
      <c r="J340" s="829" t="s">
        <v>1096</v>
      </c>
      <c r="K340" s="835"/>
    </row>
    <row r="341" spans="1:11" ht="16.5" customHeight="1">
      <c r="A341" s="699">
        <v>332</v>
      </c>
      <c r="B341" s="313" t="s">
        <v>23</v>
      </c>
      <c r="C341" s="263" t="s">
        <v>1094</v>
      </c>
      <c r="D341" s="258" t="s">
        <v>1413</v>
      </c>
      <c r="E341" s="313" t="s">
        <v>1095</v>
      </c>
      <c r="F341" s="313" t="s">
        <v>1095</v>
      </c>
      <c r="G341" s="314" t="s">
        <v>11</v>
      </c>
      <c r="H341" s="316"/>
      <c r="I341" s="319"/>
      <c r="J341" s="829"/>
      <c r="K341" s="835"/>
    </row>
    <row r="342" spans="1:11" ht="16.5" customHeight="1">
      <c r="A342" s="699">
        <v>333</v>
      </c>
      <c r="B342" s="313" t="s">
        <v>23</v>
      </c>
      <c r="C342" s="263" t="s">
        <v>1094</v>
      </c>
      <c r="D342" s="258" t="s">
        <v>1613</v>
      </c>
      <c r="E342" s="313" t="s">
        <v>1095</v>
      </c>
      <c r="F342" s="313" t="s">
        <v>1095</v>
      </c>
      <c r="G342" s="314" t="s">
        <v>11</v>
      </c>
      <c r="H342" s="316"/>
      <c r="I342" s="319"/>
      <c r="J342" s="829"/>
      <c r="K342" s="835"/>
    </row>
    <row r="343" spans="1:11" ht="16.5" customHeight="1">
      <c r="A343" s="699">
        <v>334</v>
      </c>
      <c r="B343" s="313" t="s">
        <v>23</v>
      </c>
      <c r="C343" s="263" t="s">
        <v>1094</v>
      </c>
      <c r="D343" s="258" t="s">
        <v>1450</v>
      </c>
      <c r="E343" s="313" t="s">
        <v>1095</v>
      </c>
      <c r="F343" s="313" t="s">
        <v>1095</v>
      </c>
      <c r="G343" s="314" t="s">
        <v>11</v>
      </c>
      <c r="H343" s="316"/>
      <c r="I343" s="319"/>
      <c r="J343" s="829"/>
      <c r="K343" s="835"/>
    </row>
    <row r="344" spans="1:11" ht="16.5" customHeight="1">
      <c r="A344" s="699">
        <v>335</v>
      </c>
      <c r="B344" s="313" t="s">
        <v>23</v>
      </c>
      <c r="C344" s="263" t="s">
        <v>1094</v>
      </c>
      <c r="D344" s="258" t="s">
        <v>1451</v>
      </c>
      <c r="E344" s="313" t="s">
        <v>1095</v>
      </c>
      <c r="F344" s="313" t="s">
        <v>1095</v>
      </c>
      <c r="G344" s="314" t="s">
        <v>11</v>
      </c>
      <c r="H344" s="316"/>
      <c r="I344" s="319"/>
      <c r="J344" s="829"/>
      <c r="K344" s="835"/>
    </row>
    <row r="345" spans="1:11" ht="16.5" customHeight="1">
      <c r="A345" s="699">
        <v>336</v>
      </c>
      <c r="B345" s="313" t="s">
        <v>23</v>
      </c>
      <c r="C345" s="263" t="s">
        <v>1094</v>
      </c>
      <c r="D345" s="258" t="s">
        <v>1452</v>
      </c>
      <c r="E345" s="313" t="s">
        <v>1095</v>
      </c>
      <c r="F345" s="313" t="s">
        <v>1095</v>
      </c>
      <c r="G345" s="314" t="s">
        <v>11</v>
      </c>
      <c r="H345" s="316"/>
      <c r="I345" s="319"/>
      <c r="J345" s="829"/>
      <c r="K345" s="835"/>
    </row>
    <row r="346" spans="1:11" ht="16.5" customHeight="1">
      <c r="A346" s="699">
        <v>337</v>
      </c>
      <c r="B346" s="313" t="s">
        <v>23</v>
      </c>
      <c r="C346" s="263" t="s">
        <v>1094</v>
      </c>
      <c r="D346" s="258" t="s">
        <v>2944</v>
      </c>
      <c r="E346" s="313" t="s">
        <v>1095</v>
      </c>
      <c r="F346" s="313" t="s">
        <v>1095</v>
      </c>
      <c r="G346" s="314" t="s">
        <v>11</v>
      </c>
      <c r="H346" s="316"/>
      <c r="I346" s="319"/>
      <c r="J346" s="829"/>
      <c r="K346" s="835"/>
    </row>
    <row r="347" spans="1:11" ht="16.5" customHeight="1">
      <c r="A347" s="699">
        <v>338</v>
      </c>
      <c r="B347" s="313" t="s">
        <v>23</v>
      </c>
      <c r="C347" s="263" t="s">
        <v>1094</v>
      </c>
      <c r="D347" s="258" t="s">
        <v>1453</v>
      </c>
      <c r="E347" s="313" t="s">
        <v>1095</v>
      </c>
      <c r="F347" s="313" t="s">
        <v>1095</v>
      </c>
      <c r="G347" s="314" t="s">
        <v>11</v>
      </c>
      <c r="H347" s="316"/>
      <c r="I347" s="319"/>
      <c r="J347" s="829"/>
      <c r="K347" s="835"/>
    </row>
    <row r="348" spans="1:11" ht="16.5" customHeight="1">
      <c r="A348" s="699">
        <v>339</v>
      </c>
      <c r="B348" s="313" t="s">
        <v>23</v>
      </c>
      <c r="C348" s="263" t="s">
        <v>1094</v>
      </c>
      <c r="D348" s="258" t="s">
        <v>1454</v>
      </c>
      <c r="E348" s="313" t="s">
        <v>1095</v>
      </c>
      <c r="F348" s="313" t="s">
        <v>1095</v>
      </c>
      <c r="G348" s="314" t="s">
        <v>11</v>
      </c>
      <c r="H348" s="316"/>
      <c r="I348" s="319"/>
      <c r="J348" s="829"/>
      <c r="K348" s="835"/>
    </row>
    <row r="349" spans="1:11" ht="16.5" customHeight="1">
      <c r="A349" s="699">
        <v>340</v>
      </c>
      <c r="B349" s="313" t="s">
        <v>23</v>
      </c>
      <c r="C349" s="263" t="s">
        <v>1094</v>
      </c>
      <c r="D349" s="258" t="s">
        <v>2945</v>
      </c>
      <c r="E349" s="313" t="s">
        <v>1097</v>
      </c>
      <c r="F349" s="313" t="s">
        <v>1097</v>
      </c>
      <c r="G349" s="314" t="s">
        <v>11</v>
      </c>
      <c r="H349" s="316"/>
      <c r="I349" s="319"/>
      <c r="J349" s="829"/>
      <c r="K349" s="835"/>
    </row>
    <row r="350" spans="1:11" ht="16.5" customHeight="1">
      <c r="A350" s="699">
        <v>341</v>
      </c>
      <c r="B350" s="313" t="s">
        <v>23</v>
      </c>
      <c r="C350" s="263" t="s">
        <v>1094</v>
      </c>
      <c r="D350" s="258" t="s">
        <v>2946</v>
      </c>
      <c r="E350" s="313" t="s">
        <v>1095</v>
      </c>
      <c r="F350" s="313" t="s">
        <v>1095</v>
      </c>
      <c r="G350" s="314" t="s">
        <v>11</v>
      </c>
      <c r="H350" s="316"/>
      <c r="I350" s="319"/>
      <c r="J350" s="829"/>
      <c r="K350" s="835"/>
    </row>
    <row r="351" spans="1:11" ht="16.5" customHeight="1">
      <c r="A351" s="699">
        <v>342</v>
      </c>
      <c r="B351" s="313" t="s">
        <v>23</v>
      </c>
      <c r="C351" s="263" t="s">
        <v>1094</v>
      </c>
      <c r="D351" s="258" t="s">
        <v>2947</v>
      </c>
      <c r="E351" s="313" t="s">
        <v>1095</v>
      </c>
      <c r="F351" s="313" t="s">
        <v>1095</v>
      </c>
      <c r="G351" s="314" t="s">
        <v>11</v>
      </c>
      <c r="H351" s="316"/>
      <c r="I351" s="319"/>
      <c r="J351" s="829"/>
      <c r="K351" s="835"/>
    </row>
    <row r="352" spans="1:11" ht="16.5" customHeight="1">
      <c r="A352" s="699">
        <v>343</v>
      </c>
      <c r="B352" s="313" t="s">
        <v>23</v>
      </c>
      <c r="C352" s="263" t="s">
        <v>1094</v>
      </c>
      <c r="D352" s="258" t="s">
        <v>1455</v>
      </c>
      <c r="E352" s="313" t="s">
        <v>1095</v>
      </c>
      <c r="F352" s="313" t="s">
        <v>1095</v>
      </c>
      <c r="G352" s="314" t="s">
        <v>11</v>
      </c>
      <c r="H352" s="316"/>
      <c r="I352" s="319"/>
      <c r="J352" s="829"/>
      <c r="K352" s="835"/>
    </row>
    <row r="353" spans="1:11" ht="16.5" customHeight="1">
      <c r="A353" s="699">
        <v>344</v>
      </c>
      <c r="B353" s="313" t="s">
        <v>23</v>
      </c>
      <c r="C353" s="263" t="s">
        <v>1094</v>
      </c>
      <c r="D353" s="258" t="s">
        <v>1623</v>
      </c>
      <c r="E353" s="313" t="s">
        <v>1095</v>
      </c>
      <c r="F353" s="313" t="s">
        <v>1095</v>
      </c>
      <c r="G353" s="314" t="s">
        <v>11</v>
      </c>
      <c r="H353" s="316"/>
      <c r="I353" s="319"/>
      <c r="J353" s="829"/>
      <c r="K353" s="835"/>
    </row>
    <row r="354" spans="1:11" ht="16.5" customHeight="1">
      <c r="A354" s="699">
        <v>345</v>
      </c>
      <c r="B354" s="313" t="s">
        <v>23</v>
      </c>
      <c r="C354" s="263" t="s">
        <v>1094</v>
      </c>
      <c r="D354" s="258" t="s">
        <v>1624</v>
      </c>
      <c r="E354" s="313" t="s">
        <v>1095</v>
      </c>
      <c r="F354" s="313" t="s">
        <v>1095</v>
      </c>
      <c r="G354" s="314" t="s">
        <v>11</v>
      </c>
      <c r="H354" s="316"/>
      <c r="I354" s="319"/>
      <c r="J354" s="829"/>
      <c r="K354" s="835"/>
    </row>
    <row r="355" spans="1:11" ht="16.5" customHeight="1">
      <c r="A355" s="699">
        <v>346</v>
      </c>
      <c r="B355" s="313" t="s">
        <v>23</v>
      </c>
      <c r="C355" s="263" t="s">
        <v>1094</v>
      </c>
      <c r="D355" s="258" t="s">
        <v>2948</v>
      </c>
      <c r="E355" s="313" t="s">
        <v>1095</v>
      </c>
      <c r="F355" s="313" t="s">
        <v>1095</v>
      </c>
      <c r="G355" s="314" t="s">
        <v>11</v>
      </c>
      <c r="H355" s="316"/>
      <c r="I355" s="319"/>
      <c r="J355" s="829" t="s">
        <v>2949</v>
      </c>
      <c r="K355" s="836" t="s">
        <v>1656</v>
      </c>
    </row>
    <row r="356" spans="1:11" ht="16.5" customHeight="1">
      <c r="A356" s="699">
        <v>347</v>
      </c>
      <c r="B356" s="313" t="s">
        <v>23</v>
      </c>
      <c r="C356" s="263" t="s">
        <v>1094</v>
      </c>
      <c r="D356" s="258" t="s">
        <v>1652</v>
      </c>
      <c r="E356" s="313" t="s">
        <v>1097</v>
      </c>
      <c r="F356" s="313" t="s">
        <v>1097</v>
      </c>
      <c r="G356" s="314" t="s">
        <v>11</v>
      </c>
      <c r="H356" s="316"/>
      <c r="I356" s="319"/>
      <c r="J356" s="829"/>
      <c r="K356" s="836"/>
    </row>
    <row r="357" spans="1:11" ht="16.5" customHeight="1">
      <c r="A357" s="699">
        <v>348</v>
      </c>
      <c r="B357" s="313" t="s">
        <v>23</v>
      </c>
      <c r="C357" s="263" t="s">
        <v>1094</v>
      </c>
      <c r="D357" s="258" t="s">
        <v>2950</v>
      </c>
      <c r="E357" s="313" t="s">
        <v>1095</v>
      </c>
      <c r="F357" s="313" t="s">
        <v>1095</v>
      </c>
      <c r="G357" s="314" t="s">
        <v>11</v>
      </c>
      <c r="H357" s="316"/>
      <c r="I357" s="319"/>
      <c r="J357" s="829"/>
      <c r="K357" s="836" t="s">
        <v>2951</v>
      </c>
    </row>
    <row r="358" spans="1:11" ht="16.5" customHeight="1">
      <c r="A358" s="699">
        <v>349</v>
      </c>
      <c r="B358" s="313" t="s">
        <v>23</v>
      </c>
      <c r="C358" s="263" t="s">
        <v>1094</v>
      </c>
      <c r="D358" s="258" t="s">
        <v>1653</v>
      </c>
      <c r="E358" s="313" t="s">
        <v>1097</v>
      </c>
      <c r="F358" s="313" t="s">
        <v>1097</v>
      </c>
      <c r="G358" s="314" t="s">
        <v>11</v>
      </c>
      <c r="H358" s="316"/>
      <c r="I358" s="319"/>
      <c r="J358" s="829"/>
      <c r="K358" s="836"/>
    </row>
    <row r="359" spans="1:11" ht="16.5" customHeight="1">
      <c r="A359" s="699">
        <v>350</v>
      </c>
      <c r="B359" s="313" t="s">
        <v>23</v>
      </c>
      <c r="C359" s="263" t="s">
        <v>217</v>
      </c>
      <c r="D359" s="258" t="s">
        <v>1098</v>
      </c>
      <c r="E359" s="313" t="s">
        <v>463</v>
      </c>
      <c r="F359" s="313" t="s">
        <v>463</v>
      </c>
      <c r="G359" s="314" t="s">
        <v>11</v>
      </c>
      <c r="H359" s="316"/>
      <c r="I359" s="319"/>
      <c r="J359" s="648" t="s">
        <v>1480</v>
      </c>
      <c r="K359" s="653"/>
    </row>
    <row r="360" spans="1:11" ht="16.5" customHeight="1">
      <c r="A360" s="699">
        <v>351</v>
      </c>
      <c r="B360" s="313" t="s">
        <v>23</v>
      </c>
      <c r="C360" s="263" t="s">
        <v>217</v>
      </c>
      <c r="D360" s="258" t="s">
        <v>1099</v>
      </c>
      <c r="E360" s="313" t="s">
        <v>464</v>
      </c>
      <c r="F360" s="313" t="s">
        <v>464</v>
      </c>
      <c r="G360" s="314" t="s">
        <v>11</v>
      </c>
      <c r="H360" s="316"/>
      <c r="I360" s="319"/>
      <c r="J360" s="648" t="s">
        <v>1237</v>
      </c>
      <c r="K360" s="653"/>
    </row>
    <row r="361" spans="1:11" ht="16.5" customHeight="1">
      <c r="A361" s="699">
        <v>352</v>
      </c>
      <c r="B361" s="313" t="s">
        <v>23</v>
      </c>
      <c r="C361" s="263" t="s">
        <v>217</v>
      </c>
      <c r="D361" s="258" t="s">
        <v>2768</v>
      </c>
      <c r="E361" s="313"/>
      <c r="F361" s="313"/>
      <c r="G361" s="314" t="s">
        <v>11</v>
      </c>
      <c r="H361" s="316"/>
      <c r="I361" s="319"/>
      <c r="J361" s="648" t="s">
        <v>2766</v>
      </c>
      <c r="K361" s="653"/>
    </row>
    <row r="362" spans="1:11" ht="16.5" customHeight="1">
      <c r="A362" s="699">
        <v>353</v>
      </c>
      <c r="B362" s="313" t="s">
        <v>23</v>
      </c>
      <c r="C362" s="263" t="s">
        <v>217</v>
      </c>
      <c r="D362" s="258" t="s">
        <v>2952</v>
      </c>
      <c r="E362" s="313"/>
      <c r="F362" s="313"/>
      <c r="G362" s="314" t="s">
        <v>11</v>
      </c>
      <c r="H362" s="316"/>
      <c r="I362" s="319"/>
      <c r="J362" s="648" t="s">
        <v>2770</v>
      </c>
      <c r="K362" s="653"/>
    </row>
    <row r="363" spans="1:11" ht="16.5" customHeight="1">
      <c r="A363" s="699">
        <v>354</v>
      </c>
      <c r="B363" s="313" t="s">
        <v>23</v>
      </c>
      <c r="C363" s="263" t="s">
        <v>217</v>
      </c>
      <c r="D363" s="258" t="s">
        <v>2953</v>
      </c>
      <c r="E363" s="313"/>
      <c r="F363" s="313" t="s">
        <v>2767</v>
      </c>
      <c r="G363" s="314" t="s">
        <v>11</v>
      </c>
      <c r="H363" s="316"/>
      <c r="I363" s="319"/>
      <c r="J363" s="648" t="s">
        <v>3157</v>
      </c>
      <c r="K363" s="653" t="s">
        <v>2769</v>
      </c>
    </row>
    <row r="364" spans="1:11" ht="16.5" customHeight="1">
      <c r="A364" s="699">
        <v>355</v>
      </c>
      <c r="B364" s="313" t="s">
        <v>23</v>
      </c>
      <c r="C364" s="263" t="s">
        <v>1090</v>
      </c>
      <c r="D364" s="258" t="s">
        <v>2954</v>
      </c>
      <c r="E364" s="319"/>
      <c r="F364" s="319"/>
      <c r="G364" s="681" t="s">
        <v>6</v>
      </c>
      <c r="H364" s="316"/>
      <c r="I364" s="319"/>
      <c r="J364" s="648" t="s">
        <v>3156</v>
      </c>
      <c r="K364" s="653"/>
    </row>
    <row r="365" spans="1:11" ht="16.5" customHeight="1" thickBot="1">
      <c r="A365" s="699">
        <v>356</v>
      </c>
      <c r="B365" s="700" t="s">
        <v>23</v>
      </c>
      <c r="C365" s="701" t="s">
        <v>198</v>
      </c>
      <c r="D365" s="702" t="s">
        <v>1261</v>
      </c>
      <c r="E365" s="703"/>
      <c r="F365" s="703"/>
      <c r="G365" s="704" t="s">
        <v>11</v>
      </c>
      <c r="H365" s="705"/>
      <c r="I365" s="703"/>
      <c r="J365" s="706" t="s">
        <v>1100</v>
      </c>
      <c r="K365" s="707"/>
    </row>
  </sheetData>
  <mergeCells count="23">
    <mergeCell ref="K322:K335"/>
    <mergeCell ref="J338:J339"/>
    <mergeCell ref="J340:J354"/>
    <mergeCell ref="K340:K354"/>
    <mergeCell ref="J355:J358"/>
    <mergeCell ref="K355:K356"/>
    <mergeCell ref="K357:K358"/>
    <mergeCell ref="J307:J311"/>
    <mergeCell ref="J50:J54"/>
    <mergeCell ref="J55:J85"/>
    <mergeCell ref="J87:J124"/>
    <mergeCell ref="K87:K124"/>
    <mergeCell ref="J130:J161"/>
    <mergeCell ref="J171:J204"/>
    <mergeCell ref="J207:J233"/>
    <mergeCell ref="J235:J236"/>
    <mergeCell ref="J280:J287"/>
    <mergeCell ref="J46:J49"/>
    <mergeCell ref="J26:J32"/>
    <mergeCell ref="C1:D8"/>
    <mergeCell ref="F1:F8"/>
    <mergeCell ref="J38:J41"/>
    <mergeCell ref="J42:J45"/>
  </mergeCells>
  <phoneticPr fontId="22" type="noConversion"/>
  <hyperlinks>
    <hyperlink ref="D51" r:id="rId1" xr:uid="{00000000-0004-0000-0700-000000000000}"/>
    <hyperlink ref="D52" r:id="rId2" xr:uid="{00000000-0004-0000-0700-000001000000}"/>
    <hyperlink ref="D53" r:id="rId3" xr:uid="{00000000-0004-0000-0700-000002000000}"/>
    <hyperlink ref="D54" r:id="rId4" xr:uid="{00000000-0004-0000-0700-000003000000}"/>
    <hyperlink ref="D85" r:id="rId5" xr:uid="{00000000-0004-0000-0700-000004000000}"/>
    <hyperlink ref="D127" r:id="rId6" xr:uid="{00000000-0004-0000-0700-000005000000}"/>
    <hyperlink ref="D129" r:id="rId7" xr:uid="{00000000-0004-0000-0700-000006000000}"/>
    <hyperlink ref="D208" r:id="rId8" xr:uid="{00000000-0004-0000-0700-000007000000}"/>
    <hyperlink ref="D209" r:id="rId9" xr:uid="{00000000-0004-0000-0700-000008000000}"/>
    <hyperlink ref="D210" r:id="rId10" xr:uid="{00000000-0004-0000-0700-000009000000}"/>
    <hyperlink ref="D211" r:id="rId11" xr:uid="{00000000-0004-0000-0700-00000A000000}"/>
    <hyperlink ref="D212" r:id="rId12" xr:uid="{00000000-0004-0000-0700-00000B000000}"/>
    <hyperlink ref="D213" r:id="rId13" xr:uid="{00000000-0004-0000-0700-00000C000000}"/>
    <hyperlink ref="D214" r:id="rId14" xr:uid="{00000000-0004-0000-0700-00000D000000}"/>
    <hyperlink ref="D215" r:id="rId15" xr:uid="{00000000-0004-0000-0700-00000E000000}"/>
    <hyperlink ref="D216" r:id="rId16" xr:uid="{00000000-0004-0000-0700-00000F000000}"/>
    <hyperlink ref="D217" r:id="rId17" xr:uid="{00000000-0004-0000-0700-000010000000}"/>
    <hyperlink ref="D218" r:id="rId18" xr:uid="{00000000-0004-0000-0700-000011000000}"/>
    <hyperlink ref="D219" r:id="rId19" xr:uid="{00000000-0004-0000-0700-000012000000}"/>
    <hyperlink ref="D220" r:id="rId20" xr:uid="{00000000-0004-0000-0700-000013000000}"/>
    <hyperlink ref="D221" r:id="rId21" xr:uid="{00000000-0004-0000-0700-000014000000}"/>
    <hyperlink ref="D222" r:id="rId22" xr:uid="{00000000-0004-0000-0700-000015000000}"/>
    <hyperlink ref="D223" r:id="rId23" xr:uid="{00000000-0004-0000-0700-000016000000}"/>
    <hyperlink ref="D224" r:id="rId24" xr:uid="{00000000-0004-0000-0700-000017000000}"/>
    <hyperlink ref="D225" r:id="rId25" xr:uid="{00000000-0004-0000-0700-000018000000}"/>
    <hyperlink ref="D226" r:id="rId26" xr:uid="{00000000-0004-0000-0700-000019000000}"/>
    <hyperlink ref="D227" r:id="rId27" xr:uid="{00000000-0004-0000-0700-00001A000000}"/>
    <hyperlink ref="D228" r:id="rId28" xr:uid="{00000000-0004-0000-0700-00001B000000}"/>
    <hyperlink ref="D229" r:id="rId29" xr:uid="{00000000-0004-0000-0700-00001C000000}"/>
    <hyperlink ref="D230" r:id="rId30" xr:uid="{00000000-0004-0000-0700-00001D000000}"/>
    <hyperlink ref="D231" r:id="rId31" xr:uid="{00000000-0004-0000-0700-00001E000000}"/>
    <hyperlink ref="D232" r:id="rId32" xr:uid="{00000000-0004-0000-0700-00001F000000}"/>
    <hyperlink ref="D233" r:id="rId33" xr:uid="{00000000-0004-0000-0700-000020000000}"/>
    <hyperlink ref="D298" r:id="rId34" xr:uid="{00000000-0004-0000-0700-000021000000}"/>
    <hyperlink ref="D299" r:id="rId35" xr:uid="{00000000-0004-0000-0700-000022000000}"/>
    <hyperlink ref="D341" r:id="rId36" xr:uid="{00000000-0004-0000-0700-000023000000}"/>
    <hyperlink ref="D350" r:id="rId37" xr:uid="{00000000-0004-0000-0700-000024000000}"/>
    <hyperlink ref="D355" r:id="rId38" xr:uid="{00000000-0004-0000-0700-000025000000}"/>
    <hyperlink ref="D356" r:id="rId39" xr:uid="{00000000-0004-0000-0700-000026000000}"/>
    <hyperlink ref="D342:D348" r:id="rId40" display="Temperature_TDEV1@Sera" xr:uid="{00000000-0004-0000-0700-000027000000}"/>
    <hyperlink ref="D351:D354" r:id="rId41" display="Temperature_TDEV1@SIMETRA" xr:uid="{00000000-0004-0000-0700-000028000000}"/>
    <hyperlink ref="D340" r:id="rId42" xr:uid="{00000000-0004-0000-0700-000029000000}"/>
    <hyperlink ref="D349" r:id="rId43" xr:uid="{00000000-0004-0000-0700-00002A000000}"/>
    <hyperlink ref="D357" r:id="rId44" xr:uid="{00000000-0004-0000-0700-00002B000000}"/>
    <hyperlink ref="D358" r:id="rId45" xr:uid="{00000000-0004-0000-0700-00002C000000}"/>
    <hyperlink ref="D158" r:id="rId46" display="Juliet_NVM_Revision" xr:uid="{00000000-0004-0000-0700-00002D000000}"/>
    <hyperlink ref="D159" r:id="rId47" display="Juliet_Project" xr:uid="{00000000-0004-0000-0700-00002E000000}"/>
    <hyperlink ref="D160" r:id="rId48" display="Juliet_Project_Version" xr:uid="{00000000-0004-0000-0700-00002F000000}"/>
    <hyperlink ref="D161" r:id="rId49" display="Juliet_Plant" xr:uid="{00000000-0004-0000-0700-000030000000}"/>
    <hyperlink ref="D56" r:id="rId50" xr:uid="{00000000-0004-0000-0700-000031000000}"/>
    <hyperlink ref="D57" r:id="rId51" xr:uid="{00000000-0004-0000-0700-000032000000}"/>
    <hyperlink ref="D58" r:id="rId52" xr:uid="{00000000-0004-0000-0700-000033000000}"/>
    <hyperlink ref="D68" r:id="rId53" xr:uid="{00000000-0004-0000-0700-000034000000}"/>
    <hyperlink ref="D70" r:id="rId54" xr:uid="{00000000-0004-0000-0700-000035000000}"/>
    <hyperlink ref="D69" r:id="rId55" xr:uid="{00000000-0004-0000-0700-000036000000}"/>
    <hyperlink ref="D59" r:id="rId56" xr:uid="{00000000-0004-0000-0700-000037000000}"/>
    <hyperlink ref="D61" r:id="rId57" display="Front_Camera_IRCF_Revision" xr:uid="{00000000-0004-0000-0700-000038000000}"/>
    <hyperlink ref="D60" r:id="rId58" xr:uid="{00000000-0004-0000-0700-000039000000}"/>
    <hyperlink ref="D62" r:id="rId59" xr:uid="{00000000-0004-0000-0700-00003A000000}"/>
    <hyperlink ref="D64" r:id="rId60" xr:uid="{00000000-0004-0000-0700-00003B000000}"/>
    <hyperlink ref="D63" r:id="rId61" xr:uid="{00000000-0004-0000-0700-00003C000000}"/>
    <hyperlink ref="D65" r:id="rId62" xr:uid="{00000000-0004-0000-0700-00003D000000}"/>
    <hyperlink ref="D66" r:id="rId63" xr:uid="{00000000-0004-0000-0700-00003E000000}"/>
    <hyperlink ref="D67" r:id="rId64" xr:uid="{00000000-0004-0000-0700-00003F000000}"/>
    <hyperlink ref="D71" r:id="rId65" xr:uid="{00000000-0004-0000-0700-000040000000}"/>
    <hyperlink ref="D72" r:id="rId66" xr:uid="{00000000-0004-0000-0700-000041000000}"/>
    <hyperlink ref="D73" r:id="rId67" xr:uid="{00000000-0004-0000-0700-000042000000}"/>
    <hyperlink ref="D75" r:id="rId68" xr:uid="{00000000-0004-0000-0700-000043000000}"/>
    <hyperlink ref="D76" r:id="rId69" xr:uid="{00000000-0004-0000-0700-000044000000}"/>
    <hyperlink ref="D77" r:id="rId70" xr:uid="{00000000-0004-0000-0700-000045000000}"/>
    <hyperlink ref="D78" r:id="rId71" xr:uid="{00000000-0004-0000-0700-000046000000}"/>
    <hyperlink ref="D74" r:id="rId72" display="Front_Camera_Stiffener_Vendor" xr:uid="{00000000-0004-0000-0700-000047000000}"/>
    <hyperlink ref="D55" r:id="rId73" display="Front_Camera_NVM_Revision"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22" workbookViewId="0">
      <selection activeCell="J29" sqref="J29"/>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9" t="s">
        <v>1232</v>
      </c>
      <c r="D1" s="840"/>
      <c r="E1" s="837"/>
      <c r="F1" s="111"/>
      <c r="G1" s="100" t="s">
        <v>5</v>
      </c>
      <c r="H1" s="76"/>
      <c r="I1" s="80"/>
      <c r="J1" s="76"/>
      <c r="K1" s="42"/>
    </row>
    <row r="2" spans="1:11" ht="16.5" customHeight="1">
      <c r="A2" s="76"/>
      <c r="B2" s="76"/>
      <c r="C2" s="841"/>
      <c r="D2" s="842"/>
      <c r="E2" s="838"/>
      <c r="F2" s="102" t="s">
        <v>6</v>
      </c>
      <c r="G2" s="108">
        <f>COUNTIF(F10:F305,"Not POR")</f>
        <v>4</v>
      </c>
      <c r="H2" s="76"/>
      <c r="I2" s="80"/>
      <c r="J2" s="76"/>
      <c r="K2" s="42"/>
    </row>
    <row r="3" spans="1:11" ht="17.25" customHeight="1">
      <c r="A3" s="76"/>
      <c r="B3" s="76"/>
      <c r="C3" s="841"/>
      <c r="D3" s="842"/>
      <c r="E3" s="838"/>
      <c r="F3" s="112" t="s">
        <v>8</v>
      </c>
      <c r="G3" s="108">
        <f>COUNTIF(F11:F306,"CHN validation")</f>
        <v>0</v>
      </c>
      <c r="H3" s="76"/>
      <c r="I3" s="80"/>
      <c r="J3" s="76"/>
      <c r="K3" s="42"/>
    </row>
    <row r="4" spans="1:11" ht="19.5" customHeight="1">
      <c r="A4" s="42"/>
      <c r="B4" s="42"/>
      <c r="C4" s="841"/>
      <c r="D4" s="842"/>
      <c r="E4" s="838"/>
      <c r="F4" s="113" t="s">
        <v>7</v>
      </c>
      <c r="G4" s="108">
        <f>COUNTIF(F12:F307,"New Item")</f>
        <v>0</v>
      </c>
      <c r="H4" s="42"/>
      <c r="I4" s="80"/>
      <c r="J4" s="42"/>
      <c r="K4" s="42"/>
    </row>
    <row r="5" spans="1:11" ht="15.6" customHeight="1">
      <c r="A5" s="76"/>
      <c r="B5" s="76"/>
      <c r="C5" s="841"/>
      <c r="D5" s="842"/>
      <c r="E5" s="838"/>
      <c r="F5" s="114" t="s">
        <v>9</v>
      </c>
      <c r="G5" s="108">
        <f>COUNTIF(F15:F308,"Pending update")</f>
        <v>0</v>
      </c>
      <c r="H5" s="76"/>
      <c r="I5" s="80"/>
      <c r="J5" s="76"/>
      <c r="K5" s="42"/>
    </row>
    <row r="6" spans="1:11" ht="15" customHeight="1">
      <c r="A6" s="76"/>
      <c r="B6" s="76"/>
      <c r="C6" s="841"/>
      <c r="D6" s="842"/>
      <c r="E6" s="838"/>
      <c r="F6" s="115" t="s">
        <v>10</v>
      </c>
      <c r="G6" s="108">
        <f>COUNTIF(F13:F309,"Modified")</f>
        <v>1</v>
      </c>
      <c r="H6" s="76"/>
      <c r="I6" s="80"/>
      <c r="J6" s="76"/>
      <c r="K6" s="42"/>
    </row>
    <row r="7" spans="1:11" ht="18" customHeight="1">
      <c r="A7" s="76"/>
      <c r="B7" s="76"/>
      <c r="C7" s="841"/>
      <c r="D7" s="842"/>
      <c r="E7" s="838"/>
      <c r="F7" s="101" t="s">
        <v>11</v>
      </c>
      <c r="G7" s="108">
        <f>COUNTIF(F10:F55,"Ready")</f>
        <v>41</v>
      </c>
      <c r="H7" s="76"/>
      <c r="I7" s="80"/>
      <c r="J7" s="76"/>
      <c r="K7" s="42"/>
    </row>
    <row r="8" spans="1:11" ht="17.25" customHeight="1" thickBot="1">
      <c r="A8" s="86"/>
      <c r="B8" s="86"/>
      <c r="C8" s="841"/>
      <c r="D8" s="842"/>
      <c r="E8" s="838"/>
      <c r="F8" s="116" t="s">
        <v>12</v>
      </c>
      <c r="G8" s="117">
        <f>COUNTIF(F19:F311,"Not ready")</f>
        <v>0</v>
      </c>
      <c r="H8" s="86"/>
      <c r="I8" s="104"/>
      <c r="J8" s="105"/>
      <c r="K8" s="86"/>
    </row>
    <row r="9" spans="1:11" ht="31.5">
      <c r="A9" s="364" t="s">
        <v>13</v>
      </c>
      <c r="B9" s="365" t="s">
        <v>14</v>
      </c>
      <c r="C9" s="365" t="s">
        <v>15</v>
      </c>
      <c r="D9" s="365" t="s">
        <v>16</v>
      </c>
      <c r="E9" s="365" t="s">
        <v>200</v>
      </c>
      <c r="F9" s="365" t="s">
        <v>17</v>
      </c>
      <c r="G9" s="365" t="s">
        <v>1129</v>
      </c>
      <c r="H9" s="365" t="s">
        <v>18</v>
      </c>
      <c r="I9" s="365" t="s">
        <v>20</v>
      </c>
      <c r="J9" s="365" t="s">
        <v>21</v>
      </c>
      <c r="K9" s="366" t="s">
        <v>201</v>
      </c>
    </row>
    <row r="10" spans="1:11" ht="18.75" customHeight="1">
      <c r="A10" s="367">
        <v>1</v>
      </c>
      <c r="B10" s="368" t="s">
        <v>23</v>
      </c>
      <c r="C10" s="273" t="s">
        <v>26</v>
      </c>
      <c r="D10" s="307" t="s">
        <v>27</v>
      </c>
      <c r="E10" s="308"/>
      <c r="F10" s="293" t="s">
        <v>11</v>
      </c>
      <c r="G10" s="369"/>
      <c r="H10" s="370"/>
      <c r="I10" s="371"/>
      <c r="J10" s="371"/>
      <c r="K10" s="372"/>
    </row>
    <row r="11" spans="1:11" ht="20.25" customHeight="1">
      <c r="A11" s="367">
        <v>2</v>
      </c>
      <c r="B11" s="368" t="s">
        <v>23</v>
      </c>
      <c r="C11" s="273" t="s">
        <v>26</v>
      </c>
      <c r="D11" s="307" t="s">
        <v>29</v>
      </c>
      <c r="E11" s="308"/>
      <c r="F11" s="293" t="s">
        <v>11</v>
      </c>
      <c r="G11" s="369"/>
      <c r="H11" s="370"/>
      <c r="I11" s="371"/>
      <c r="J11" s="371"/>
      <c r="K11" s="372"/>
    </row>
    <row r="12" spans="1:11" ht="18.75" customHeight="1">
      <c r="A12" s="367">
        <v>3</v>
      </c>
      <c r="B12" s="368" t="s">
        <v>23</v>
      </c>
      <c r="C12" s="273" t="s">
        <v>26</v>
      </c>
      <c r="D12" s="307" t="s">
        <v>34</v>
      </c>
      <c r="E12" s="308"/>
      <c r="F12" s="293" t="s">
        <v>11</v>
      </c>
      <c r="G12" s="369"/>
      <c r="H12" s="370"/>
      <c r="I12" s="370"/>
      <c r="J12" s="371"/>
      <c r="K12" s="372"/>
    </row>
    <row r="13" spans="1:11" ht="18.75" customHeight="1">
      <c r="A13" s="367">
        <v>4</v>
      </c>
      <c r="B13" s="368" t="s">
        <v>23</v>
      </c>
      <c r="C13" s="273" t="s">
        <v>24</v>
      </c>
      <c r="D13" s="373" t="s">
        <v>1269</v>
      </c>
      <c r="E13" s="308"/>
      <c r="F13" s="293" t="s">
        <v>11</v>
      </c>
      <c r="G13" s="369"/>
      <c r="H13" s="374" t="s">
        <v>36</v>
      </c>
      <c r="I13" s="370"/>
      <c r="J13" s="375" t="s">
        <v>1520</v>
      </c>
      <c r="K13" s="376"/>
    </row>
    <row r="14" spans="1:11" ht="18.75" customHeight="1">
      <c r="A14" s="367">
        <v>5</v>
      </c>
      <c r="B14" s="368" t="s">
        <v>23</v>
      </c>
      <c r="C14" s="307" t="s">
        <v>180</v>
      </c>
      <c r="D14" s="307" t="s">
        <v>2193</v>
      </c>
      <c r="E14" s="308"/>
      <c r="F14" s="293" t="s">
        <v>11</v>
      </c>
      <c r="G14" s="369"/>
      <c r="H14" s="370"/>
      <c r="I14" s="370"/>
      <c r="J14" s="377" t="s">
        <v>2321</v>
      </c>
      <c r="K14" s="378"/>
    </row>
    <row r="15" spans="1:11" ht="18.75" customHeight="1">
      <c r="A15" s="367">
        <v>6</v>
      </c>
      <c r="B15" s="368" t="s">
        <v>23</v>
      </c>
      <c r="C15" s="273" t="s">
        <v>24</v>
      </c>
      <c r="D15" s="307" t="s">
        <v>25</v>
      </c>
      <c r="E15" s="308"/>
      <c r="F15" s="293" t="s">
        <v>11</v>
      </c>
      <c r="G15" s="369"/>
      <c r="H15" s="370"/>
      <c r="I15" s="370"/>
      <c r="J15" s="379" t="s">
        <v>1249</v>
      </c>
      <c r="K15" s="372"/>
    </row>
    <row r="16" spans="1:11" ht="18.75" customHeight="1">
      <c r="A16" s="367">
        <v>7</v>
      </c>
      <c r="B16" s="368" t="s">
        <v>23</v>
      </c>
      <c r="C16" s="273" t="s">
        <v>24</v>
      </c>
      <c r="D16" s="273" t="s">
        <v>1089</v>
      </c>
      <c r="E16" s="308"/>
      <c r="F16" s="293" t="s">
        <v>11</v>
      </c>
      <c r="G16" s="369"/>
      <c r="H16" s="370"/>
      <c r="I16" s="370"/>
      <c r="J16" s="375" t="s">
        <v>1982</v>
      </c>
      <c r="K16" s="372"/>
    </row>
    <row r="17" spans="1:11" ht="18.75" customHeight="1">
      <c r="A17" s="367">
        <v>8</v>
      </c>
      <c r="B17" s="368" t="s">
        <v>23</v>
      </c>
      <c r="C17" s="273" t="s">
        <v>198</v>
      </c>
      <c r="D17" s="307" t="s">
        <v>2267</v>
      </c>
      <c r="E17" s="308"/>
      <c r="F17" s="293" t="s">
        <v>11</v>
      </c>
      <c r="G17" s="369"/>
      <c r="H17" s="370"/>
      <c r="I17" s="370"/>
      <c r="J17" s="375" t="s">
        <v>1260</v>
      </c>
      <c r="K17" s="372"/>
    </row>
    <row r="18" spans="1:11" ht="18.75" customHeight="1">
      <c r="A18" s="367">
        <v>9</v>
      </c>
      <c r="B18" s="368" t="s">
        <v>23</v>
      </c>
      <c r="C18" s="273" t="s">
        <v>217</v>
      </c>
      <c r="D18" s="307" t="s">
        <v>218</v>
      </c>
      <c r="E18" s="274" t="s">
        <v>463</v>
      </c>
      <c r="F18" s="293" t="s">
        <v>11</v>
      </c>
      <c r="G18" s="369"/>
      <c r="H18" s="380"/>
      <c r="I18" s="370"/>
      <c r="J18" s="375" t="s">
        <v>1253</v>
      </c>
      <c r="K18" s="381"/>
    </row>
    <row r="19" spans="1:11" ht="18.75" customHeight="1">
      <c r="A19" s="367">
        <v>10</v>
      </c>
      <c r="B19" s="368" t="s">
        <v>23</v>
      </c>
      <c r="C19" s="273" t="s">
        <v>217</v>
      </c>
      <c r="D19" s="307" t="s">
        <v>220</v>
      </c>
      <c r="E19" s="274" t="s">
        <v>221</v>
      </c>
      <c r="F19" s="293" t="s">
        <v>11</v>
      </c>
      <c r="G19" s="369"/>
      <c r="H19" s="370"/>
      <c r="I19" s="370"/>
      <c r="J19" s="375" t="s">
        <v>1237</v>
      </c>
      <c r="K19" s="381"/>
    </row>
    <row r="20" spans="1:11" ht="18.75" customHeight="1">
      <c r="A20" s="367">
        <v>11</v>
      </c>
      <c r="B20" s="368" t="s">
        <v>23</v>
      </c>
      <c r="C20" s="273" t="s">
        <v>217</v>
      </c>
      <c r="D20" s="307" t="s">
        <v>223</v>
      </c>
      <c r="E20" s="382"/>
      <c r="F20" s="293" t="s">
        <v>11</v>
      </c>
      <c r="G20" s="369"/>
      <c r="H20" s="370"/>
      <c r="I20" s="370"/>
      <c r="J20" s="311" t="s">
        <v>2028</v>
      </c>
      <c r="K20" s="381"/>
    </row>
    <row r="21" spans="1:11" ht="18.75" customHeight="1">
      <c r="A21" s="367">
        <v>12</v>
      </c>
      <c r="B21" s="368" t="s">
        <v>23</v>
      </c>
      <c r="C21" s="273" t="s">
        <v>217</v>
      </c>
      <c r="D21" s="307" t="s">
        <v>920</v>
      </c>
      <c r="E21" s="274" t="s">
        <v>225</v>
      </c>
      <c r="F21" s="293" t="s">
        <v>11</v>
      </c>
      <c r="G21" s="369"/>
      <c r="H21" s="370"/>
      <c r="I21" s="370"/>
      <c r="J21" s="843" t="s">
        <v>2187</v>
      </c>
      <c r="K21" s="845"/>
    </row>
    <row r="22" spans="1:11" ht="18.75" customHeight="1">
      <c r="A22" s="367">
        <v>13</v>
      </c>
      <c r="B22" s="368" t="s">
        <v>23</v>
      </c>
      <c r="C22" s="273" t="s">
        <v>217</v>
      </c>
      <c r="D22" s="307" t="s">
        <v>226</v>
      </c>
      <c r="E22" s="274" t="s">
        <v>63</v>
      </c>
      <c r="F22" s="293" t="s">
        <v>11</v>
      </c>
      <c r="G22" s="369"/>
      <c r="H22" s="370"/>
      <c r="I22" s="370"/>
      <c r="J22" s="843"/>
      <c r="K22" s="845"/>
    </row>
    <row r="23" spans="1:11" ht="18.75" customHeight="1">
      <c r="A23" s="367">
        <v>14</v>
      </c>
      <c r="B23" s="368" t="s">
        <v>23</v>
      </c>
      <c r="C23" s="273" t="s">
        <v>217</v>
      </c>
      <c r="D23" s="307" t="s">
        <v>227</v>
      </c>
      <c r="E23" s="274" t="s">
        <v>63</v>
      </c>
      <c r="F23" s="293" t="s">
        <v>11</v>
      </c>
      <c r="G23" s="369"/>
      <c r="H23" s="370"/>
      <c r="I23" s="370"/>
      <c r="J23" s="843"/>
      <c r="K23" s="845"/>
    </row>
    <row r="24" spans="1:11" ht="18.75" customHeight="1">
      <c r="A24" s="367">
        <v>15</v>
      </c>
      <c r="B24" s="368" t="s">
        <v>23</v>
      </c>
      <c r="C24" s="273" t="s">
        <v>217</v>
      </c>
      <c r="D24" s="307" t="s">
        <v>228</v>
      </c>
      <c r="E24" s="274" t="s">
        <v>63</v>
      </c>
      <c r="F24" s="293" t="s">
        <v>11</v>
      </c>
      <c r="G24" s="369"/>
      <c r="H24" s="370"/>
      <c r="I24" s="370"/>
      <c r="J24" s="843"/>
      <c r="K24" s="845"/>
    </row>
    <row r="25" spans="1:11" ht="18.75" customHeight="1">
      <c r="A25" s="367">
        <v>16</v>
      </c>
      <c r="B25" s="368" t="s">
        <v>23</v>
      </c>
      <c r="C25" s="273" t="s">
        <v>217</v>
      </c>
      <c r="D25" s="307" t="s">
        <v>921</v>
      </c>
      <c r="E25" s="274" t="s">
        <v>63</v>
      </c>
      <c r="F25" s="293" t="s">
        <v>11</v>
      </c>
      <c r="G25" s="369"/>
      <c r="H25" s="370"/>
      <c r="I25" s="370"/>
      <c r="J25" s="843"/>
      <c r="K25" s="845"/>
    </row>
    <row r="26" spans="1:11" ht="18.75" customHeight="1">
      <c r="A26" s="367">
        <v>17</v>
      </c>
      <c r="B26" s="368" t="s">
        <v>23</v>
      </c>
      <c r="C26" s="273" t="s">
        <v>217</v>
      </c>
      <c r="D26" s="307" t="s">
        <v>230</v>
      </c>
      <c r="E26" s="274" t="s">
        <v>63</v>
      </c>
      <c r="F26" s="293" t="s">
        <v>11</v>
      </c>
      <c r="G26" s="369"/>
      <c r="H26" s="370"/>
      <c r="I26" s="370"/>
      <c r="J26" s="843"/>
      <c r="K26" s="845"/>
    </row>
    <row r="27" spans="1:11" ht="18.75" customHeight="1">
      <c r="A27" s="367">
        <v>18</v>
      </c>
      <c r="B27" s="368"/>
      <c r="C27" s="273" t="s">
        <v>217</v>
      </c>
      <c r="D27" s="246" t="s">
        <v>2100</v>
      </c>
      <c r="E27" s="212"/>
      <c r="F27" s="293" t="s">
        <v>11</v>
      </c>
      <c r="G27" s="216"/>
      <c r="H27" s="228"/>
      <c r="I27" s="228"/>
      <c r="J27" s="233"/>
      <c r="K27" s="383" t="s">
        <v>2090</v>
      </c>
    </row>
    <row r="28" spans="1:11" ht="15.75" customHeight="1">
      <c r="A28" s="367">
        <v>19</v>
      </c>
      <c r="B28" s="244" t="s">
        <v>23</v>
      </c>
      <c r="C28" s="214" t="s">
        <v>180</v>
      </c>
      <c r="D28" s="214" t="s">
        <v>1248</v>
      </c>
      <c r="E28" s="215"/>
      <c r="F28" s="293" t="s">
        <v>11</v>
      </c>
      <c r="G28" s="216"/>
      <c r="H28" s="228"/>
      <c r="I28" s="228"/>
      <c r="J28" s="384" t="s">
        <v>2188</v>
      </c>
      <c r="K28" s="385"/>
    </row>
    <row r="29" spans="1:11" ht="15.75" customHeight="1">
      <c r="A29" s="367">
        <v>20</v>
      </c>
      <c r="B29" s="244" t="s">
        <v>23</v>
      </c>
      <c r="C29" s="386" t="s">
        <v>52</v>
      </c>
      <c r="D29" s="386" t="s">
        <v>182</v>
      </c>
      <c r="E29" s="215"/>
      <c r="F29" s="865" t="s">
        <v>10</v>
      </c>
      <c r="G29" s="216"/>
      <c r="H29" s="228"/>
      <c r="I29" s="228"/>
      <c r="J29" s="387" t="s">
        <v>3166</v>
      </c>
      <c r="K29" s="844" t="s">
        <v>1981</v>
      </c>
    </row>
    <row r="30" spans="1:11" ht="15.75" customHeight="1">
      <c r="A30" s="367">
        <v>21</v>
      </c>
      <c r="B30" s="244" t="s">
        <v>23</v>
      </c>
      <c r="C30" s="386" t="s">
        <v>52</v>
      </c>
      <c r="D30" s="386" t="s">
        <v>183</v>
      </c>
      <c r="E30" s="215"/>
      <c r="F30" s="204" t="s">
        <v>11</v>
      </c>
      <c r="G30" s="216"/>
      <c r="H30" s="228"/>
      <c r="I30" s="228"/>
      <c r="J30" s="219" t="s">
        <v>1515</v>
      </c>
      <c r="K30" s="730"/>
    </row>
    <row r="31" spans="1:11" ht="15.75" customHeight="1">
      <c r="A31" s="367">
        <v>22</v>
      </c>
      <c r="B31" s="244" t="s">
        <v>23</v>
      </c>
      <c r="C31" s="386" t="s">
        <v>52</v>
      </c>
      <c r="D31" s="386" t="s">
        <v>184</v>
      </c>
      <c r="E31" s="215"/>
      <c r="F31" s="204" t="s">
        <v>11</v>
      </c>
      <c r="G31" s="216"/>
      <c r="H31" s="228"/>
      <c r="I31" s="228"/>
      <c r="J31" s="219" t="s">
        <v>1250</v>
      </c>
      <c r="K31" s="730"/>
    </row>
    <row r="32" spans="1:11" ht="15.75" customHeight="1">
      <c r="A32" s="367">
        <v>23</v>
      </c>
      <c r="B32" s="244" t="s">
        <v>23</v>
      </c>
      <c r="C32" s="386" t="s">
        <v>52</v>
      </c>
      <c r="D32" s="386" t="s">
        <v>185</v>
      </c>
      <c r="E32" s="215"/>
      <c r="F32" s="204" t="s">
        <v>11</v>
      </c>
      <c r="G32" s="216"/>
      <c r="H32" s="228"/>
      <c r="I32" s="228"/>
      <c r="J32" s="219" t="s">
        <v>186</v>
      </c>
      <c r="K32" s="730"/>
    </row>
    <row r="33" spans="1:11" ht="15.75" customHeight="1">
      <c r="A33" s="367">
        <v>24</v>
      </c>
      <c r="B33" s="244" t="s">
        <v>23</v>
      </c>
      <c r="C33" s="386" t="s">
        <v>52</v>
      </c>
      <c r="D33" s="386" t="s">
        <v>1101</v>
      </c>
      <c r="E33" s="215"/>
      <c r="F33" s="204" t="s">
        <v>11</v>
      </c>
      <c r="G33" s="216"/>
      <c r="H33" s="228"/>
      <c r="I33" s="228"/>
      <c r="J33" s="219" t="s">
        <v>1102</v>
      </c>
      <c r="K33" s="730"/>
    </row>
    <row r="34" spans="1:11" ht="15.75" customHeight="1">
      <c r="A34" s="367">
        <v>25</v>
      </c>
      <c r="B34" s="244" t="s">
        <v>23</v>
      </c>
      <c r="C34" s="386" t="s">
        <v>52</v>
      </c>
      <c r="D34" s="386" t="s">
        <v>1103</v>
      </c>
      <c r="E34" s="215"/>
      <c r="F34" s="204" t="s">
        <v>11</v>
      </c>
      <c r="G34" s="216"/>
      <c r="H34" s="228"/>
      <c r="I34" s="228"/>
      <c r="J34" s="219" t="s">
        <v>1104</v>
      </c>
      <c r="K34" s="730"/>
    </row>
    <row r="35" spans="1:11" ht="15.75" customHeight="1">
      <c r="A35" s="367">
        <v>26</v>
      </c>
      <c r="B35" s="244" t="s">
        <v>23</v>
      </c>
      <c r="C35" s="386" t="s">
        <v>52</v>
      </c>
      <c r="D35" s="386" t="s">
        <v>1105</v>
      </c>
      <c r="E35" s="215"/>
      <c r="F35" s="204" t="s">
        <v>11</v>
      </c>
      <c r="G35" s="216"/>
      <c r="H35" s="228"/>
      <c r="I35" s="228"/>
      <c r="J35" s="219" t="s">
        <v>1106</v>
      </c>
      <c r="K35" s="730"/>
    </row>
    <row r="36" spans="1:11" ht="15.75" customHeight="1">
      <c r="A36" s="367">
        <v>27</v>
      </c>
      <c r="B36" s="244" t="s">
        <v>23</v>
      </c>
      <c r="C36" s="386" t="s">
        <v>52</v>
      </c>
      <c r="D36" s="386" t="s">
        <v>1107</v>
      </c>
      <c r="E36" s="215"/>
      <c r="F36" s="204" t="s">
        <v>11</v>
      </c>
      <c r="G36" s="216"/>
      <c r="H36" s="228"/>
      <c r="I36" s="228"/>
      <c r="J36" s="219" t="s">
        <v>1108</v>
      </c>
      <c r="K36" s="730"/>
    </row>
    <row r="37" spans="1:11" ht="15.75" customHeight="1">
      <c r="A37" s="367">
        <v>28</v>
      </c>
      <c r="B37" s="244" t="s">
        <v>23</v>
      </c>
      <c r="C37" s="386" t="s">
        <v>52</v>
      </c>
      <c r="D37" s="386" t="s">
        <v>187</v>
      </c>
      <c r="E37" s="215"/>
      <c r="F37" s="204" t="s">
        <v>11</v>
      </c>
      <c r="G37" s="216"/>
      <c r="H37" s="228"/>
      <c r="I37" s="228"/>
      <c r="J37" s="219" t="s">
        <v>188</v>
      </c>
      <c r="K37" s="730"/>
    </row>
    <row r="38" spans="1:11" ht="15.75" customHeight="1">
      <c r="A38" s="367">
        <v>29</v>
      </c>
      <c r="B38" s="244" t="s">
        <v>23</v>
      </c>
      <c r="C38" s="386" t="s">
        <v>52</v>
      </c>
      <c r="D38" s="386" t="s">
        <v>189</v>
      </c>
      <c r="E38" s="215"/>
      <c r="F38" s="204" t="s">
        <v>11</v>
      </c>
      <c r="G38" s="216"/>
      <c r="H38" s="228"/>
      <c r="I38" s="228"/>
      <c r="J38" s="219" t="s">
        <v>190</v>
      </c>
      <c r="K38" s="730"/>
    </row>
    <row r="39" spans="1:11" ht="15.75" customHeight="1">
      <c r="A39" s="367">
        <v>30</v>
      </c>
      <c r="B39" s="244" t="s">
        <v>23</v>
      </c>
      <c r="C39" s="386" t="s">
        <v>52</v>
      </c>
      <c r="D39" s="386" t="s">
        <v>1109</v>
      </c>
      <c r="E39" s="215"/>
      <c r="F39" s="204" t="s">
        <v>11</v>
      </c>
      <c r="G39" s="216"/>
      <c r="H39" s="228"/>
      <c r="I39" s="228"/>
      <c r="J39" s="219" t="s">
        <v>1110</v>
      </c>
      <c r="K39" s="730"/>
    </row>
    <row r="40" spans="1:11" ht="15.75" customHeight="1">
      <c r="A40" s="367">
        <v>31</v>
      </c>
      <c r="B40" s="244" t="s">
        <v>23</v>
      </c>
      <c r="C40" s="386" t="s">
        <v>52</v>
      </c>
      <c r="D40" s="386" t="s">
        <v>1111</v>
      </c>
      <c r="E40" s="215"/>
      <c r="F40" s="204" t="s">
        <v>11</v>
      </c>
      <c r="G40" s="216"/>
      <c r="H40" s="228"/>
      <c r="I40" s="228"/>
      <c r="J40" s="219" t="s">
        <v>1112</v>
      </c>
      <c r="K40" s="730"/>
    </row>
    <row r="41" spans="1:11" ht="15.75" customHeight="1">
      <c r="A41" s="367">
        <v>32</v>
      </c>
      <c r="B41" s="244" t="s">
        <v>23</v>
      </c>
      <c r="C41" s="386" t="s">
        <v>52</v>
      </c>
      <c r="D41" s="386" t="s">
        <v>1113</v>
      </c>
      <c r="E41" s="215"/>
      <c r="F41" s="204" t="s">
        <v>11</v>
      </c>
      <c r="G41" s="216"/>
      <c r="H41" s="228"/>
      <c r="I41" s="228"/>
      <c r="J41" s="219" t="s">
        <v>1114</v>
      </c>
      <c r="K41" s="730"/>
    </row>
    <row r="42" spans="1:11" ht="15.75" customHeight="1">
      <c r="A42" s="367">
        <v>33</v>
      </c>
      <c r="B42" s="244" t="s">
        <v>23</v>
      </c>
      <c r="C42" s="386" t="s">
        <v>52</v>
      </c>
      <c r="D42" s="386" t="s">
        <v>1115</v>
      </c>
      <c r="E42" s="215"/>
      <c r="F42" s="204" t="s">
        <v>11</v>
      </c>
      <c r="G42" s="216"/>
      <c r="H42" s="228"/>
      <c r="I42" s="228"/>
      <c r="J42" s="219" t="s">
        <v>1116</v>
      </c>
      <c r="K42" s="730"/>
    </row>
    <row r="43" spans="1:11" ht="15.75" customHeight="1">
      <c r="A43" s="367">
        <v>34</v>
      </c>
      <c r="B43" s="244" t="s">
        <v>23</v>
      </c>
      <c r="C43" s="386" t="s">
        <v>52</v>
      </c>
      <c r="D43" s="386" t="s">
        <v>1117</v>
      </c>
      <c r="E43" s="215"/>
      <c r="F43" s="204" t="s">
        <v>11</v>
      </c>
      <c r="G43" s="216"/>
      <c r="H43" s="228"/>
      <c r="I43" s="228"/>
      <c r="J43" s="219" t="s">
        <v>1118</v>
      </c>
      <c r="K43" s="730"/>
    </row>
    <row r="44" spans="1:11" ht="15.75" customHeight="1">
      <c r="A44" s="367">
        <v>35</v>
      </c>
      <c r="B44" s="244" t="s">
        <v>23</v>
      </c>
      <c r="C44" s="386" t="s">
        <v>52</v>
      </c>
      <c r="D44" s="213" t="s">
        <v>1119</v>
      </c>
      <c r="E44" s="215"/>
      <c r="F44" s="204" t="s">
        <v>11</v>
      </c>
      <c r="G44" s="216"/>
      <c r="H44" s="228"/>
      <c r="I44" s="228"/>
      <c r="J44" s="219" t="s">
        <v>191</v>
      </c>
      <c r="K44" s="730"/>
    </row>
    <row r="45" spans="1:11" ht="15.75" customHeight="1">
      <c r="A45" s="367">
        <v>36</v>
      </c>
      <c r="B45" s="244" t="s">
        <v>23</v>
      </c>
      <c r="C45" s="386" t="s">
        <v>52</v>
      </c>
      <c r="D45" s="386" t="s">
        <v>192</v>
      </c>
      <c r="E45" s="215"/>
      <c r="F45" s="204" t="s">
        <v>11</v>
      </c>
      <c r="G45" s="216"/>
      <c r="H45" s="228"/>
      <c r="I45" s="228"/>
      <c r="J45" s="219" t="s">
        <v>193</v>
      </c>
      <c r="K45" s="730"/>
    </row>
    <row r="46" spans="1:11" ht="15.75" customHeight="1">
      <c r="A46" s="367">
        <v>37</v>
      </c>
      <c r="B46" s="244" t="s">
        <v>23</v>
      </c>
      <c r="C46" s="386" t="s">
        <v>52</v>
      </c>
      <c r="D46" s="386" t="s">
        <v>194</v>
      </c>
      <c r="E46" s="215"/>
      <c r="F46" s="204" t="s">
        <v>11</v>
      </c>
      <c r="G46" s="216"/>
      <c r="H46" s="228"/>
      <c r="I46" s="228"/>
      <c r="J46" s="219" t="s">
        <v>195</v>
      </c>
      <c r="K46" s="730"/>
    </row>
    <row r="47" spans="1:11" ht="15.75" customHeight="1">
      <c r="A47" s="367">
        <v>38</v>
      </c>
      <c r="B47" s="244" t="s">
        <v>23</v>
      </c>
      <c r="C47" s="386" t="s">
        <v>52</v>
      </c>
      <c r="D47" s="386" t="s">
        <v>1120</v>
      </c>
      <c r="E47" s="215"/>
      <c r="F47" s="204" t="s">
        <v>11</v>
      </c>
      <c r="G47" s="216"/>
      <c r="H47" s="228"/>
      <c r="I47" s="228"/>
      <c r="J47" s="219" t="s">
        <v>1121</v>
      </c>
      <c r="K47" s="730"/>
    </row>
    <row r="48" spans="1:11" ht="15.75" customHeight="1">
      <c r="A48" s="367">
        <v>39</v>
      </c>
      <c r="B48" s="244" t="s">
        <v>23</v>
      </c>
      <c r="C48" s="386" t="s">
        <v>52</v>
      </c>
      <c r="D48" s="386" t="s">
        <v>1122</v>
      </c>
      <c r="E48" s="215"/>
      <c r="F48" s="204" t="s">
        <v>11</v>
      </c>
      <c r="G48" s="216"/>
      <c r="H48" s="228"/>
      <c r="I48" s="228"/>
      <c r="J48" s="219" t="s">
        <v>2038</v>
      </c>
      <c r="K48" s="730"/>
    </row>
    <row r="49" spans="1:11" ht="15.75" customHeight="1">
      <c r="A49" s="367">
        <v>40</v>
      </c>
      <c r="B49" s="244" t="s">
        <v>23</v>
      </c>
      <c r="C49" s="386" t="s">
        <v>294</v>
      </c>
      <c r="D49" s="386" t="s">
        <v>1124</v>
      </c>
      <c r="E49" s="215"/>
      <c r="F49" s="232" t="s">
        <v>6</v>
      </c>
      <c r="G49" s="216"/>
      <c r="H49" s="228"/>
      <c r="I49" s="228"/>
      <c r="J49" s="219" t="s">
        <v>2039</v>
      </c>
      <c r="K49" s="385"/>
    </row>
    <row r="50" spans="1:11" ht="15.75" customHeight="1">
      <c r="A50" s="367">
        <v>41</v>
      </c>
      <c r="B50" s="244" t="s">
        <v>23</v>
      </c>
      <c r="C50" s="386" t="s">
        <v>294</v>
      </c>
      <c r="D50" s="386" t="s">
        <v>1125</v>
      </c>
      <c r="E50" s="215"/>
      <c r="F50" s="232" t="s">
        <v>6</v>
      </c>
      <c r="G50" s="216"/>
      <c r="H50" s="228"/>
      <c r="I50" s="228"/>
      <c r="J50" s="219" t="s">
        <v>1251</v>
      </c>
      <c r="K50" s="385"/>
    </row>
    <row r="51" spans="1:11" ht="15.75" customHeight="1">
      <c r="A51" s="367">
        <v>42</v>
      </c>
      <c r="B51" s="244" t="s">
        <v>23</v>
      </c>
      <c r="C51" s="386" t="s">
        <v>294</v>
      </c>
      <c r="D51" s="386" t="s">
        <v>1126</v>
      </c>
      <c r="E51" s="215"/>
      <c r="F51" s="232" t="s">
        <v>6</v>
      </c>
      <c r="G51" s="216"/>
      <c r="H51" s="228"/>
      <c r="I51" s="228"/>
      <c r="J51" s="219" t="s">
        <v>1252</v>
      </c>
      <c r="K51" s="385"/>
    </row>
    <row r="52" spans="1:11" ht="15.75" customHeight="1">
      <c r="A52" s="367">
        <v>43</v>
      </c>
      <c r="B52" s="244" t="s">
        <v>23</v>
      </c>
      <c r="C52" s="386" t="s">
        <v>294</v>
      </c>
      <c r="D52" s="386" t="s">
        <v>1127</v>
      </c>
      <c r="E52" s="215"/>
      <c r="F52" s="232" t="s">
        <v>6</v>
      </c>
      <c r="G52" s="216"/>
      <c r="H52" s="228"/>
      <c r="I52" s="228"/>
      <c r="J52" s="219" t="s">
        <v>2037</v>
      </c>
      <c r="K52" s="385"/>
    </row>
    <row r="53" spans="1:11" ht="16.5" customHeight="1">
      <c r="A53" s="367">
        <v>44</v>
      </c>
      <c r="B53" s="244" t="s">
        <v>23</v>
      </c>
      <c r="C53" s="386" t="s">
        <v>217</v>
      </c>
      <c r="D53" s="214" t="s">
        <v>1098</v>
      </c>
      <c r="E53" s="212" t="s">
        <v>463</v>
      </c>
      <c r="F53" s="204" t="s">
        <v>11</v>
      </c>
      <c r="G53" s="216"/>
      <c r="H53" s="228"/>
      <c r="I53" s="228"/>
      <c r="J53" s="219" t="s">
        <v>1480</v>
      </c>
      <c r="K53" s="388"/>
    </row>
    <row r="54" spans="1:11" ht="16.5" customHeight="1">
      <c r="A54" s="367">
        <v>45</v>
      </c>
      <c r="B54" s="244" t="s">
        <v>23</v>
      </c>
      <c r="C54" s="386" t="s">
        <v>217</v>
      </c>
      <c r="D54" s="214" t="s">
        <v>1099</v>
      </c>
      <c r="E54" s="212" t="s">
        <v>464</v>
      </c>
      <c r="F54" s="204" t="s">
        <v>11</v>
      </c>
      <c r="G54" s="216"/>
      <c r="H54" s="228"/>
      <c r="I54" s="228"/>
      <c r="J54" s="219" t="s">
        <v>1254</v>
      </c>
      <c r="K54" s="388"/>
    </row>
    <row r="55" spans="1:11" ht="16.5" customHeight="1" thickBot="1">
      <c r="A55" s="367">
        <v>46</v>
      </c>
      <c r="B55" s="389" t="s">
        <v>23</v>
      </c>
      <c r="C55" s="390" t="s">
        <v>198</v>
      </c>
      <c r="D55" s="390" t="s">
        <v>199</v>
      </c>
      <c r="E55" s="391"/>
      <c r="F55" s="392" t="s">
        <v>11</v>
      </c>
      <c r="G55" s="393"/>
      <c r="H55" s="394"/>
      <c r="I55" s="394"/>
      <c r="J55" s="395" t="s">
        <v>2352</v>
      </c>
      <c r="K55" s="396"/>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朱濤</cp:lastModifiedBy>
  <dcterms:created xsi:type="dcterms:W3CDTF">2020-03-30T02:59:16Z</dcterms:created>
  <dcterms:modified xsi:type="dcterms:W3CDTF">2020-07-14T00:54:51Z</dcterms:modified>
</cp:coreProperties>
</file>