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wendy/Downloads/"/>
    </mc:Choice>
  </mc:AlternateContent>
  <bookViews>
    <workbookView xWindow="5080" yWindow="460" windowWidth="28800" windowHeight="16180" activeTab="3"/>
  </bookViews>
  <sheets>
    <sheet name="Summary" sheetId="13" r:id="rId1"/>
    <sheet name="QT0b" sheetId="15" r:id="rId2"/>
    <sheet name="USBC  test" sheetId="14" r:id="rId3"/>
    <sheet name="CT1" sheetId="11" r:id="rId4"/>
    <sheet name="CT2" sheetId="3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3" l="1"/>
  <c r="C26" i="13"/>
  <c r="C23" i="13"/>
  <c r="C20" i="13"/>
  <c r="C16" i="13"/>
  <c r="C12" i="13"/>
  <c r="C9" i="13"/>
  <c r="C6" i="13"/>
  <c r="C3" i="13"/>
  <c r="E8" i="15"/>
  <c r="E7" i="15"/>
  <c r="E6" i="15"/>
  <c r="E5" i="15"/>
  <c r="E4" i="15"/>
  <c r="E3" i="15"/>
  <c r="E2" i="15"/>
  <c r="E8" i="14"/>
  <c r="E7" i="14"/>
  <c r="E6" i="14"/>
  <c r="E5" i="14"/>
  <c r="E4" i="14"/>
  <c r="E3" i="14"/>
  <c r="E2" i="14"/>
  <c r="E8" i="11"/>
  <c r="E7" i="11"/>
  <c r="E6" i="11" a="1"/>
  <c r="E6" i="11"/>
  <c r="E5" i="11"/>
  <c r="E4" i="11"/>
  <c r="E3" i="11"/>
  <c r="E2" i="11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<sst xmlns="http://schemas.openxmlformats.org/spreadsheetml/2006/main" count="1778" uniqueCount="1122">
  <si>
    <t>Not POR</t>
  </si>
  <si>
    <t>Modified</t>
    <phoneticPr fontId="11" type="noConversion"/>
  </si>
  <si>
    <t>Not ready</t>
  </si>
  <si>
    <t>Test Items</t>
  </si>
  <si>
    <t>Station SW</t>
  </si>
  <si>
    <t>Attribute Key</t>
  </si>
  <si>
    <t>Potassium command</t>
  </si>
  <si>
    <t>Diag cmd</t>
  </si>
  <si>
    <t>Remark</t>
    <phoneticPr fontId="11" type="noConversion"/>
  </si>
  <si>
    <t>Potassium FW version</t>
  </si>
  <si>
    <t>Ready</t>
  </si>
  <si>
    <t>getFWversion</t>
  </si>
  <si>
    <t>Potassium Environment check</t>
  </si>
  <si>
    <t>getEnv</t>
  </si>
  <si>
    <t>Fixture on</t>
  </si>
  <si>
    <t>SN</t>
  </si>
  <si>
    <t>Enter Diags</t>
  </si>
  <si>
    <t>SrNm</t>
  </si>
  <si>
    <t>Diag Version</t>
  </si>
  <si>
    <t>[30,101]</t>
  </si>
  <si>
    <t>[3750,NA]</t>
  </si>
  <si>
    <t>Read Back System SN</t>
  </si>
  <si>
    <t>Get Board ID</t>
  </si>
  <si>
    <t>Board Revision</t>
  </si>
  <si>
    <t>BOARD_REV</t>
  </si>
  <si>
    <t>Read Back AP_CHIPID</t>
  </si>
  <si>
    <t>AP_CHIP_ID</t>
  </si>
  <si>
    <t>[0,60]</t>
  </si>
  <si>
    <t>[NA,NA]</t>
  </si>
  <si>
    <t>DFU CB Check</t>
  </si>
  <si>
    <t>WO SN</t>
  </si>
  <si>
    <t xml:space="preserve">WOSN </t>
  </si>
  <si>
    <t>Housing SN</t>
  </si>
  <si>
    <t xml:space="preserve">HOUSING_SN </t>
  </si>
  <si>
    <t>Batt</t>
  </si>
  <si>
    <t>OPTS</t>
  </si>
  <si>
    <t xml:space="preserve">OPTS </t>
  </si>
  <si>
    <t>Burn MPN</t>
  </si>
  <si>
    <t xml:space="preserve">Mod# </t>
  </si>
  <si>
    <t xml:space="preserve">MPN </t>
  </si>
  <si>
    <t>Read Back MPN</t>
  </si>
  <si>
    <t>Mod#</t>
  </si>
  <si>
    <t>syscfg print Mod#</t>
  </si>
  <si>
    <t>Burn Regn</t>
  </si>
  <si>
    <t xml:space="preserve">Regn </t>
  </si>
  <si>
    <t xml:space="preserve">REGN </t>
  </si>
  <si>
    <t xml:space="preserve">syscfg add Regn </t>
  </si>
  <si>
    <t>Read Back Regn</t>
  </si>
  <si>
    <t>Regn</t>
  </si>
  <si>
    <t>syscfg print Regn</t>
  </si>
  <si>
    <t>Burn HS Color</t>
  </si>
  <si>
    <t xml:space="preserve">CLHS </t>
  </si>
  <si>
    <t>CLHS</t>
  </si>
  <si>
    <t>Read Back HS Color</t>
  </si>
  <si>
    <t>Burn CG Color</t>
  </si>
  <si>
    <t>CLCG</t>
  </si>
  <si>
    <t>syscfg add CLCG</t>
  </si>
  <si>
    <t>Read Back CG Color</t>
  </si>
  <si>
    <t>syscfg print CLCG</t>
  </si>
  <si>
    <t>NandSize Check Between Syscfg And Unit</t>
  </si>
  <si>
    <t>Read Back NANDID and NANDCS</t>
  </si>
  <si>
    <t>Burn Matrix and Special builds</t>
  </si>
  <si>
    <t xml:space="preserve">CFG# </t>
  </si>
  <si>
    <t>Read Back Matrix and Special Builds</t>
  </si>
  <si>
    <t>CFG#</t>
  </si>
  <si>
    <t>Read Back MLBSN And Check</t>
  </si>
  <si>
    <t>MLB#</t>
  </si>
  <si>
    <t xml:space="preserve">MLBSN </t>
  </si>
  <si>
    <t>Check ACE FW version</t>
  </si>
  <si>
    <t>Check ACE OTP FW version</t>
  </si>
  <si>
    <t>Attach provider mode</t>
  </si>
  <si>
    <t>Orion output communications connection test</t>
  </si>
  <si>
    <t>Orion Output Bellatrix State Boost</t>
  </si>
  <si>
    <t>Orion output 1000mA mode voltage w/o load - B</t>
  </si>
  <si>
    <t>Orion output 1000mA mode current - B</t>
  </si>
  <si>
    <t>[930,1070]</t>
  </si>
  <si>
    <t>Orion output 1000mA mode voltage w/ load - B</t>
  </si>
  <si>
    <t>Orion output 2000mA mode voltage w/o load - B</t>
  </si>
  <si>
    <t>Orion output 2000mA mode current - B</t>
  </si>
  <si>
    <t>[1900,2100]</t>
  </si>
  <si>
    <t>Orion output 2000mA mode voltage w/ load - B</t>
  </si>
  <si>
    <t>Orion voltage drop with 2000mA - B</t>
  </si>
  <si>
    <t>Orion output 2000mA mode DCR - B</t>
  </si>
  <si>
    <t>Orion Bellatrix ADC temperature read</t>
  </si>
  <si>
    <t>Orion Bellatrix ADC VP read Boost</t>
  </si>
  <si>
    <t>Orion output HS communcations connection test</t>
  </si>
  <si>
    <t>Orion Output Bellatrix State</t>
  </si>
  <si>
    <t>Orion output communications test 330pF</t>
  </si>
  <si>
    <t>Orion output HS communications test 330pF</t>
  </si>
  <si>
    <t>Orion Output Bellatrix State3</t>
  </si>
  <si>
    <t>Attach consumer mode</t>
  </si>
  <si>
    <t>Orion input communications connection test</t>
  </si>
  <si>
    <t>[4000,6000]</t>
  </si>
  <si>
    <t>Orion Input Bellatrix State</t>
  </si>
  <si>
    <t>Orion @5V Input mode current</t>
  </si>
  <si>
    <t>[85,115]</t>
  </si>
  <si>
    <t>Orion Input Mode Voltage w/o Charger(mV)[8000,10000]</t>
  </si>
  <si>
    <t>[8000,10000]</t>
  </si>
  <si>
    <t>Orion @9V Input mode current</t>
  </si>
  <si>
    <t>Orion Bellatrix ADC ACCPWR read</t>
  </si>
  <si>
    <t>Orion Bellatrix Ext VBUS read</t>
  </si>
  <si>
    <t>Bellatrix HW reset</t>
  </si>
  <si>
    <t>Orion input HS communications connection test</t>
  </si>
  <si>
    <t>Transition from HSAID to AID Mode</t>
  </si>
  <si>
    <t>Orion input communications test 330pF</t>
  </si>
  <si>
    <t>Orion input HS communications test 330pF</t>
  </si>
  <si>
    <t>Orion Input Bellatrix State2</t>
  </si>
  <si>
    <t>Stop the OAB3F FW</t>
  </si>
  <si>
    <t>[266,480]</t>
  </si>
  <si>
    <t>[266,435]</t>
  </si>
  <si>
    <t>[0.4,0.6]</t>
  </si>
  <si>
    <t>[2350,2450]</t>
  </si>
  <si>
    <t>[NA,-55]</t>
  </si>
  <si>
    <t>[0,101]</t>
  </si>
  <si>
    <t>[3700,NA]</t>
  </si>
  <si>
    <t>DRCB</t>
  </si>
  <si>
    <t>CHN validation</t>
  </si>
  <si>
    <t>New Item</t>
  </si>
  <si>
    <t>Pending update</t>
  </si>
  <si>
    <t>Modified</t>
  </si>
  <si>
    <t>Item NO.</t>
  </si>
  <si>
    <t>Test Limits</t>
  </si>
  <si>
    <r>
      <rPr>
        <b/>
        <sz val="12"/>
        <color indexed="9"/>
        <rFont val="Times New Roman"/>
        <family val="1"/>
      </rPr>
      <t xml:space="preserve">Syscfg Key
</t>
    </r>
    <r>
      <rPr>
        <b/>
        <sz val="12"/>
        <rFont val="Times New Roman"/>
        <family val="1"/>
      </rPr>
      <t>Write,</t>
    </r>
    <r>
      <rPr>
        <b/>
        <sz val="12"/>
        <color indexed="9"/>
        <rFont val="Times New Roman"/>
        <family val="1"/>
      </rPr>
      <t xml:space="preserve"> </t>
    </r>
    <r>
      <rPr>
        <b/>
        <sz val="12"/>
        <color theme="9" tint="-0.249977111117893"/>
        <rFont val="Times New Roman"/>
        <family val="1"/>
      </rPr>
      <t>Read</t>
    </r>
  </si>
  <si>
    <t>Fixture cmd</t>
    <phoneticPr fontId="11" type="noConversion"/>
  </si>
  <si>
    <t>Potassium FW Version</t>
  </si>
  <si>
    <t>3</t>
  </si>
  <si>
    <t>4</t>
  </si>
  <si>
    <t>5</t>
  </si>
  <si>
    <t>6</t>
  </si>
  <si>
    <t>7</t>
  </si>
  <si>
    <t>8</t>
  </si>
  <si>
    <t>DIAG_VERSION</t>
    <phoneticPr fontId="11" type="noConversion"/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</si>
  <si>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</si>
  <si>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</si>
  <si>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</si>
  <si>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</si>
  <si>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</si>
  <si>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</si>
  <si>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</si>
  <si>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</si>
  <si>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</si>
  <si>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</si>
  <si>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</si>
  <si>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Max battery dsg current  [NA,NA]</t>
  </si>
  <si>
    <t>20</t>
  </si>
  <si>
    <t>Max battery over chg cap  [NA,NA]</t>
  </si>
  <si>
    <t>21</t>
  </si>
  <si>
    <t>Add Attribute-SUB_SN</t>
  </si>
  <si>
    <t>SUB_SN</t>
  </si>
  <si>
    <t>22</t>
  </si>
  <si>
    <t>Add Attribute-CG_SN</t>
  </si>
  <si>
    <t>CG_SN</t>
  </si>
  <si>
    <t>23</t>
  </si>
  <si>
    <t>Add Attribute-LCM_FULL_SN</t>
  </si>
  <si>
    <t>LCM_FULL_SN</t>
  </si>
  <si>
    <t>24</t>
  </si>
  <si>
    <t>Add Attribute-LCM_SN</t>
  </si>
  <si>
    <t>LCM_SN</t>
  </si>
  <si>
    <t>25</t>
  </si>
  <si>
    <t>Add Attribute-LCM_CFG</t>
  </si>
  <si>
    <t>LCM_CFG</t>
  </si>
  <si>
    <t>26</t>
  </si>
  <si>
    <t>Add Attribute-BLU_SN</t>
  </si>
  <si>
    <t>BLU_SN</t>
  </si>
  <si>
    <t>27</t>
  </si>
  <si>
    <t>Add Attribute-CGS_SN</t>
  </si>
  <si>
    <t xml:space="preserve">CGS_SN
MT_MODULE_SN </t>
  </si>
  <si>
    <t>28</t>
  </si>
  <si>
    <t>Add Attribute-CGS_CFG</t>
  </si>
  <si>
    <t>CGS_CFG</t>
  </si>
  <si>
    <t>29</t>
  </si>
  <si>
    <t>Compare LCM 70 digits SN from SFC and EEPROM</t>
  </si>
  <si>
    <t>30</t>
  </si>
  <si>
    <t>Check LCD Vendor</t>
  </si>
  <si>
    <t>CLCD_ID</t>
  </si>
  <si>
    <t>31</t>
  </si>
  <si>
    <t>Burn LCD SN(UpperCase)</t>
  </si>
  <si>
    <t>LCM#</t>
  </si>
  <si>
    <t>32</t>
  </si>
  <si>
    <t>Read Back LCD_SN</t>
  </si>
  <si>
    <t>33</t>
  </si>
  <si>
    <t>Burn Grape SN(UpperCase)</t>
  </si>
  <si>
    <t xml:space="preserve">MtSN </t>
  </si>
  <si>
    <t>34</t>
  </si>
  <si>
    <t>Read Back Grape SN</t>
  </si>
  <si>
    <t>MtSN</t>
  </si>
  <si>
    <t>35</t>
  </si>
  <si>
    <t>36</t>
  </si>
  <si>
    <t xml:space="preserve">NTC </t>
  </si>
  <si>
    <t>[15,35]</t>
  </si>
  <si>
    <t>37</t>
  </si>
  <si>
    <t xml:space="preserve">Graphite Initialization </t>
    <phoneticPr fontId="11" type="noConversion"/>
  </si>
  <si>
    <t>38</t>
  </si>
  <si>
    <t>CM_Accel_Average_X</t>
    <phoneticPr fontId="11" type="noConversion"/>
  </si>
  <si>
    <t>[-0.118,0.118]</t>
  </si>
  <si>
    <t>39</t>
  </si>
  <si>
    <t>CM_Accel_Average_Y</t>
    <phoneticPr fontId="11" type="noConversion"/>
  </si>
  <si>
    <t>40</t>
  </si>
  <si>
    <t>CM_Accel_Average_Z</t>
    <phoneticPr fontId="11" type="noConversion"/>
  </si>
  <si>
    <t>[0.9,1.1]</t>
  </si>
  <si>
    <t>41</t>
  </si>
  <si>
    <t>CM_Accel_std_X</t>
    <phoneticPr fontId="11" type="noConversion"/>
  </si>
  <si>
    <t>[0.00001,0.05]</t>
  </si>
  <si>
    <t>42</t>
  </si>
  <si>
    <t>CM_Accel_std_Y</t>
    <phoneticPr fontId="11" type="noConversion"/>
  </si>
  <si>
    <t>43</t>
  </si>
  <si>
    <t>CM_Accel_std_Z</t>
    <phoneticPr fontId="11" type="noConversion"/>
  </si>
  <si>
    <t>44</t>
  </si>
  <si>
    <t>CM_Gyro_nmDC_Temp (deg C )</t>
    <phoneticPr fontId="11" type="noConversion"/>
  </si>
  <si>
    <t>[3,45]</t>
  </si>
  <si>
    <t>45</t>
  </si>
  <si>
    <t>CM_Gyro_Average_X (dps)</t>
    <phoneticPr fontId="11" type="noConversion"/>
  </si>
  <si>
    <t>[-25,25]</t>
  </si>
  <si>
    <t>46</t>
  </si>
  <si>
    <t>CM_Gyro_Average_Y (dps)</t>
    <phoneticPr fontId="11" type="noConversion"/>
  </si>
  <si>
    <t>47</t>
  </si>
  <si>
    <t>48</t>
  </si>
  <si>
    <t>[0.00001,1]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</si>
  <si>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</si>
  <si>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</si>
  <si>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</si>
  <si>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</si>
  <si>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</si>
  <si>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</si>
  <si>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</si>
  <si>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</si>
  <si>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</si>
  <si>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</si>
  <si>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</si>
  <si>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</si>
  <si>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[-1200,1200]</t>
  </si>
  <si>
    <t>61</t>
  </si>
  <si>
    <t>62</t>
  </si>
  <si>
    <t>63</t>
  </si>
  <si>
    <t>[0.001,0.5]</t>
  </si>
  <si>
    <t>64</t>
  </si>
  <si>
    <t>65</t>
  </si>
  <si>
    <t>66</t>
  </si>
  <si>
    <t>[5,45]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</si>
  <si>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</si>
  <si>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</si>
  <si>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</si>
  <si>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</si>
  <si>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</si>
  <si>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</si>
  <si>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</si>
  <si>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</si>
  <si>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</si>
  <si>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</si>
  <si>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</si>
  <si>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</si>
  <si>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</si>
  <si>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</si>
  <si>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</si>
  <si>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</si>
  <si>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</si>
  <si>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</si>
  <si>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</si>
  <si>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</si>
  <si>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</si>
  <si>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</si>
  <si>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</si>
  <si>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</si>
  <si>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</si>
  <si>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</si>
  <si>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</si>
  <si>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Orion Input mode voltage w/o Charge(mV)[4000,6000]</t>
  </si>
  <si>
    <t>105</t>
  </si>
  <si>
    <t>106</t>
  </si>
  <si>
    <t>[E8]</t>
  </si>
  <si>
    <t>[00]</t>
  </si>
  <si>
    <t xml:space="preserve">ALS1_FH_RIGHT_IC vendor </t>
  </si>
  <si>
    <t>[5,65534]</t>
  </si>
  <si>
    <t>ALS2_FH_LEFT Device ID [E8]</t>
  </si>
  <si>
    <t>ALS2_FH_LEFT_Revision ID [00]</t>
  </si>
  <si>
    <t xml:space="preserve">ALS2_FH_LEFT_IC vendor </t>
  </si>
  <si>
    <t>ALS2_FH_LEFT_Chip ID</t>
  </si>
  <si>
    <t xml:space="preserve">Check Battery Level After Test (%) </t>
  </si>
  <si>
    <t>Station SW Count</t>
    <phoneticPr fontId="35" type="noConversion"/>
  </si>
  <si>
    <t>New Item</t>
    <phoneticPr fontId="35" type="noConversion"/>
  </si>
  <si>
    <t>Ready</t>
    <phoneticPr fontId="35" type="noConversion"/>
  </si>
  <si>
    <t>PG test Limit</t>
    <phoneticPr fontId="35" type="noConversion"/>
  </si>
  <si>
    <r>
      <rPr>
        <b/>
        <sz val="12"/>
        <color rgb="FFFFFFFF"/>
        <rFont val="Times New Roman"/>
        <family val="1"/>
      </rPr>
      <t xml:space="preserve">Syscfg Key
</t>
    </r>
    <r>
      <rPr>
        <b/>
        <sz val="12"/>
        <rFont val="Times New Roman"/>
        <family val="1"/>
      </rPr>
      <t>Write,</t>
    </r>
    <r>
      <rPr>
        <b/>
        <sz val="12"/>
        <color rgb="FFFFFFFF"/>
        <rFont val="Times New Roman"/>
        <family val="1"/>
      </rPr>
      <t xml:space="preserve"> </t>
    </r>
    <r>
      <rPr>
        <b/>
        <sz val="12"/>
        <color rgb="FFE46D0A"/>
        <rFont val="Times New Roman"/>
        <family val="1"/>
      </rPr>
      <t>Read</t>
    </r>
  </si>
  <si>
    <t>Remrk</t>
    <phoneticPr fontId="35" type="noConversion"/>
  </si>
  <si>
    <t>bl -n
bl -l
SN
rtc --set 
cbwrite 0x84 incomplete</t>
    <phoneticPr fontId="35" type="noConversion"/>
  </si>
  <si>
    <t>DIAG_VER</t>
    <phoneticPr fontId="35" type="noConversion"/>
  </si>
  <si>
    <t>Get SFC Info</t>
    <phoneticPr fontId="35" type="noConversion"/>
  </si>
  <si>
    <t>Check Battery Level Before Test (%)</t>
    <phoneticPr fontId="35" type="noConversion"/>
  </si>
  <si>
    <t>Check Battery Voltage Before Test (mV)</t>
    <phoneticPr fontId="35" type="noConversion"/>
  </si>
  <si>
    <t>pmuadc --sel potomac --read vbat</t>
    <phoneticPr fontId="35" type="noConversion"/>
  </si>
  <si>
    <t>Max battery life-time temperature (deg C)</t>
    <phoneticPr fontId="35" type="noConversion"/>
  </si>
  <si>
    <t>[0,60]</t>
    <phoneticPr fontId="35" type="noConversion"/>
  </si>
  <si>
    <t>Max battery pack voltage  [NA,NA]</t>
  </si>
  <si>
    <t>Min battery pack voltage  [NA,NA]</t>
  </si>
  <si>
    <t>Max battery chg current  [NA,NA]</t>
  </si>
  <si>
    <t>Compare Grape Color With HSG</t>
  </si>
  <si>
    <t>Compare HS Color with CLHS</t>
  </si>
  <si>
    <t>syscfg print CLHS</t>
  </si>
  <si>
    <t>Compare CG Color with CLCG</t>
  </si>
  <si>
    <t>[01]</t>
  </si>
  <si>
    <t>Burn MtDO Key</t>
  </si>
  <si>
    <r>
      <rPr>
        <b/>
        <sz val="12"/>
        <rFont val="Times New Roman"/>
        <family val="1"/>
      </rPr>
      <t>MtDO</t>
    </r>
    <r>
      <rPr>
        <sz val="12"/>
        <color rgb="FF000000"/>
        <rFont val="Times New Roman"/>
        <family val="1"/>
      </rPr>
      <t xml:space="preserve">
</t>
    </r>
    <r>
      <rPr>
        <b/>
        <sz val="12"/>
        <color rgb="FFE46D0A"/>
        <rFont val="Times New Roman"/>
        <family val="1"/>
      </rPr>
      <t>MtDO</t>
    </r>
  </si>
  <si>
    <t>ALS1_FH_RIGHT_Interrupt test</t>
  </si>
  <si>
    <t>sensor --sel als1 --init
i2c -v 6 0x39 0x80 0x00
socgpio --port 1 --pin 20 --get
i2c -v 6 0x39 0x80 0x01
i2c -v 6 0x39 0x81 0xFF
i2c -v 6 0x39 0x80 0x13
wait 100
socgpio --port 1 --pin 20 --get
i2c -v 6 0x39 0x80 0x00</t>
    <phoneticPr fontId="35" type="noConversion"/>
  </si>
  <si>
    <t>ALS2_FH_LEFT_Interrupt test</t>
  </si>
  <si>
    <t>sensor --sel als2 --init
i2c -v 6 0x29 0x80 0x00
socgpio --port 1 --pin 21 --get
i2c -v 6 0x29 0x80 0x01
i2c -v 6 0x29 0x81 0xFF
i2c -v 6 0x29 0x80 0x13
wait 100
socgpio --port 1 --pin 21 --get
i2c -v 6 0x29 0x80 0x00
sensor --sel als1,als2 --turnoff</t>
    <phoneticPr fontId="35" type="noConversion"/>
  </si>
  <si>
    <t>WV_Phosphorus_Mfg_ID</t>
    <phoneticPr fontId="35" type="noConversion"/>
  </si>
  <si>
    <t>[228]</t>
  </si>
  <si>
    <t>sensorreg --sel pressure -r 0x80</t>
    <phoneticPr fontId="35" type="noConversion"/>
  </si>
  <si>
    <t>WV_Phosphorus_Chip_ID</t>
    <phoneticPr fontId="35" type="noConversion"/>
  </si>
  <si>
    <t>[40]</t>
  </si>
  <si>
    <t>sensorreg --sel pressure -r 0x81</t>
    <phoneticPr fontId="35" type="noConversion"/>
  </si>
  <si>
    <t>WV_Phosphorus_Trim_Rev</t>
  </si>
  <si>
    <t xml:space="preserve">sensorreg --sel pressure -r 0xA1 1 </t>
  </si>
  <si>
    <t>WV_Phosphorus_Trim_Rev2</t>
    <phoneticPr fontId="35" type="noConversion"/>
  </si>
  <si>
    <t xml:space="preserve">sensorreg --sel pressure -r 0xA3 1 </t>
  </si>
  <si>
    <t>WV_Phosphorus_Trim_Rev3</t>
  </si>
  <si>
    <t>sensorreg --sel pressure -r 0xA4 1</t>
  </si>
  <si>
    <t>Presure Initialiation</t>
  </si>
  <si>
    <t xml:space="preserve">sensor --listsensors 
sensor --sel pressure --init </t>
  </si>
  <si>
    <t>Presure Connectivity Test</t>
  </si>
  <si>
    <t xml:space="preserve">sensor --sel pressure --conntest 
sensor --sel pressure --turnoff </t>
  </si>
  <si>
    <t>wait 20 
sensor --sel pressure --init
sensorreg --sel pressure -r 0xD0 1 
sensorreg --sel pressure -r 0xF3 3
sensorreg --sel pressure -r 0x80 34 
sensorreg --sel pressure -r 0xF7 6
sensor --sel pressure --sample 1000ms --stats 
sensor --sel pressure --turnoff</t>
    <phoneticPr fontId="35" type="noConversion"/>
  </si>
  <si>
    <t>WV_Phosphorus_ODR (Hz)</t>
    <phoneticPr fontId="35" type="noConversion"/>
  </si>
  <si>
    <t>[20,30]</t>
  </si>
  <si>
    <t>[15,45]</t>
  </si>
  <si>
    <t>WV_Phosphorus_Temp_std (deg C )</t>
    <phoneticPr fontId="35" type="noConversion"/>
  </si>
  <si>
    <t>[0,0.2]</t>
  </si>
  <si>
    <t>I2C0 sweep test</t>
    <phoneticPr fontId="35" type="noConversion"/>
  </si>
  <si>
    <t>I2C1 sweep test</t>
    <phoneticPr fontId="35" type="noConversion"/>
  </si>
  <si>
    <t>I2C2 sweep test</t>
  </si>
  <si>
    <t>I2C6 sweep test</t>
    <phoneticPr fontId="35" type="noConversion"/>
  </si>
  <si>
    <t>I2C8 sweep test</t>
    <phoneticPr fontId="35" type="noConversion"/>
  </si>
  <si>
    <t>i2c -s 8</t>
    <phoneticPr fontId="35" type="noConversion"/>
  </si>
  <si>
    <t>I2C9 sweep test</t>
    <phoneticPr fontId="35" type="noConversion"/>
  </si>
  <si>
    <t>i2c -s 9</t>
    <phoneticPr fontId="35" type="noConversion"/>
  </si>
  <si>
    <t>I2C10 sweep test</t>
    <phoneticPr fontId="35" type="noConversion"/>
  </si>
  <si>
    <t>i2c -s 10</t>
    <phoneticPr fontId="35" type="noConversion"/>
  </si>
  <si>
    <t>I2C11 sweep test</t>
    <phoneticPr fontId="35" type="noConversion"/>
  </si>
  <si>
    <t>Battery Present Voltage (mV)</t>
    <phoneticPr fontId="35" type="noConversion"/>
  </si>
  <si>
    <t>NTC (deg C)</t>
    <phoneticPr fontId="35" type="noConversion"/>
  </si>
  <si>
    <t>pmuadc --sel potomac --read tbat</t>
    <phoneticPr fontId="35" type="noConversion"/>
  </si>
  <si>
    <t>Battery Chem ID</t>
    <phoneticPr fontId="35" type="noConversion"/>
  </si>
  <si>
    <t>device -k GasGauge --get chem-id</t>
  </si>
  <si>
    <t>Battery Qmax (mAh)</t>
    <phoneticPr fontId="35" type="noConversion"/>
  </si>
  <si>
    <t>device -k GasGauge --get chem-capacity</t>
  </si>
  <si>
    <t>Static Chem ID CheckSum</t>
    <phoneticPr fontId="35" type="noConversion"/>
  </si>
  <si>
    <t>device -k GasGauge --e test_checksum</t>
  </si>
  <si>
    <t>Static DF CheckSum</t>
    <phoneticPr fontId="35" type="noConversion"/>
  </si>
  <si>
    <t>Battery FCC (mAh)</t>
    <phoneticPr fontId="35" type="noConversion"/>
  </si>
  <si>
    <t>device -k GasGauge --get full-capacity</t>
  </si>
  <si>
    <t>Battery Cycle Count (cycles)</t>
    <phoneticPr fontId="35" type="noConversion"/>
  </si>
  <si>
    <t>[0,5]</t>
    <phoneticPr fontId="35" type="noConversion"/>
  </si>
  <si>
    <t>device -k GasGauge --get cycle-count</t>
  </si>
  <si>
    <t>Check QEN/Impedance Tracking Bit</t>
  </si>
  <si>
    <t>Check Sleep Enable Bit</t>
  </si>
  <si>
    <t>device -k GasGauge --e read_sleep</t>
  </si>
  <si>
    <t>Check Sleep Enable Bit Seal status</t>
    <phoneticPr fontId="35" type="noConversion"/>
  </si>
  <si>
    <t>device -k GasGauge --get sealed</t>
    <phoneticPr fontId="35" type="noConversion"/>
  </si>
  <si>
    <t>Write Date and Time</t>
  </si>
  <si>
    <t xml:space="preserve">rtc --set </t>
  </si>
  <si>
    <t>Power_on Baseband and load firmware</t>
  </si>
  <si>
    <t>Sim Tray Test</t>
    <phoneticPr fontId="35" type="noConversion"/>
  </si>
  <si>
    <t>baseband --wait_for_ready
baseband -p
baseband --off</t>
    <phoneticPr fontId="35" type="noConversion"/>
  </si>
  <si>
    <t>Sim Card Test</t>
  </si>
  <si>
    <t>Check Battery Level After Test (%)</t>
    <phoneticPr fontId="35" type="noConversion"/>
  </si>
  <si>
    <t>device -k GasGauge -g charge-percentage</t>
    <phoneticPr fontId="35" type="noConversion"/>
  </si>
  <si>
    <t>Check Battery Voltage After Test (mV)</t>
    <phoneticPr fontId="35" type="noConversion"/>
  </si>
  <si>
    <t>RotterDam Test</t>
  </si>
  <si>
    <t xml:space="preserve">cbwrite 0x84 pass </t>
    <phoneticPr fontId="35" type="noConversion"/>
  </si>
  <si>
    <t xml:space="preserve">Battery discharge path DCR (mOhm) </t>
    <phoneticPr fontId="11" type="noConversion"/>
  </si>
  <si>
    <t>WV_Phosphorus_std (Pa)</t>
    <phoneticPr fontId="35" type="noConversion"/>
  </si>
  <si>
    <t>[0.01,5]</t>
    <phoneticPr fontId="11" type="noConversion"/>
  </si>
  <si>
    <t>Caesium command</t>
  </si>
  <si>
    <t>0x00067803</t>
  </si>
  <si>
    <t>0x00000005</t>
  </si>
  <si>
    <t>0x00003803</t>
  </si>
  <si>
    <t>0x00003300</t>
  </si>
  <si>
    <t>0x00000101</t>
  </si>
  <si>
    <t>0x00000300</t>
  </si>
  <si>
    <t>0x00063600</t>
  </si>
  <si>
    <t>0x00000002</t>
  </si>
  <si>
    <t>device -k GasGauge -g charge-percentage</t>
    <phoneticPr fontId="11" type="noConversion"/>
  </si>
  <si>
    <t>Check Battery Level Before Test (%)</t>
    <phoneticPr fontId="11" type="noConversion"/>
  </si>
  <si>
    <t>Check Battery Voltage Before Test (mV)</t>
    <phoneticPr fontId="11" type="noConversion"/>
  </si>
  <si>
    <t>Max battery life-time temperature (deg C)</t>
    <phoneticPr fontId="11" type="noConversion"/>
  </si>
  <si>
    <t>getEnv</t>
    <phoneticPr fontId="7" type="noConversion"/>
  </si>
  <si>
    <t>Enter Diags</t>
    <phoneticPr fontId="7" type="noConversion"/>
  </si>
  <si>
    <t>Board ID</t>
    <phoneticPr fontId="7" type="noConversion"/>
  </si>
  <si>
    <t>baseband --off
baseband --on
baseband --load_firmware</t>
  </si>
  <si>
    <t>getFWversion</t>
    <phoneticPr fontId="35" type="noConversion"/>
  </si>
  <si>
    <t>pmuadc --sel potomac --read vbat</t>
    <phoneticPr fontId="11" type="noConversion"/>
  </si>
  <si>
    <t>[2350,2450]</t>
    <phoneticPr fontId="11" type="noConversion"/>
  </si>
  <si>
    <t>[0.9,1.1]</t>
    <phoneticPr fontId="11" type="noConversion"/>
  </si>
  <si>
    <t xml:space="preserve">ACE_OTP_FW
</t>
    <phoneticPr fontId="11" type="noConversion"/>
  </si>
  <si>
    <t>ACE_FW</t>
    <phoneticPr fontId="11" type="noConversion"/>
  </si>
  <si>
    <t>Default BMAC Address</t>
    <phoneticPr fontId="11" type="noConversion"/>
  </si>
  <si>
    <t>Default WMAC Address</t>
    <phoneticPr fontId="11" type="noConversion"/>
  </si>
  <si>
    <t>syscfg print MLB#</t>
    <phoneticPr fontId="11" type="noConversion"/>
  </si>
  <si>
    <t>syscfg print CFG#</t>
    <phoneticPr fontId="7" type="noConversion"/>
  </si>
  <si>
    <t xml:space="preserve">syscfg add CFG# </t>
    <phoneticPr fontId="7" type="noConversion"/>
  </si>
  <si>
    <t>nandcsid</t>
    <phoneticPr fontId="11" type="noConversion"/>
  </si>
  <si>
    <t xml:space="preserve"> </t>
    <phoneticPr fontId="11" type="noConversion"/>
  </si>
  <si>
    <t>nandsize
syscfg print OPTS</t>
    <phoneticPr fontId="11" type="noConversion"/>
  </si>
  <si>
    <t>syscfg add CLHS</t>
    <phoneticPr fontId="11" type="noConversion"/>
  </si>
  <si>
    <t>Read Back HW Configuration</t>
    <phoneticPr fontId="11" type="noConversion"/>
  </si>
  <si>
    <t xml:space="preserve">syscfg print OPTS
syscfg add OPTS </t>
    <phoneticPr fontId="11" type="noConversion"/>
  </si>
  <si>
    <t>Burn HW configuration</t>
    <phoneticPr fontId="11" type="noConversion"/>
  </si>
  <si>
    <t>Max battery over chg cap</t>
    <phoneticPr fontId="11" type="noConversion"/>
  </si>
  <si>
    <t>Max battery dsg current</t>
    <phoneticPr fontId="11" type="noConversion"/>
  </si>
  <si>
    <t>Max battery chg current</t>
    <phoneticPr fontId="11" type="noConversion"/>
  </si>
  <si>
    <t>Min battery pack voltage</t>
    <phoneticPr fontId="11" type="noConversion"/>
  </si>
  <si>
    <t>Max battery pack voltage</t>
    <phoneticPr fontId="11" type="noConversion"/>
  </si>
  <si>
    <t>Max battery life-time temperature (deg C)</t>
    <phoneticPr fontId="11" type="noConversion"/>
  </si>
  <si>
    <t>chipid</t>
    <phoneticPr fontId="11" type="noConversion"/>
  </si>
  <si>
    <t>boardrev</t>
    <phoneticPr fontId="11" type="noConversion"/>
  </si>
  <si>
    <t>boardid</t>
    <phoneticPr fontId="11" type="noConversion"/>
  </si>
  <si>
    <t>Check Battery Voltage Before Test (mV)</t>
    <phoneticPr fontId="11" type="noConversion"/>
  </si>
  <si>
    <t>Get SFC Info</t>
    <phoneticPr fontId="7" type="noConversion"/>
  </si>
  <si>
    <t>DIAG_VER</t>
    <phoneticPr fontId="7" type="noConversion"/>
  </si>
  <si>
    <t>cylinder_LOCKON
cylinder_CABLEON</t>
    <phoneticPr fontId="11" type="noConversion"/>
  </si>
  <si>
    <t>Remark</t>
    <phoneticPr fontId="11" type="noConversion"/>
  </si>
  <si>
    <r>
      <t>Syscfg Key</t>
    </r>
    <r>
      <rPr>
        <b/>
        <sz val="12"/>
        <rFont val="Times New Roman"/>
        <family val="1"/>
      </rPr>
      <t xml:space="preserve">
Write,</t>
    </r>
    <r>
      <rPr>
        <b/>
        <sz val="12"/>
        <color indexed="9"/>
        <rFont val="Times New Roman"/>
        <family val="1"/>
      </rPr>
      <t xml:space="preserve"> </t>
    </r>
    <r>
      <rPr>
        <b/>
        <sz val="12"/>
        <color theme="9"/>
        <rFont val="Times New Roman"/>
        <family val="1"/>
      </rPr>
      <t>Read</t>
    </r>
    <phoneticPr fontId="11" type="noConversion"/>
  </si>
  <si>
    <t>PG Test Limits</t>
    <phoneticPr fontId="11" type="noConversion"/>
  </si>
  <si>
    <t>Item NO.</t>
    <phoneticPr fontId="11" type="noConversion"/>
  </si>
  <si>
    <t>Station SW Count</t>
    <phoneticPr fontId="11" type="noConversion"/>
  </si>
  <si>
    <t xml:space="preserve">sn
</t>
    <phoneticPr fontId="11" type="noConversion"/>
  </si>
  <si>
    <t>Enter Diags</t>
    <phoneticPr fontId="11" type="noConversion"/>
  </si>
  <si>
    <t>rtc --set 20180721063238
cbwrite 0x83 incomplete</t>
    <phoneticPr fontId="11" type="noConversion"/>
  </si>
  <si>
    <t>Diag Version</t>
    <phoneticPr fontId="11" type="noConversion"/>
  </si>
  <si>
    <t>Get SFC Info</t>
    <phoneticPr fontId="11" type="noConversion"/>
  </si>
  <si>
    <t>i2c -v 8 0x75 0x1932 0x1C -z 2
i2c -d 8 0x75 0x1932 1 -z 2
bl -p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device -k gasgauge -p
bl -p 90
pmuadc --sel potomac --read vsys_lo
wait 100
pmuadc --sel potomac --read vsys_lo
wait 100
pmuadc --sel potomac --read 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device -k gasgauge -p</t>
    <phoneticPr fontId="11" type="noConversion"/>
  </si>
  <si>
    <t>Set iBoot Backlight</t>
    <phoneticPr fontId="11" type="noConversion"/>
  </si>
  <si>
    <t>bl -n
bl -l
nvram --set backlight-level 824
nvram --save</t>
    <phoneticPr fontId="11" type="noConversion"/>
  </si>
  <si>
    <t>[0,60]</t>
    <phoneticPr fontId="11" type="noConversion"/>
  </si>
  <si>
    <t xml:space="preserve">Max battery pack voltage </t>
    <phoneticPr fontId="11" type="noConversion"/>
  </si>
  <si>
    <t>Max battery dsg current</t>
    <phoneticPr fontId="7" type="noConversion"/>
  </si>
  <si>
    <t>Max battery over chg cap</t>
    <phoneticPr fontId="7" type="noConversion"/>
  </si>
  <si>
    <t>syscfg print LCM#</t>
    <phoneticPr fontId="11" type="noConversion"/>
  </si>
  <si>
    <t xml:space="preserve">MT_MODULE_SN </t>
    <phoneticPr fontId="11" type="noConversion"/>
  </si>
  <si>
    <t>syscfg print MtSN
syscfg add MtSN D2C82350BJGJ3M967</t>
    <phoneticPr fontId="11" type="noConversion"/>
  </si>
  <si>
    <t>syscfg print MtSN</t>
    <phoneticPr fontId="11" type="noConversion"/>
  </si>
  <si>
    <t>Burn Dummy MdlC</t>
    <phoneticPr fontId="11" type="noConversion"/>
  </si>
  <si>
    <t xml:space="preserve">syscfg add MdlC 0xFN845JH45878923785627895256845TY845UJ845
syscfg print MdlC
</t>
    <phoneticPr fontId="11" type="noConversion"/>
  </si>
  <si>
    <t>pmuadc --sel potomac --read tbat</t>
    <phoneticPr fontId="11" type="noConversion"/>
  </si>
  <si>
    <t>CM_Gyro_Average_Z (dps)</t>
    <phoneticPr fontId="11" type="noConversion"/>
  </si>
  <si>
    <t>CM_Gyro_std_X (dps-rms )</t>
    <phoneticPr fontId="11" type="noConversion"/>
  </si>
  <si>
    <t>CM_Gyro_std_Y (dps-rms )</t>
    <phoneticPr fontId="11" type="noConversion"/>
  </si>
  <si>
    <t>CM_Gyro_std_Z (dps-rms )</t>
    <phoneticPr fontId="11" type="noConversion"/>
  </si>
  <si>
    <t>Accelmeter Self Test</t>
    <phoneticPr fontId="11" type="noConversion"/>
  </si>
  <si>
    <t>sensor --sel accel --init;wait 200 
sensor --sel accel --exectest selftest 
sensor --sel accel --turnoff;wait 200</t>
    <phoneticPr fontId="11" type="noConversion"/>
  </si>
  <si>
    <t>Gyro Self Test</t>
    <phoneticPr fontId="11" type="noConversion"/>
  </si>
  <si>
    <t>Magnetometer Initialiation</t>
    <phoneticPr fontId="11" type="noConversion"/>
  </si>
  <si>
    <t>sensor --sel compass --init</t>
    <phoneticPr fontId="11" type="noConversion"/>
  </si>
  <si>
    <t>Magnetometer Connectivity Test</t>
    <phoneticPr fontId="11" type="noConversion"/>
  </si>
  <si>
    <t>sensor -s compass --conntest</t>
    <phoneticPr fontId="11" type="noConversion"/>
  </si>
  <si>
    <t>Magnetometer Self-test</t>
    <phoneticPr fontId="11" type="noConversion"/>
  </si>
  <si>
    <t>sensor -s compass --turnoff;wait 200
sensor -s compass --init;wait 200
sensor -s compass --exectes selftest 
sensor -s compass --turnoff;wait 200</t>
    <phoneticPr fontId="11" type="noConversion"/>
  </si>
  <si>
    <t>VA_Magnetometer_ChipID</t>
    <phoneticPr fontId="11" type="noConversion"/>
  </si>
  <si>
    <t>0x40</t>
    <phoneticPr fontId="11" type="noConversion"/>
  </si>
  <si>
    <t>VA_Magnetometer_ChipID</t>
    <phoneticPr fontId="11" type="noConversion"/>
  </si>
  <si>
    <t>sensorreg -s compass -r 0x00 1
sensorreg -s compass -r 0x01 1</t>
    <phoneticPr fontId="11" type="noConversion"/>
  </si>
  <si>
    <t>VA_Magnetometer_Version</t>
    <phoneticPr fontId="11" type="noConversion"/>
  </si>
  <si>
    <t>0x52</t>
    <phoneticPr fontId="11" type="noConversion"/>
  </si>
  <si>
    <t>sensorreg -s compass -r 0x02</t>
    <phoneticPr fontId="11" type="noConversion"/>
  </si>
  <si>
    <t>VA_Magnetometer_CRC</t>
    <phoneticPr fontId="11" type="noConversion"/>
  </si>
  <si>
    <t>[1,1]</t>
    <phoneticPr fontId="7" type="noConversion"/>
  </si>
  <si>
    <t>VA_Magnetometer_ODR(Hz)</t>
    <phoneticPr fontId="11" type="noConversion"/>
  </si>
  <si>
    <t>[90,110]</t>
    <phoneticPr fontId="11" type="noConversion"/>
  </si>
  <si>
    <t xml:space="preserve">sensor --listsensors
sensor --sel compass --init
sensor --sel compass --sample 1000ms --stats
sensor --sel compass --turnoff </t>
    <phoneticPr fontId="11" type="noConversion"/>
  </si>
  <si>
    <t>VA_Magnetometer _Average_X (µT)</t>
    <phoneticPr fontId="11" type="noConversion"/>
  </si>
  <si>
    <t>VA_Magnetometer _Average_Y (µT)</t>
    <phoneticPr fontId="11" type="noConversion"/>
  </si>
  <si>
    <t>VA_Magnetometer _Average_Z (µT)</t>
    <phoneticPr fontId="11" type="noConversion"/>
  </si>
  <si>
    <t>VA_Magnetometer _std_Z (µT-rms)</t>
    <phoneticPr fontId="11" type="noConversion"/>
  </si>
  <si>
    <t>Backlight High-Low test</t>
    <phoneticPr fontId="11" type="noConversion"/>
  </si>
  <si>
    <t>bl -r
reg select D2483
reg read 0x1E3C 3
reg read 0x1EC3 1
reg write 0x1E3C 0xff
reg write 0x1E3D 0xff
reg write 0x1E3E 0xff
reg write 0x1E00 0xF3
reg write 0x1E01 0x07
reg read 0x1E3C 3
reg read 0x1EC3 1
reg write 0x1E3C 0xff
reg write 0x1E3D 0xff
reg write 0x1E3E 0xff
reg write 0x1E00 0xf4
reg write 0x1E01 0x01
reg read 0x1E3C 3
reg read 0x1EC3 1
reg write 0x1E3C 0xff
reg write 0x1E3D 0xff
reg write 0x1E3E 0xff
reg write 0x1E00 0xF3
reg write 0x1E01 0x07
reg read 0x1E3C 3
reg read 0x1EC3 1
reg write 0x1E3C 0xff
reg write 0x1E3D 0xff
reg write 0x1E3E 0xff
bl -r
bl-l</t>
    <phoneticPr fontId="11" type="noConversion"/>
  </si>
  <si>
    <t>Orion Contamination Test 4uA DATA_GND_150K (mV)</t>
    <phoneticPr fontId="11" type="noConversion"/>
  </si>
  <si>
    <t>[400,680]</t>
    <phoneticPr fontId="11" type="noConversion"/>
  </si>
  <si>
    <t>Orion Contamination Test 4uA DATA_PWR_150K (mV)</t>
    <phoneticPr fontId="11" type="noConversion"/>
  </si>
  <si>
    <t>Orion Contamination Test 4uA PWR_GND_150K (mV)</t>
    <phoneticPr fontId="11" type="noConversion"/>
  </si>
  <si>
    <t>oab3f_CMD_CONNECT_ORION_DATA_TO_GND_0
oab3f_CMD_CONNECT_ORION_PWR_TO_DATA_0
oab3f_CMD_CONNECT_ORION_PWR_TO_GND_1</t>
    <phoneticPr fontId="11" type="noConversion"/>
  </si>
  <si>
    <t>[4800,5250]</t>
    <phoneticPr fontId="11" type="noConversion"/>
  </si>
  <si>
    <t>oab3f_CMD_READ_ORION_VOLTAGE
oab3f_orion_volt_read</t>
    <phoneticPr fontId="11" type="noConversion"/>
  </si>
  <si>
    <t>[4250,5200]</t>
    <phoneticPr fontId="11" type="noConversion"/>
  </si>
  <si>
    <t>[4200,5000]</t>
    <phoneticPr fontId="11" type="noConversion"/>
  </si>
  <si>
    <t>[30,700]</t>
    <phoneticPr fontId="11" type="noConversion"/>
  </si>
  <si>
    <t>oab3f_CMD_SET_ELOAD_0</t>
    <phoneticPr fontId="11" type="noConversion"/>
  </si>
  <si>
    <t>[30,300]</t>
    <phoneticPr fontId="11" type="noConversion"/>
  </si>
  <si>
    <t>oab3f_CMD_ELOAD_EN_0</t>
    <phoneticPr fontId="11" type="noConversion"/>
  </si>
  <si>
    <t>socgpio --port 1 --pin 32 --output 0
socgpio --port 1 --pin 32 --output 1
i2c -v 2 0x13 0x00 0x80
i2c -v 2 0x13 0x00 0x80
i2c -v 2 0x13 0x00 0x80
i2c -v 2 0x13 0x00 0x80
i2c -d 2 0x13 0x74 8
i2c -d 2 0x13 0x1A 1</t>
    <phoneticPr fontId="11" type="noConversion"/>
  </si>
  <si>
    <t>oab3f_CMD_SET_RX_Vth_1000
oab3f_SWITCH2HS
oab3f_CMD_HS_DATA_RECORD
oab3f_WAITFORID
oab3f_CMD_HS_DATA_PLAYBACK(wait 3s)</t>
    <phoneticPr fontId="11" type="noConversion"/>
  </si>
  <si>
    <t>oab3f_CMD_CONNECT_CAP_LOAD_330P_0
oab3f_CMD_CAP_LOAD_EN_0</t>
    <phoneticPr fontId="11" type="noConversion"/>
  </si>
  <si>
    <t>oab3f_CMD_SET_GPIO_ORION_PULLDOWN_0
oab3f_CMD_SET_GPIO_ORION_PULLUP_1
oab3f_CMD_SET_GPIO_ORION_TX_EN_1
oab3f_CMD_SET_PWR_ORION_5000
oab3f_CMD_PWR_ORION_EN_1
oab3f_CMD_PWR_ORION_SW_EN_1
oab3f_CMD_SET_RX_Vth_1000
oab3f_WAITFORID</t>
    <phoneticPr fontId="11" type="noConversion"/>
  </si>
  <si>
    <t>oab3f_CMD_READ_ORION_CURRENT
o3b3f_orion_current_read</t>
    <phoneticPr fontId="11" type="noConversion"/>
  </si>
  <si>
    <t>oab3f_CMD_SET_PWR_ORION_9000
oab3f_CMD_READ_ORION_VOLTAGE
o3b3f_orion_volt_read</t>
    <phoneticPr fontId="11" type="noConversion"/>
  </si>
  <si>
    <t>i2c -v 2 0x13 0xA0 0x01
i2c -d 2 0x13 0xA5 1
i2c -d 2 0x13 0xA4 1</t>
    <phoneticPr fontId="11" type="noConversion"/>
  </si>
  <si>
    <t xml:space="preserve">socgpio --port 1 --pin 32 --output 0
socgpio --port 1 --pin 32 --output 1
i2c -v 2 0x13 0x00 0x80
i2c -v 2 0x13 0x00 0x80
i2c -v 2 0x13 0x00 0x80
i2c -v 2 0x13 0x00 0x80
i2c -d 2 0x13 0x74 8
i2c -d 2 0x13 0x1A 1
</t>
    <phoneticPr fontId="11" type="noConversion"/>
  </si>
  <si>
    <t>oab3f_CMD_SET_RX_Vth_1000
oab3f_SWITCH2LS
oab3f_WAITFORID
oab3f_CMD_SET_PWR_ORION_0
CMD_PWR_ORION_SW_EN_0
CMD_PWR_ORION_EN_0</t>
    <phoneticPr fontId="11" type="noConversion"/>
  </si>
  <si>
    <t>i2c -d 2 0x13 0x74 8
i2c -d 2 0x13 0x1A 1
ace --pick usbc --4cc SRDY --txdata "0x00" --rxdata 0</t>
    <phoneticPr fontId="11" type="noConversion"/>
  </si>
  <si>
    <t>oab3f_EXIT</t>
    <phoneticPr fontId="11" type="noConversion"/>
  </si>
  <si>
    <t>ALS1_FH_RIGHT Device ID</t>
    <phoneticPr fontId="11" type="noConversion"/>
  </si>
  <si>
    <t>sensor --sel als1 --init
i2c -d 6 0x39 0x92 0x01</t>
    <phoneticPr fontId="11" type="noConversion"/>
  </si>
  <si>
    <t>ALS1_FH_RIGHT_Revision ID</t>
    <phoneticPr fontId="11" type="noConversion"/>
  </si>
  <si>
    <t>i2c -d 6 0x39 0x91 0x01</t>
    <phoneticPr fontId="11" type="noConversion"/>
  </si>
  <si>
    <t>[1]</t>
    <phoneticPr fontId="11" type="noConversion"/>
  </si>
  <si>
    <t>i2c -d 6 0x39 0xE2 0x01</t>
    <phoneticPr fontId="11" type="noConversion"/>
  </si>
  <si>
    <t xml:space="preserve">ALS1_FH_RIGHT_Chip ID </t>
    <phoneticPr fontId="11" type="noConversion"/>
  </si>
  <si>
    <t>i2c -d 6 0x39 0xE3 0x04</t>
    <phoneticPr fontId="11" type="noConversion"/>
  </si>
  <si>
    <t>Sensor ALS1_FH_RIGHT Bright -Ch_0 (counts)</t>
    <phoneticPr fontId="11" type="noConversion"/>
  </si>
  <si>
    <t>sensor --sel als1 --init
sensor --sel als1 --set gain 8
sensor --sel als1 --set integration_cycles 148
sensor --sel als1 --sample 3 --stream</t>
    <phoneticPr fontId="11" type="noConversion"/>
  </si>
  <si>
    <t>Sensor ALS1_FH_RIGHT Bright -Ch_1 (counts)</t>
    <phoneticPr fontId="11" type="noConversion"/>
  </si>
  <si>
    <t>Sensor ALS1_FH_RIGHT Bright -Ch_2 (counts)</t>
    <phoneticPr fontId="11" type="noConversion"/>
  </si>
  <si>
    <t>Sensor ALS1_FH_RIGHT Bright -Ch_3 (counts)</t>
    <phoneticPr fontId="11" type="noConversion"/>
  </si>
  <si>
    <t>sensor --sel als2 --init
i2c -d 6 0x29 0x92 0x01</t>
    <phoneticPr fontId="11" type="noConversion"/>
  </si>
  <si>
    <t>i2c -d 6 0x29 0xE2 0x01</t>
    <phoneticPr fontId="7" type="noConversion"/>
  </si>
  <si>
    <t>Sensor ALS2_FH_LEFT Bright -Ch_0 (counts)</t>
    <phoneticPr fontId="11" type="noConversion"/>
  </si>
  <si>
    <t>Sensor ALS2_FH_LEFT Bright -Ch_1 (counts)</t>
    <phoneticPr fontId="11" type="noConversion"/>
  </si>
  <si>
    <t>Sensor ALS2_FH_LEFT Bright -Ch_2 (counts)</t>
    <phoneticPr fontId="11" type="noConversion"/>
  </si>
  <si>
    <t>Sensor ALS2_FH_LEFT Bright -Ch_3 (counts)</t>
    <phoneticPr fontId="11" type="noConversion"/>
  </si>
  <si>
    <t>DTCl</t>
    <phoneticPr fontId="7" type="noConversion"/>
  </si>
  <si>
    <t>motor_POWERON
delay 0.8s
motor_READPOWER
motor_POWEROFF
delay 0.2s</t>
    <phoneticPr fontId="11" type="noConversion"/>
  </si>
  <si>
    <t>motor_VOLUPON
delay 0.8s
motor_READVOLUP
motor_VOLUPOFF
delay 0.2s</t>
    <phoneticPr fontId="11" type="noConversion"/>
  </si>
  <si>
    <t>motor_POWERON
delay 1.2s
motor_READPOWER
motor_POWEROFF
delay 0.2s</t>
    <phoneticPr fontId="11" type="noConversion"/>
  </si>
  <si>
    <t>q
bl -l</t>
    <phoneticPr fontId="11" type="noConversion"/>
  </si>
  <si>
    <t>device -k GasGauge -g charge-percentage</t>
    <phoneticPr fontId="11" type="noConversion"/>
  </si>
  <si>
    <t>Check Battery Voltage After Test (mV)</t>
    <phoneticPr fontId="11" type="noConversion"/>
  </si>
  <si>
    <t>[3700,NA]</t>
    <phoneticPr fontId="11" type="noConversion"/>
  </si>
  <si>
    <t>sn
cbwrite 0x83 pass
cbread 0x83</t>
    <phoneticPr fontId="11" type="noConversion"/>
  </si>
  <si>
    <t>Reset Fixture</t>
    <phoneticPr fontId="11" type="noConversion"/>
  </si>
  <si>
    <t>test_RESET</t>
    <phoneticPr fontId="11" type="noConversion"/>
  </si>
  <si>
    <t>[90,105]</t>
    <phoneticPr fontId="7" type="noConversion"/>
  </si>
  <si>
    <t>WV_Phosphorus_Temp_average (deg C )</t>
    <phoneticPr fontId="35" type="noConversion"/>
  </si>
  <si>
    <t>WV_Phosphorus_Average (kPa)</t>
    <phoneticPr fontId="35" type="noConversion"/>
  </si>
  <si>
    <r>
      <t>pmuadc --read ldo1 
pmuadc --read ildo1 
pmuadc --read ldo5 
pmuadc --read ildo5 
ace --pick usbc
ace --4cc DPMr --txdata '0xA0 0x20' --rxdata '13' 
reg select D2483 // pick PMU 
reg write 0x6400 0xxx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Times New Roman"/>
        <family val="1"/>
      </rPr>
      <t xml:space="preserve">// reg write 0x6400 0xxx
Set 0xxx = 0xD1 -&gt; 0xCC -&gt; 0xC7 -&gt; 0xC2 -&gt; 0xBD-&gt; 0xB9-&gt; 0xB4-&gt; 0xAF-&gt; 0xAA-&gt; 0xA5-&gt; 0xA0-&gt; 0x9B-&gt; -&gt; 0x96-&gt; 0x91 -&gt; 0x8C 
 </t>
    </r>
    <r>
      <rPr>
        <sz val="12"/>
        <color theme="1"/>
        <rFont val="細明體"/>
        <family val="3"/>
        <charset val="136"/>
      </rPr>
      <t xml:space="preserve">）
</t>
    </r>
    <r>
      <rPr>
        <sz val="12"/>
        <color theme="1"/>
        <rFont val="Times New Roman"/>
        <family val="1"/>
      </rPr>
      <t>wait 300 
pmuadc --read ldo5 
ace --4cc DPMr --txdata '0xA0 0x20' --rxdata '13'
//expect "0x00" instead of "0xFF"
 reg write 0x6400 0xD1</t>
    </r>
    <phoneticPr fontId="11" type="noConversion"/>
  </si>
  <si>
    <t>i2c -v 2 0x13 0x00 0x84
baud --set 1000000
i2c -v 2 0x13 0x00 0x84
i2c -v 2 0x13 0x00 0x84
baud -u 6 --set 1000000 
uarttx -u 6 -f nandfs:\AppleInternal\Diags\Scripts\J420\1k.txt
uartrx -u 6 --file nandfs:\AppleInternal\Diags\Scripts\J420\output_330p_rx_1k.txt --exit EXIT
digest --md5 -f nandfs:\AppleInternal\Diags\Scripts\J420\1k.txt
digest --md5 -f nandfs:\AppleInternal\Diags\Scripts\J420\output_330p_rx_1k.txt
cat nandfs:\AppleInternal\Diags\Scripts\J420\1k.txt
cat nandfs:\AppleInternal\Diags\Scripts\J420\output_330p_rx_1k.txt
baud --set 115200</t>
    <phoneticPr fontId="11" type="noConversion"/>
  </si>
  <si>
    <t>i2c -v 2 0x13 0x00 0x84
baud --set 1000000
i2c -v 2 0x13 0x00 0x84
i2c -v 2 0x13 0x00 0x84
baud -u 6 --set 1000000 
uarttx -u 6 -f nandfs:\AppleInternal\Diags\Scripts\J420\1k.txt
uartrx -u 6 --file nandfs:\AppleInternal\Diags\Scripts\J420\output_330p_rx_1k.txt --exit EXIT
digest --md5 -f nandfs:\AppleInternal\Diags\Scripts\J420\1k.txt
digest --md5 -f nandfs:\AppleInternal\Diags\Scripts\J420\output_330p_rx_1k.txt
cat nandfs:\AppleInternal\Diags\Scripts\J420\1k.txt
cat nandfs:\AppleInternal\Diags\Scripts\J420\output_330p_rx_1k.txt
baud --set 115200</t>
    <phoneticPr fontId="11" type="noConversion"/>
  </si>
  <si>
    <t>Test Items</t>
    <phoneticPr fontId="7" type="noConversion"/>
  </si>
  <si>
    <t>audio -r
i2c -s 1
audio --turnoff</t>
    <phoneticPr fontId="35" type="noConversion"/>
  </si>
  <si>
    <t>audio -r
i2c -s 2
audio --turnoff</t>
    <phoneticPr fontId="35" type="noConversion"/>
  </si>
  <si>
    <t>i2c -s 0</t>
    <phoneticPr fontId="35" type="noConversion"/>
  </si>
  <si>
    <t>i2c -s 6</t>
    <phoneticPr fontId="35" type="noConversion"/>
  </si>
  <si>
    <t>i2c -s 11</t>
    <phoneticPr fontId="35" type="noConversion"/>
  </si>
  <si>
    <t>Station SW Count</t>
    <phoneticPr fontId="7" type="noConversion"/>
  </si>
  <si>
    <t>Not POR</t>
    <phoneticPr fontId="7" type="noConversion"/>
  </si>
  <si>
    <t>CHN validation</t>
    <phoneticPr fontId="7" type="noConversion"/>
  </si>
  <si>
    <t>New Item</t>
    <phoneticPr fontId="7" type="noConversion"/>
  </si>
  <si>
    <t>Pending update</t>
    <phoneticPr fontId="7" type="noConversion"/>
  </si>
  <si>
    <t>Modified</t>
    <phoneticPr fontId="7" type="noConversion"/>
  </si>
  <si>
    <t>Ready</t>
    <phoneticPr fontId="7" type="noConversion"/>
  </si>
  <si>
    <t>Not ready</t>
    <phoneticPr fontId="7" type="noConversion"/>
  </si>
  <si>
    <t>Titanium command</t>
    <phoneticPr fontId="7" type="noConversion"/>
  </si>
  <si>
    <t>Diag Version</t>
    <phoneticPr fontId="7" type="noConversion"/>
  </si>
  <si>
    <t>Check Titanium Versions</t>
    <phoneticPr fontId="7" type="noConversion"/>
  </si>
  <si>
    <t>Titanium TBTB FW</t>
    <phoneticPr fontId="7" type="noConversion"/>
  </si>
  <si>
    <t>Titanium DP TX1 FW</t>
    <phoneticPr fontId="7" type="noConversion"/>
  </si>
  <si>
    <t>Titanium DP RX1 FW</t>
    <phoneticPr fontId="7" type="noConversion"/>
  </si>
  <si>
    <t>Titanium DP TX0 FW</t>
    <phoneticPr fontId="7" type="noConversion"/>
  </si>
  <si>
    <t>Titanium TBTA FW</t>
    <phoneticPr fontId="7" type="noConversion"/>
  </si>
  <si>
    <t>Titanium Hardware Rev</t>
    <phoneticPr fontId="7" type="noConversion"/>
  </si>
  <si>
    <t>Titanium FPGA FW</t>
    <phoneticPr fontId="7" type="noConversion"/>
  </si>
  <si>
    <t>Titanium Ridge FW Version</t>
    <phoneticPr fontId="7" type="noConversion"/>
  </si>
  <si>
    <t>Check Caesium Versions</t>
    <phoneticPr fontId="7" type="noConversion"/>
  </si>
  <si>
    <t>Caesium STM FW</t>
    <phoneticPr fontId="7" type="noConversion"/>
  </si>
  <si>
    <t>Caesium LowSpeed Controller FW</t>
    <phoneticPr fontId="7" type="noConversion"/>
  </si>
  <si>
    <t>Caesium FX3 FW</t>
    <phoneticPr fontId="7" type="noConversion"/>
  </si>
  <si>
    <t>Caesium Ace FW</t>
    <phoneticPr fontId="7" type="noConversion"/>
  </si>
  <si>
    <t>Caesium Hardware Rev</t>
    <phoneticPr fontId="7" type="noConversion"/>
  </si>
  <si>
    <t>DP Tx Max Eye Width L0</t>
    <phoneticPr fontId="7" type="noConversion"/>
  </si>
  <si>
    <t>DP Tx Max Eye Height L0</t>
    <phoneticPr fontId="7" type="noConversion"/>
  </si>
  <si>
    <t>DP Tx Midpoint Eye Height L0</t>
    <phoneticPr fontId="7" type="noConversion"/>
  </si>
  <si>
    <t>DP Tx Eye L1</t>
    <phoneticPr fontId="7" type="noConversion"/>
  </si>
  <si>
    <t>DP Tx Max Eye Width L1</t>
    <phoneticPr fontId="7" type="noConversion"/>
  </si>
  <si>
    <t>DP Tx Max Eye Height L1</t>
    <phoneticPr fontId="7" type="noConversion"/>
  </si>
  <si>
    <t>DP Tx Midpoint Eye Height L1</t>
    <phoneticPr fontId="7" type="noConversion"/>
  </si>
  <si>
    <t>DP Tx Eye L2</t>
    <phoneticPr fontId="7" type="noConversion"/>
  </si>
  <si>
    <t>DP Tx Max Eye Width L2</t>
    <phoneticPr fontId="7" type="noConversion"/>
  </si>
  <si>
    <t>DP Tx Max Eye Height L2</t>
    <phoneticPr fontId="7" type="noConversion"/>
  </si>
  <si>
    <t>DP Tx Midpoint Eye Height L2</t>
    <phoneticPr fontId="7" type="noConversion"/>
  </si>
  <si>
    <t>DP Tx Eye L3</t>
    <phoneticPr fontId="7" type="noConversion"/>
  </si>
  <si>
    <t>DP Tx Max Eye Width L3</t>
    <phoneticPr fontId="7" type="noConversion"/>
  </si>
  <si>
    <t>DP Tx Max Eye Height L3</t>
    <phoneticPr fontId="7" type="noConversion"/>
  </si>
  <si>
    <t>DP Tx Midpoint Eye Height L3</t>
    <phoneticPr fontId="7" type="noConversion"/>
  </si>
  <si>
    <t>errorCnts_dP0Lane2ErrorCount</t>
    <phoneticPr fontId="7" type="noConversion"/>
  </si>
  <si>
    <t>[0,  0]</t>
    <phoneticPr fontId="7" type="noConversion"/>
  </si>
  <si>
    <t>videoStatus_totalHorizontal</t>
    <phoneticPr fontId="7" type="noConversion"/>
  </si>
  <si>
    <t>[3290,  3290]</t>
    <phoneticPr fontId="7" type="noConversion"/>
  </si>
  <si>
    <t>errorCnts_dP0Lane3ErrorCount</t>
    <phoneticPr fontId="7" type="noConversion"/>
  </si>
  <si>
    <t>linkStatus_cedarP0status</t>
    <phoneticPr fontId="7" type="noConversion"/>
  </si>
  <si>
    <t>[30583, 30583]</t>
    <phoneticPr fontId="7" type="noConversion"/>
  </si>
  <si>
    <t>errorCnts_dP0Lane0ErrorCount</t>
    <phoneticPr fontId="7" type="noConversion"/>
  </si>
  <si>
    <t>CRC_dPRX0GreenCRC</t>
    <phoneticPr fontId="7" type="noConversion"/>
  </si>
  <si>
    <t>[3195791596, 3195791596]</t>
    <phoneticPr fontId="7" type="noConversion"/>
  </si>
  <si>
    <t>CRC_dPRX0BlueCRC</t>
    <phoneticPr fontId="7" type="noConversion"/>
  </si>
  <si>
    <t>[289428469, 289428469]</t>
    <phoneticPr fontId="7" type="noConversion"/>
  </si>
  <si>
    <t>videoStatus_totalVertical</t>
    <phoneticPr fontId="7" type="noConversion"/>
  </si>
  <si>
    <t>[2222,  2222]</t>
    <phoneticPr fontId="7" type="noConversion"/>
  </si>
  <si>
    <t>linkStatus_cedarP0laneCount</t>
    <phoneticPr fontId="7" type="noConversion"/>
  </si>
  <si>
    <t>[4,  4]</t>
    <phoneticPr fontId="7" type="noConversion"/>
  </si>
  <si>
    <t>errorCnts_dP0Lane2CountValid</t>
    <phoneticPr fontId="7" type="noConversion"/>
  </si>
  <si>
    <t>[1,  1]</t>
    <phoneticPr fontId="7" type="noConversion"/>
  </si>
  <si>
    <t>videoStatus_verticalStart</t>
    <phoneticPr fontId="7" type="noConversion"/>
  </si>
  <si>
    <t>[61, 61]</t>
    <phoneticPr fontId="7" type="noConversion"/>
  </si>
  <si>
    <t>errorCnts_dP0Lane3CountValid</t>
    <phoneticPr fontId="7" type="noConversion"/>
  </si>
  <si>
    <t>errorCnts_dP0Lane0CountValid</t>
    <phoneticPr fontId="7" type="noConversion"/>
  </si>
  <si>
    <t>linkStatus_cedarP0linkBandwidthGbps</t>
    <phoneticPr fontId="7" type="noConversion"/>
  </si>
  <si>
    <t>[8100,  8100]</t>
    <phoneticPr fontId="7" type="noConversion"/>
  </si>
  <si>
    <t>videoStatus_msaValid</t>
    <phoneticPr fontId="7" type="noConversion"/>
  </si>
  <si>
    <t>CRC_dPRX0RedCRC</t>
    <phoneticPr fontId="7" type="noConversion"/>
  </si>
  <si>
    <t>[2226662099, 2226662099]</t>
    <phoneticPr fontId="7" type="noConversion"/>
  </si>
  <si>
    <t>videoStatus_activeVerticalWidth</t>
    <phoneticPr fontId="7" type="noConversion"/>
  </si>
  <si>
    <t>[2160,  2160]</t>
    <phoneticPr fontId="7" type="noConversion"/>
  </si>
  <si>
    <t>errorCnts_dP0Lane1CountValid</t>
    <phoneticPr fontId="7" type="noConversion"/>
  </si>
  <si>
    <t>videoStatus_activeHorizontalWidth</t>
    <phoneticPr fontId="7" type="noConversion"/>
  </si>
  <si>
    <t>[3840,  3840]</t>
    <phoneticPr fontId="7" type="noConversion"/>
  </si>
  <si>
    <t>videoStatus_msaLocked</t>
    <phoneticPr fontId="7" type="noConversion"/>
  </si>
  <si>
    <t>videoStatus_horizontalStart</t>
    <phoneticPr fontId="7" type="noConversion"/>
  </si>
  <si>
    <t>[72,  72]</t>
    <phoneticPr fontId="7" type="noConversion"/>
  </si>
  <si>
    <t>errorCnts_dP0Lane1ErrorCount</t>
    <phoneticPr fontId="7" type="noConversion"/>
  </si>
  <si>
    <t>Get Overall Result</t>
    <phoneticPr fontId="7" type="noConversion"/>
  </si>
  <si>
    <t>Finish DRCB</t>
    <phoneticPr fontId="7" type="noConversion"/>
  </si>
  <si>
    <t>0x00010601</t>
    <phoneticPr fontId="7" type="noConversion"/>
  </si>
  <si>
    <t>USB SSP CC1 Enumeration with RX Eye</t>
    <phoneticPr fontId="7" type="noConversion"/>
  </si>
  <si>
    <t>USB SSP CC2 Enumeration with RX Eye</t>
    <phoneticPr fontId="7" type="noConversion"/>
  </si>
  <si>
    <t>Usb_Rx_SSP_EyeHeight_CC1</t>
    <phoneticPr fontId="7" type="noConversion"/>
  </si>
  <si>
    <t>Usb_Rx_SSP_EyeWidth_UI_CC1</t>
    <phoneticPr fontId="7" type="noConversion"/>
  </si>
  <si>
    <t>Usb_Rx_SSP_EyeHeight_mV_CC1</t>
    <phoneticPr fontId="7" type="noConversion"/>
  </si>
  <si>
    <t>Usb_Rx_SSP_EyeHeight_CC2</t>
    <phoneticPr fontId="7" type="noConversion"/>
  </si>
  <si>
    <t>Usb_Rx_SSP_EyeWidth_CC2</t>
    <phoneticPr fontId="7" type="noConversion"/>
  </si>
  <si>
    <t>Usb_Rx_SSP_EyeWidth_UI_CC2</t>
    <phoneticPr fontId="7" type="noConversion"/>
  </si>
  <si>
    <t>Usb_Rx_SSP_EyeHeight_mV_CC2</t>
    <phoneticPr fontId="7" type="noConversion"/>
  </si>
  <si>
    <t>[0.48, NA]</t>
    <phoneticPr fontId="7" type="noConversion"/>
  </si>
  <si>
    <t>[70, NA]</t>
    <phoneticPr fontId="7" type="noConversion"/>
  </si>
  <si>
    <t>[65, NA]</t>
    <phoneticPr fontId="7" type="noConversion"/>
  </si>
  <si>
    <t>Titanium STM FW</t>
    <phoneticPr fontId="7" type="noConversion"/>
  </si>
  <si>
    <t>DP Tx Eye L0</t>
    <phoneticPr fontId="7" type="noConversion"/>
  </si>
  <si>
    <t>Adding Syscfg PRSq</t>
    <phoneticPr fontId="7" type="noConversion"/>
  </si>
  <si>
    <t>PRSq</t>
    <phoneticPr fontId="7" type="noConversion"/>
  </si>
  <si>
    <t>syscfg add PRSq 0x01030001 0x00000000 0x00000000 0x00000000</t>
    <phoneticPr fontId="7" type="noConversion"/>
  </si>
  <si>
    <t>Compare Battery SN With SFC</t>
    <phoneticPr fontId="7" type="noConversion"/>
  </si>
  <si>
    <t>device -k GasGauge --e read_pack_sn</t>
    <phoneticPr fontId="7" type="noConversion"/>
  </si>
  <si>
    <t xml:space="preserve"> </t>
    <phoneticPr fontId="7" type="noConversion"/>
  </si>
  <si>
    <t>Burn Battery SN</t>
    <phoneticPr fontId="7" type="noConversion"/>
  </si>
  <si>
    <t>BATTERY_SN</t>
    <phoneticPr fontId="7" type="noConversion"/>
  </si>
  <si>
    <t xml:space="preserve">syscfg add Batt </t>
    <phoneticPr fontId="7" type="noConversion"/>
  </si>
  <si>
    <t>Get Battery SN</t>
    <phoneticPr fontId="7" type="noConversion"/>
  </si>
  <si>
    <t>Pending update</t>
    <phoneticPr fontId="7" type="noConversion"/>
  </si>
  <si>
    <t>2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</si>
  <si>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</si>
  <si>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</si>
  <si>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</si>
  <si>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</si>
  <si>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</si>
  <si>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</si>
  <si>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</si>
  <si>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</si>
  <si>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</si>
  <si>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</si>
  <si>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</si>
  <si>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Moving from QT0a</t>
    <phoneticPr fontId="7" type="noConversion"/>
  </si>
  <si>
    <t>Moving from QT0a &amp; pending limits</t>
    <phoneticPr fontId="7" type="noConversion"/>
  </si>
  <si>
    <t>Check USBC Redriver Voltage and I2C Communication</t>
    <phoneticPr fontId="11" type="noConversion"/>
  </si>
  <si>
    <t>[0,65]</t>
    <phoneticPr fontId="7" type="noConversion"/>
  </si>
  <si>
    <t>HALL_2_IRQ_L_Miss Test_IRQ</t>
    <phoneticPr fontId="7" type="noConversion"/>
  </si>
  <si>
    <t>HALL_2_IRQ_L_Detect Test_IRQ</t>
    <phoneticPr fontId="7" type="noConversion"/>
  </si>
  <si>
    <t>HALL_3_IRQ_L_Detect Test_IRQ</t>
    <phoneticPr fontId="7" type="noConversion"/>
  </si>
  <si>
    <t>HALL_3_IRQ_L_Miss Test_IRQ</t>
    <phoneticPr fontId="7" type="noConversion"/>
  </si>
  <si>
    <t>HALL_1_IRQ_L_Detect Test_IRQ</t>
    <phoneticPr fontId="7" type="noConversion"/>
  </si>
  <si>
    <t>HALL_1_IRQ_L_Miss Test_IRQ</t>
    <phoneticPr fontId="7" type="noConversion"/>
  </si>
  <si>
    <t>P0 write dummy MdlC key</t>
    <phoneticPr fontId="11" type="noConversion"/>
  </si>
  <si>
    <t>i2c -v 2 0x13 0x00 0x84
baud --set 1000000
i2c -v 2 0x13 0x00 0x84
i2c -v 2 0x13 0x00 0x84
baud -u 6 --set 1000000
uarttx -u 6 -f nandfs:\AppleInternal\Diags\Scripts\J420\1k.txt
uartrx -u 6 --file nandfs:\AppleInternal\Diags\Scripts\J420\output_rx_1k.txt --exit EXIT
digest --md5 -f nandfs:\AppleInternal\Diags\Scripts\J420\1k.txt
digest --md5 -f nandfs:\AppleInternal\Diags\Scripts\J420\output_rx_1k.txt
cat nandfs:\AppleInternal\Diags\Scripts\J420\1k.txt
cat nandfs:\AppleInternal\Diags\Scripts\J420\output_rx_1k.txt
baud --set 115200</t>
    <phoneticPr fontId="11" type="noConversion"/>
  </si>
  <si>
    <t>Need to confirm the path of 1K file</t>
    <phoneticPr fontId="7" type="noConversion"/>
  </si>
  <si>
    <t>i2c -v 2 0x13 0x00 0x84
baud --set 1000000
i2c -v 2 0x13 0x00 0x84
i2c -v 2 0x13 0x00 0x84
baud -u 6 --set 1000000
uarttx -u 6 -f nandfs:\AppleInternal\Diags\Scripts\J420\1k.txt
uartrx -u 6 --file nandfs:\AppleInternal\Diags\Scripts\J420\output_rx_1k.txt --exit EXIT
digest --md5 -f nandfs:\AppleInternal\Diags\Scripts\J420\1k.txt
digest --md5 -f nandfs:\AppleInternal\Diags\Scripts\J420\output_rx_1k.txt
cat nandfs:\AppleInternal\Diags\Scripts\J420\1k.txt
cat nandfs:\AppleInternal\Diags\Scripts\output_rx_1k.txt
baud --set 115200</t>
    <phoneticPr fontId="11" type="noConversion"/>
  </si>
  <si>
    <t xml:space="preserve">value have to change to binary system to catch LSB </t>
    <phoneticPr fontId="7" type="noConversion"/>
  </si>
  <si>
    <t>POTOMAC 8-bit: 0xEA, 7-bit: 0x75</t>
    <phoneticPr fontId="7" type="noConversion"/>
  </si>
  <si>
    <t>Need to confirm board ID</t>
    <phoneticPr fontId="39" type="noConversion"/>
  </si>
  <si>
    <t>NFC Check</t>
    <phoneticPr fontId="7" type="noConversion"/>
  </si>
  <si>
    <t>1</t>
    <phoneticPr fontId="11" type="noConversion"/>
  </si>
  <si>
    <t>SCRP_Tx_Version</t>
    <phoneticPr fontId="11" type="noConversion"/>
  </si>
  <si>
    <t>Tx Fw Version</t>
    <phoneticPr fontId="7" type="noConversion"/>
  </si>
  <si>
    <t>LPP Inductance_MTP</t>
    <phoneticPr fontId="7" type="noConversion"/>
  </si>
  <si>
    <t>LPP Frequency_MTP</t>
    <phoneticPr fontId="7" type="noConversion"/>
  </si>
  <si>
    <t>LPP Inductance_MTP_After</t>
    <phoneticPr fontId="7" type="noConversion"/>
  </si>
  <si>
    <t>LPP Frequency_MTP_After</t>
    <phoneticPr fontId="7" type="noConversion"/>
  </si>
  <si>
    <t>Tx HWID_MTP_After</t>
    <phoneticPr fontId="7" type="noConversion"/>
  </si>
  <si>
    <t>VBoost_MTP_After</t>
    <phoneticPr fontId="7" type="noConversion"/>
  </si>
  <si>
    <t>VSense_MTP_After</t>
    <phoneticPr fontId="7" type="noConversion"/>
  </si>
  <si>
    <t>ISense_MTP_After</t>
    <phoneticPr fontId="7" type="noConversion"/>
  </si>
  <si>
    <t>LFOD_MTP_After</t>
    <phoneticPr fontId="7" type="noConversion"/>
  </si>
  <si>
    <t xml:space="preserve">SCRP_LPP_L_MTP_BEFORE </t>
  </si>
  <si>
    <t>SCRP_LPP_FREQ_MTP_BEFORE</t>
    <phoneticPr fontId="7" type="noConversion"/>
  </si>
  <si>
    <t>SCRP_TX_HWID_MTP_BEFORE</t>
  </si>
  <si>
    <t>SCRP_VBoost_MTP_BEFORE</t>
    <phoneticPr fontId="7" type="noConversion"/>
  </si>
  <si>
    <t>SCRP_VSense_MTP_BEFORE</t>
    <phoneticPr fontId="7" type="noConversion"/>
  </si>
  <si>
    <t>SCRP_Isense_MTP_BEFORE</t>
  </si>
  <si>
    <t>SCRP_LFOD_MTP_BEFORE</t>
  </si>
  <si>
    <t>SCRP_LPP_Inductance_Free_Air_Cal</t>
    <phoneticPr fontId="7" type="noConversion"/>
  </si>
  <si>
    <t>SCRP_LPP_FREQ_Free_Air_Cal</t>
    <phoneticPr fontId="7" type="noConversion"/>
  </si>
  <si>
    <t>SCRP_LPP_L_CAL_MTP</t>
    <phoneticPr fontId="7" type="noConversion"/>
  </si>
  <si>
    <t>SCRP_LPP_FREQ_CAL_MTP</t>
    <phoneticPr fontId="7" type="noConversion"/>
  </si>
  <si>
    <t>LPP Inductance_MTP_Before</t>
    <phoneticPr fontId="7" type="noConversion"/>
  </si>
  <si>
    <t>LPP Frequency_MTP_Before</t>
    <phoneticPr fontId="7" type="noConversion"/>
  </si>
  <si>
    <t>Tx HWID_MTP_Before</t>
    <phoneticPr fontId="7" type="noConversion"/>
  </si>
  <si>
    <t>VBoost_MTP_Before</t>
    <phoneticPr fontId="7" type="noConversion"/>
  </si>
  <si>
    <t>VSense_MTP_Before</t>
    <phoneticPr fontId="7" type="noConversion"/>
  </si>
  <si>
    <t>ISense_MTP_Before</t>
    <phoneticPr fontId="7" type="noConversion"/>
  </si>
  <si>
    <t>LFOD_MTP_Before</t>
    <phoneticPr fontId="7" type="noConversion"/>
  </si>
  <si>
    <t>SCRP_LPP_L_MTP_AFTER</t>
    <phoneticPr fontId="7" type="noConversion"/>
  </si>
  <si>
    <t>SCRP_LPP_FREQ_MTP_AFTER</t>
    <phoneticPr fontId="7" type="noConversion"/>
  </si>
  <si>
    <t>SCRP_TX_HWID_MTP_AFTER</t>
    <phoneticPr fontId="7" type="noConversion"/>
  </si>
  <si>
    <t>SCRP_VBoost_MTP_AFTER</t>
    <phoneticPr fontId="7" type="noConversion"/>
  </si>
  <si>
    <t>SCRP_VSense_MTP_AFTER</t>
    <phoneticPr fontId="7" type="noConversion"/>
  </si>
  <si>
    <t>SCRP_Isense_MTP_AFTER</t>
    <phoneticPr fontId="7" type="noConversion"/>
  </si>
  <si>
    <t>SCRP_LFOD_MTP_AFTER</t>
  </si>
  <si>
    <t>[0x3369]</t>
    <phoneticPr fontId="39" type="noConversion"/>
  </si>
  <si>
    <t>[5072,6200]</t>
    <phoneticPr fontId="39" type="noConversion"/>
  </si>
  <si>
    <t>[0x08BA]</t>
    <phoneticPr fontId="39" type="noConversion"/>
  </si>
  <si>
    <t>[0x7CCB]</t>
    <phoneticPr fontId="39" type="noConversion"/>
  </si>
  <si>
    <t>[4611,6148]</t>
    <phoneticPr fontId="39" type="noConversion"/>
  </si>
  <si>
    <t>Battery FW version</t>
  </si>
  <si>
    <t>[0x610]</t>
    <phoneticPr fontId="39" type="noConversion"/>
  </si>
  <si>
    <t>device -k GasGauge --get fw-version</t>
    <phoneticPr fontId="39" type="noConversion"/>
  </si>
  <si>
    <t>device -k GasGauge -g chem-cap-updates-en</t>
    <phoneticPr fontId="39" type="noConversion"/>
  </si>
  <si>
    <t>[3400,4350]</t>
    <phoneticPr fontId="35" type="noConversion"/>
  </si>
  <si>
    <t>[4950,  5500]</t>
    <phoneticPr fontId="7" type="noConversion"/>
  </si>
  <si>
    <t>PD_5VbaseVBUS_DCR_MLB_Source_0mA_current</t>
    <phoneticPr fontId="7" type="noConversion"/>
  </si>
  <si>
    <t>[0,  5]</t>
    <phoneticPr fontId="7" type="noConversion"/>
  </si>
  <si>
    <t>PD_5VbaseVBUS_DCR_MLB_Source_1000mA_voltage</t>
    <phoneticPr fontId="7" type="noConversion"/>
  </si>
  <si>
    <t>[4900,  5200]</t>
    <phoneticPr fontId="7" type="noConversion"/>
  </si>
  <si>
    <t>PD_5VbaseVBUS_DCR_MLB_Source_1000mA_current</t>
    <phoneticPr fontId="7" type="noConversion"/>
  </si>
  <si>
    <t>[950,  1050]</t>
    <phoneticPr fontId="7" type="noConversion"/>
  </si>
  <si>
    <t>[0,  0.5]</t>
    <phoneticPr fontId="7" type="noConversion"/>
  </si>
  <si>
    <t>PD Test - MLB_Source_VCONN_CC1_DCR</t>
    <phoneticPr fontId="7" type="noConversion"/>
  </si>
  <si>
    <t>PD_5VbaseVBUS_DCR_CC1_MLB_Source_0mA_voltage</t>
    <phoneticPr fontId="7" type="noConversion"/>
  </si>
  <si>
    <t>[4950,  5500]</t>
    <phoneticPr fontId="7" type="noConversion"/>
  </si>
  <si>
    <t>PD_5VbaseVBUS_DCR_CC1_MLB_Source_0mA_current</t>
    <phoneticPr fontId="7" type="noConversion"/>
  </si>
  <si>
    <t>PD_5VbaseVBUS_DCR_CC1_MLB_Source_300mA_voltage</t>
    <phoneticPr fontId="7" type="noConversion"/>
  </si>
  <si>
    <t>PD_5VbaseVBUS_DCR_CC1_MLB_Source_300mA_current</t>
    <phoneticPr fontId="7" type="noConversion"/>
  </si>
  <si>
    <t>[250,  350]</t>
    <phoneticPr fontId="7" type="noConversion"/>
  </si>
  <si>
    <t>[250,  350]</t>
    <phoneticPr fontId="7" type="noConversion"/>
  </si>
  <si>
    <t>PD_5VbaseVBUS_DCR_CC1_MLB_Source_ohm</t>
    <phoneticPr fontId="7" type="noConversion"/>
  </si>
  <si>
    <t>[0,  3]</t>
    <phoneticPr fontId="7" type="noConversion"/>
  </si>
  <si>
    <t>PD_5VbaseVBUS_DCR_CC2_MLB_Source_0mA_voltage</t>
    <phoneticPr fontId="7" type="noConversion"/>
  </si>
  <si>
    <t>PD_5VbaseVBUS_DCR_CC2_MLB_Source_0mA_current</t>
    <phoneticPr fontId="7" type="noConversion"/>
  </si>
  <si>
    <t>PD_5VbaseVBUS_DCR_CC2_MLB_Source_300mA_voltage</t>
    <phoneticPr fontId="7" type="noConversion"/>
  </si>
  <si>
    <t>PD_5VbaseVBUS_DCR_CC2_MLB_Source_300mA_current</t>
    <phoneticPr fontId="7" type="noConversion"/>
  </si>
  <si>
    <t>PD_5VbaseVBUS_DCR_CC2_MLB_Source_ohm</t>
    <phoneticPr fontId="7" type="noConversion"/>
  </si>
  <si>
    <t>2x SPK_CN_L_W VMON_CH2_Frequency (Hz)</t>
    <phoneticPr fontId="11" type="noConversion"/>
  </si>
  <si>
    <t>2x SPK_CN_L_W VMON_CH2_THD+N (dB)</t>
    <phoneticPr fontId="11" type="noConversion"/>
  </si>
  <si>
    <t>2x SPK_CN_L_W VMON_CH2_RMS (Root-Mean-Square)</t>
    <phoneticPr fontId="11" type="noConversion"/>
  </si>
  <si>
    <t>2x SPK_CN_L_W IMON_CH3_Frequency (Hz)</t>
    <phoneticPr fontId="11" type="noConversion"/>
  </si>
  <si>
    <t>2x SPK_CN_L_W IMON_CH3_THD+N (dB)</t>
    <phoneticPr fontId="11" type="noConversion"/>
  </si>
  <si>
    <t>2x SPK_FH_L_W VMON_CH10_FFT Peak Magnitude</t>
    <phoneticPr fontId="11" type="noConversion"/>
  </si>
  <si>
    <t>2x SPK_FH_L_W VMON_CH10_Frequency (Hz)</t>
    <phoneticPr fontId="11" type="noConversion"/>
  </si>
  <si>
    <t>2x SPK_FH_L_W VMON_CH10_THD+N (dB)</t>
    <phoneticPr fontId="11" type="noConversion"/>
  </si>
  <si>
    <t>2x SPK_FH_L_W VMON_CH10_RMS (Root-Mean-Square)</t>
    <phoneticPr fontId="11" type="noConversion"/>
  </si>
  <si>
    <t>2x SPK_FH_L_W IMON_CH11_FFT Peak Magnitude</t>
    <phoneticPr fontId="11" type="noConversion"/>
  </si>
  <si>
    <t>2x SPK_FH_L_W IMON_CH11_Frequency (Hz)</t>
    <phoneticPr fontId="11" type="noConversion"/>
  </si>
  <si>
    <t>2x SPK_FH_L_W IMON_CH11_THD+N (dB)</t>
    <phoneticPr fontId="11" type="noConversion"/>
  </si>
  <si>
    <t>2x SPK_FH_L_W IMON_CH11_RMS (Root-Mean-Square)</t>
    <phoneticPr fontId="11" type="noConversion"/>
  </si>
  <si>
    <t xml:space="preserve">device -k GasGauge -g charge-percentage
</t>
    <phoneticPr fontId="35" type="noConversion"/>
  </si>
  <si>
    <t>pmuadc --sel potomac --read vbat</t>
    <phoneticPr fontId="35" type="noConversion"/>
  </si>
  <si>
    <t>139</t>
  </si>
  <si>
    <t>140</t>
  </si>
  <si>
    <t>[2,NA]</t>
  </si>
  <si>
    <t>141</t>
  </si>
  <si>
    <t>142</t>
  </si>
  <si>
    <t>143</t>
  </si>
  <si>
    <t>144</t>
  </si>
  <si>
    <t>145</t>
  </si>
  <si>
    <t>146</t>
  </si>
  <si>
    <t>147</t>
  </si>
  <si>
    <t>[NA,NA]</t>
    <phoneticPr fontId="7" type="noConversion"/>
  </si>
  <si>
    <t>Secure DMIC disable test</t>
    <phoneticPr fontId="7" type="noConversion"/>
  </si>
  <si>
    <t>[0.000005, 0.000005]</t>
    <phoneticPr fontId="7" type="noConversion"/>
  </si>
  <si>
    <t>[0.000005, 0.000005]</t>
    <phoneticPr fontId="7" type="noConversion"/>
  </si>
  <si>
    <t>[11282.156624, 11282.156624]</t>
    <phoneticPr fontId="7" type="noConversion"/>
  </si>
  <si>
    <t>171</t>
  </si>
  <si>
    <t>172</t>
  </si>
  <si>
    <t>177</t>
  </si>
  <si>
    <t>178</t>
  </si>
  <si>
    <t>179</t>
  </si>
  <si>
    <t>180</t>
  </si>
  <si>
    <t>181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</si>
  <si>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</si>
  <si>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</si>
  <si>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</si>
  <si>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</si>
  <si>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</si>
  <si>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</si>
  <si>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</si>
  <si>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</si>
  <si>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</si>
  <si>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</si>
  <si>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</si>
  <si>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</si>
  <si>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</si>
  <si>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</si>
  <si>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</si>
  <si>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</si>
  <si>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</si>
  <si>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</si>
  <si>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</si>
  <si>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</si>
  <si>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</si>
  <si>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</si>
  <si>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</si>
  <si>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</si>
  <si>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</si>
  <si>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</si>
  <si>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</si>
  <si>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</si>
  <si>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</si>
  <si>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</si>
  <si>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</si>
  <si>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</si>
  <si>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</si>
  <si>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</si>
  <si>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</si>
  <si>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</si>
  <si>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</si>
  <si>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</si>
  <si>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</si>
  <si>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</si>
  <si>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</si>
  <si>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</si>
  <si>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</si>
  <si>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</si>
  <si>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</si>
  <si>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</si>
  <si>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</si>
  <si>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</si>
  <si>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</si>
  <si>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</si>
  <si>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</si>
  <si>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</si>
  <si>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</si>
  <si>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</si>
  <si>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</si>
  <si>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</si>
  <si>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</si>
  <si>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</si>
  <si>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</si>
  <si>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</si>
  <si>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</si>
  <si>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</si>
  <si>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</si>
  <si>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</si>
  <si>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remark</t>
    <phoneticPr fontId="7" type="noConversion"/>
  </si>
  <si>
    <t xml:space="preserve">Hardware Rev: 0x00000005
STM FW: 0x00010601
FPGA FW: 0x 90C1104E3070000
TBTA FW: 0x00067803
TBTB FW: 0x00067803
DP TX1 FW: 0x00067803
Titanium  DP RX1 FW: 0x00067803
Titanium  DP TX0 FW: 0x00067803
Titanium  Ridge FW Version: 0x00003803
</t>
    <phoneticPr fontId="7" type="noConversion"/>
  </si>
  <si>
    <t>Hardware Rev: 0x00000002
STM FW: 0x00003300
FX3 FW: 0x00000300
Ace FW: 0x00063600
LowSpeedController FW: 0x00000101</t>
    <phoneticPr fontId="7" type="noConversion"/>
  </si>
  <si>
    <t>MIC_REAR_PK_MAG</t>
    <phoneticPr fontId="7" type="noConversion"/>
  </si>
  <si>
    <t>MIC_SPLINE_PK_MAG</t>
    <phoneticPr fontId="7" type="noConversion"/>
  </si>
  <si>
    <t>MIC_REAR_DC_MAG</t>
    <phoneticPr fontId="7" type="noConversion"/>
  </si>
  <si>
    <t>MIC_SPLINE_DC_MAG</t>
    <phoneticPr fontId="7" type="noConversion"/>
  </si>
  <si>
    <t>SPK_CN_L_T to 2x_MIC Loop Test</t>
    <phoneticPr fontId="7" type="noConversion"/>
  </si>
  <si>
    <t>Display Pattern Test with TX Eye - HBR3 0.5m cable</t>
    <phoneticPr fontId="7" type="noConversion"/>
  </si>
  <si>
    <t>ATHENA 8-bit: 0x78, 7-bit: 0x3C
APOLLO 8-bit: 0x80, 7-bit: 0x40</t>
    <phoneticPr fontId="7" type="noConversion"/>
  </si>
  <si>
    <t>Ace(One-Ace) 8-bit: 0x70, 7-bit: 0x38
Ace(All-Ace) 8-bit: 0xD6, 7-bit: 0x6B</t>
    <phoneticPr fontId="7" type="noConversion"/>
  </si>
  <si>
    <t>ALS(C4) 8-bit: 0x52, 7-bit: 0x29
ALS(C3) 8-bit: 0x72, 7-bit: 0x39</t>
    <phoneticPr fontId="7" type="noConversion"/>
  </si>
  <si>
    <t>173</t>
  </si>
  <si>
    <t>174</t>
  </si>
  <si>
    <t>175</t>
  </si>
  <si>
    <t>176</t>
  </si>
  <si>
    <t>182</t>
  </si>
  <si>
    <t>183</t>
  </si>
  <si>
    <t>184</t>
  </si>
  <si>
    <t>185</t>
  </si>
  <si>
    <t>device -k GasGauge -p
device -k GasGauge -e read_blk 59 0</t>
    <phoneticPr fontId="11" type="noConversion"/>
  </si>
  <si>
    <t>version</t>
    <phoneticPr fontId="11" type="noConversion"/>
  </si>
  <si>
    <t>version</t>
    <phoneticPr fontId="7" type="noConversion"/>
  </si>
  <si>
    <t>device -k GasGauge -p
dev -k GasGauge -e read_blk 59 0</t>
    <phoneticPr fontId="35" type="noConversion"/>
  </si>
  <si>
    <t>device -k GasGauge -e read_blk 59 0</t>
    <phoneticPr fontId="35" type="noConversion"/>
  </si>
  <si>
    <t>sensor -l
sensor --sel accel --init
sensor --sel gyro --init
wait 200
sensor --sel accel --set rate 200 
sensor --sel gyro --set rate 200 
sensor --sel accel,gyro --sample 500ms --stats
sensor --sel accel,gyro –turnoff;</t>
    <phoneticPr fontId="11" type="noConversion"/>
  </si>
  <si>
    <t>diags</t>
    <phoneticPr fontId="39" type="noConversion"/>
  </si>
  <si>
    <r>
      <t>HALL_TO_PMU_IRQ_BUFF_</t>
    </r>
    <r>
      <rPr>
        <sz val="12"/>
        <color theme="1"/>
        <rFont val="新細明體"/>
        <family val="1"/>
        <charset val="136"/>
      </rPr>
      <t>Ｒ</t>
    </r>
    <r>
      <rPr>
        <sz val="12"/>
        <color theme="1"/>
        <rFont val="Times New Roman"/>
        <family val="1"/>
      </rPr>
      <t>_Miss Test_IRQ</t>
    </r>
    <phoneticPr fontId="7" type="noConversion"/>
  </si>
  <si>
    <r>
      <t>HALL_TO_PMU_IRQ_BUFF_</t>
    </r>
    <r>
      <rPr>
        <sz val="12"/>
        <color theme="1"/>
        <rFont val="新細明體"/>
        <family val="1"/>
        <charset val="136"/>
      </rPr>
      <t>Ｒ</t>
    </r>
    <r>
      <rPr>
        <sz val="12"/>
        <color theme="1"/>
        <rFont val="Times New Roman"/>
        <family val="1"/>
      </rPr>
      <t>_Detect Test_IRQ</t>
    </r>
    <phoneticPr fontId="7" type="noConversion"/>
  </si>
  <si>
    <t>version</t>
    <phoneticPr fontId="35" type="noConversion"/>
  </si>
  <si>
    <r>
      <t xml:space="preserve">Get Board ID : 0x3E (3G)                          </t>
    </r>
    <r>
      <rPr>
        <sz val="12"/>
        <color rgb="FF000000"/>
        <rFont val="Times New Roman"/>
        <family val="1"/>
      </rPr>
      <t xml:space="preserve">    </t>
    </r>
    <phoneticPr fontId="7" type="noConversion"/>
  </si>
  <si>
    <t>Same as J418</t>
    <phoneticPr fontId="7" type="noConversion"/>
  </si>
  <si>
    <t>syscfg print CLHS</t>
    <phoneticPr fontId="11" type="noConversion"/>
  </si>
  <si>
    <t xml:space="preserve">Check Battery Level Before Test (%) </t>
    <phoneticPr fontId="11" type="noConversion"/>
  </si>
  <si>
    <t>pmubutton</t>
    <phoneticPr fontId="7" type="noConversion"/>
  </si>
  <si>
    <t>buttoncnt</t>
    <phoneticPr fontId="11" type="noConversion"/>
  </si>
  <si>
    <t>pin 4 --get //Hall 1
pin 7 --get //Hall 2
pin 22 --get //Hall 3</t>
    <phoneticPr fontId="7" type="noConversion"/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</si>
  <si>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</si>
  <si>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</si>
  <si>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</si>
  <si>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</si>
  <si>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</si>
  <si>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</si>
  <si>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</si>
  <si>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</si>
  <si>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</si>
  <si>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</si>
  <si>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</si>
  <si>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</si>
  <si>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</si>
  <si>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</si>
  <si>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</si>
  <si>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Sensor ALS1_Dark _Response_FH_RIGHT Bright -Ch_0</t>
  </si>
  <si>
    <t>Sensor ALS1_Dark _Response_FH_RIGHT Bright -Ch_1</t>
    <phoneticPr fontId="7" type="noConversion"/>
  </si>
  <si>
    <t>Sensor ALS1_Dark _Response_FH_RIGHT Bright -Ch_2</t>
    <phoneticPr fontId="7" type="noConversion"/>
  </si>
  <si>
    <t>Sensor ALS1_Dark _Response_FH_RIGHT Bright -Ch_3</t>
    <phoneticPr fontId="7" type="noConversion"/>
  </si>
  <si>
    <t>Sensor ALS2_Dark _Response_FH_LEFT Bright -Ch_0</t>
  </si>
  <si>
    <t>Sensor ALS2_Dark _Response_FH_LEFT Bright -Ch_1</t>
    <phoneticPr fontId="7" type="noConversion"/>
  </si>
  <si>
    <t>Sensor ALS2_Dark _Response_FH_LEFT Bright -Ch_2</t>
    <phoneticPr fontId="7" type="noConversion"/>
  </si>
  <si>
    <t>Sensor ALS2_Dark _Response_FH_LEFT Bright -Ch_3</t>
    <phoneticPr fontId="7" type="noConversion"/>
  </si>
  <si>
    <t>sensor --sel als2 --init
sensor --sel als2 --set gain 8
sensor --sel als2 --set integration_cycles 148
sensor --sel als2 --sample 3 --stream
sensor --sel als1,als2 --turnoff</t>
    <phoneticPr fontId="11" type="noConversion"/>
  </si>
  <si>
    <t>bl -h
sensor --sel als1 --init
sensor --sel als1 --set gain 8
sensor --sel als1 --set integration_cycles 148
sensor --sel als1 --sample 3 --stream</t>
    <phoneticPr fontId="11" type="noConversion"/>
  </si>
  <si>
    <t>i2c -d 6 0x29 0xE3 0x04</t>
    <phoneticPr fontId="11" type="noConversion"/>
  </si>
  <si>
    <t>bl -o
sensor --sel als1 --init
sensor --sel als1 --set gain 8
sensor --sel als1 --set integration_cycles 148
sensor --sel als1 --sample 3 --stream</t>
    <phoneticPr fontId="11" type="noConversion"/>
  </si>
  <si>
    <t>sensor --sel als2 --init
sensor --sel als2 --set gain 8
sensor --sel als2 --set integration_cycles 148
sensor --sel als2 --sample 3 --stream
sensor --sel als1,als2 --turnoff
bl -r</t>
    <phoneticPr fontId="11" type="noConversion"/>
  </si>
  <si>
    <t>cylinder_ALSOFF</t>
    <phoneticPr fontId="11" type="noConversion"/>
  </si>
  <si>
    <t>cylinder_ALSON
cylinder_ALSOFF</t>
    <phoneticPr fontId="7" type="noConversion"/>
  </si>
  <si>
    <t>PMU Power Button force sensor value (gf)</t>
    <phoneticPr fontId="11" type="noConversion"/>
  </si>
  <si>
    <t>PMU Volume Down force sensor value (gf)</t>
    <phoneticPr fontId="11" type="noConversion"/>
  </si>
  <si>
    <t>PMU Volume Up force sensor value (gf)</t>
    <phoneticPr fontId="11" type="noConversion"/>
  </si>
  <si>
    <t>Cnt Power Button force sensor value (gf)</t>
    <phoneticPr fontId="11" type="noConversion"/>
  </si>
  <si>
    <t>Cnt Volume Down force sensor value (gf)</t>
    <phoneticPr fontId="11" type="noConversion"/>
  </si>
  <si>
    <t>Cnt Volume Up force sensor value (gf)</t>
    <phoneticPr fontId="11" type="noConversion"/>
  </si>
  <si>
    <t>PMU Button Test - Power</t>
    <phoneticPr fontId="7" type="noConversion"/>
  </si>
  <si>
    <t>PMU Button Test - Voldn</t>
    <phoneticPr fontId="7" type="noConversion"/>
  </si>
  <si>
    <t>Buttons Count Test - Power</t>
    <phoneticPr fontId="11" type="noConversion"/>
  </si>
  <si>
    <t>Buttons Count Test - Voldn</t>
    <phoneticPr fontId="11" type="noConversion"/>
  </si>
  <si>
    <t>PMU Button Test - Volup</t>
    <phoneticPr fontId="7" type="noConversion"/>
  </si>
  <si>
    <t>Buttons Count Test - Volup</t>
    <phoneticPr fontId="11" type="noConversion"/>
  </si>
  <si>
    <t>Button Count Test Start</t>
    <phoneticPr fontId="11" type="noConversion"/>
  </si>
  <si>
    <t>PMU Button Test Start</t>
    <phoneticPr fontId="11" type="noConversion"/>
  </si>
  <si>
    <t>210</t>
  </si>
  <si>
    <t>hallsensor --irqindex 1 --meas 6 --delay 500
pmugpio --pin 4 --get //Should be 1
pmugpio --pin 7 --get //Should be 1
pmugpio --pin 22 --get //Should be 1</t>
    <phoneticPr fontId="11" type="noConversion"/>
  </si>
  <si>
    <t>hallsensor --irqindex 1 --meas 6 --delay 500
pmugpio --pin 4 --get //Should be 0
pmugpio --pin 7 --get //Should be 0
pmugpio --pin 22 --get //Should be 0</t>
    <phoneticPr fontId="11" type="noConversion"/>
  </si>
  <si>
    <t>hallsensor --irqindex 0 --meas 6 --delay 500</t>
    <phoneticPr fontId="11" type="noConversion"/>
  </si>
  <si>
    <t>oab3f_board_init
oab3f_CMD_SET_GPIO_ORION_PULLDOWN_0
oab3f_CMD_CONNECT_ORION_PWR_TO_DATA_0
oab3f_CMD_CONNECT_ORION_PWR_TO_GND_0
oab3f_CMD_CONNECT_ORION_DATA_TO_GND_1
cylinder_orion_press
delay 0.5s /*0.5s delay after pin press*/</t>
    <phoneticPr fontId="11" type="noConversion"/>
  </si>
  <si>
    <t>ace --pick usbc --4cc SRYR --txdata "0x00" --rxdata 0
i2c -v 2 0x13 0x00 0x82
i2c -d 2 0x13 0x1A 1
i2c -d 2 0x13 0x1A 1
i2c -v 2 0x13 0x00 0x91
i2c -v 2 0x13 0xB5 0x58
i2c -v 2 0x13 0xA0 0x0D
i2c -d 2 0x13 0xA5 1
i2c -d 2 0x13 0xA4 1</t>
    <phoneticPr fontId="11" type="noConversion"/>
  </si>
  <si>
    <t>oab3f_CMD_CONNECT_ORION_PWR_TO_GND_0
oab3f_CMD_CONNECT_ORION_DATA_TO_GND_0
oab3f_CMD_CONNECT_ORION_PWR_TO_DATA_1</t>
    <phoneticPr fontId="11" type="noConversion"/>
  </si>
  <si>
    <t>i2c -v 2 0x13 0x00 0x82
i2c -d 2 0x13 0x1A 1
i2c -d 2 0x13 0x1A 1
i2c -v 2 0x13 0x00 0x91
i2c -v 2 0x13 0xB5 0x58
 i2c -v 2 0x13 0x70 0x01
i2c -v 2 0x13 0xA0 0x0D
i2c -d 2 0x13 0xA5 1
i2c -d 2 0x13 0xA4 1</t>
    <phoneticPr fontId="11" type="noConversion"/>
  </si>
  <si>
    <t>oab3f_CMD_READ_ORION_VOLTAGE
o3b3f_orion_volt_read</t>
    <phoneticPr fontId="11" type="noConversion"/>
  </si>
  <si>
    <t>i2c -v 2 0x13 0x01 0x31</t>
    <phoneticPr fontId="11" type="noConversion"/>
  </si>
  <si>
    <t>i2c -d 2 0x13 0x74 8
i2c -d 2 0x13 0x1A 1</t>
    <phoneticPr fontId="11" type="noConversion"/>
  </si>
  <si>
    <t>device -k gasgauge -g charge-percentage
charge --set 100
ace --pick usbc --4cc SRYR --txdata "0x00" --rxdata 0</t>
    <phoneticPr fontId="11" type="noConversion"/>
  </si>
  <si>
    <t>charge --setma 100 --setmv 9000
i2c -z 2 -m 0x08 0x75 0x1932 0x20 0x20
ace --pick usbc --4cc SRYR --txdata "0x00" --rxdata 0</t>
    <phoneticPr fontId="11" type="noConversion"/>
  </si>
  <si>
    <t>device -k gasgauge -g charge-percentage
charge --set 0</t>
    <phoneticPr fontId="11" type="noConversion"/>
  </si>
  <si>
    <t>Check Sum - Sector 126</t>
    <phoneticPr fontId="7" type="noConversion"/>
  </si>
  <si>
    <t>SCRP_Check Sum__S127_MTP_BEFORE</t>
    <phoneticPr fontId="7" type="noConversion"/>
  </si>
  <si>
    <t>SCRP_Check Sum_S126_MTP_BEFORE</t>
    <phoneticPr fontId="7" type="noConversion"/>
  </si>
  <si>
    <t>211</t>
  </si>
  <si>
    <t>212</t>
  </si>
  <si>
    <t>213</t>
  </si>
  <si>
    <t>Ctx_MTP_126_Before</t>
    <phoneticPr fontId="7" type="noConversion"/>
  </si>
  <si>
    <t>Ctx_MTP_127_Before</t>
    <phoneticPr fontId="7" type="noConversion"/>
  </si>
  <si>
    <t>SCRP_CTx_MTP_127_BEFORE</t>
    <phoneticPr fontId="7" type="noConversion"/>
  </si>
  <si>
    <t>SCRP_CTx_MTP_126_BEFORE</t>
    <phoneticPr fontId="7" type="noConversion"/>
  </si>
  <si>
    <t>214</t>
  </si>
  <si>
    <t>Check Sum - Sector 126_Before</t>
    <phoneticPr fontId="7" type="noConversion"/>
  </si>
  <si>
    <t>Check Sum - Sector 127_Before</t>
    <phoneticPr fontId="7" type="noConversion"/>
  </si>
  <si>
    <t>215</t>
  </si>
  <si>
    <t>216</t>
  </si>
  <si>
    <t>Check Sum - Sector 127_After</t>
    <phoneticPr fontId="7" type="noConversion"/>
  </si>
  <si>
    <t>Check Sum - Sector 126_After</t>
    <phoneticPr fontId="7" type="noConversion"/>
  </si>
  <si>
    <t>Ctx_MTP_126_After</t>
    <phoneticPr fontId="7" type="noConversion"/>
  </si>
  <si>
    <t>217</t>
  </si>
  <si>
    <t>SCRP_CTx_MTP_126_AFTER</t>
    <phoneticPr fontId="7" type="noConversion"/>
  </si>
  <si>
    <t>SCRP_Check Sum__S127_MTP_AFTER</t>
    <phoneticPr fontId="7" type="noConversion"/>
  </si>
  <si>
    <t>SCRP_CTx_MTP_127_AFTER</t>
    <phoneticPr fontId="7" type="noConversion"/>
  </si>
  <si>
    <t>SCRP_Check Sum_S126_MTP_AFTER</t>
    <phoneticPr fontId="7" type="noConversion"/>
  </si>
  <si>
    <t>SCRP_Check Sum_S126_MTP</t>
    <phoneticPr fontId="7" type="noConversion"/>
  </si>
  <si>
    <t>Potassium Environment check</t>
    <phoneticPr fontId="39" type="noConversion"/>
  </si>
  <si>
    <t>SKR AMP FH_L_W 8-bit: 0x76, 7-bit: 0x3B</t>
    <phoneticPr fontId="7" type="noConversion"/>
  </si>
  <si>
    <t>SKR AMP CN_L_W 8-bit: 0x7E, 7-bit: 0x3F
SKR BST MASTER 8-bit: 0x60, 7-bit: 0x30
BELLATRIX 8-bit: 0x26, 7-bit: 0x13</t>
    <phoneticPr fontId="7" type="noConversion"/>
  </si>
  <si>
    <t>GASGAUGE 8-bit: 0xAA, 7-bit: 0x55</t>
    <phoneticPr fontId="7" type="noConversion"/>
  </si>
  <si>
    <t>stockholm --on
stockholm --download_fw mfg
script radios.txt
bblib -e 'BB_SMTQT()'</t>
    <phoneticPr fontId="35" type="noConversion"/>
  </si>
  <si>
    <t>Dut Serial Number</t>
    <phoneticPr fontId="7" type="noConversion"/>
  </si>
  <si>
    <t>Add Fixture Head ID</t>
    <phoneticPr fontId="7" type="noConversion"/>
  </si>
  <si>
    <t>Slot ID</t>
    <phoneticPr fontId="7" type="noConversion"/>
  </si>
  <si>
    <t>sn</t>
    <phoneticPr fontId="7" type="noConversion"/>
  </si>
  <si>
    <t>Load Limits Data</t>
    <phoneticPr fontId="7" type="noConversion"/>
  </si>
  <si>
    <t>Set Orientation to CC1</t>
    <phoneticPr fontId="7" type="noConversion"/>
  </si>
  <si>
    <t>Usb_Rx_SSP_EyeWidth_CC1</t>
    <phoneticPr fontId="7" type="noConversion"/>
  </si>
  <si>
    <t>Test Device Change Speed Retry Count</t>
    <phoneticPr fontId="7" type="noConversion"/>
  </si>
  <si>
    <t>Set Orientation to CC2</t>
    <phoneticPr fontId="7" type="noConversion"/>
  </si>
  <si>
    <t>fixtureID
headID</t>
    <phoneticPr fontId="7" type="noConversion"/>
  </si>
  <si>
    <t>serialnumber</t>
    <phoneticPr fontId="7" type="noConversion"/>
  </si>
  <si>
    <t>dptx --pick USBC; dptx --on; dptx --set link-rate-override 8.1
display --pick USBC; display --setmode 12; display --on
pattern --pick USBC; pattern 1
display --off</t>
    <phoneticPr fontId="7" type="noConversion"/>
  </si>
  <si>
    <t>Disconnect Dut</t>
    <phoneticPr fontId="7" type="noConversion"/>
  </si>
  <si>
    <t>wait 10000; dev -k gasgauge -e disconnect_bat</t>
    <phoneticPr fontId="7" type="noConversion"/>
  </si>
  <si>
    <r>
      <t xml:space="preserve">ace -r 0x03
ace --4cc OTPr --txdata "0x80" --rxdata 4
</t>
    </r>
    <r>
      <rPr>
        <sz val="12"/>
        <color rgb="FF0000FF"/>
        <rFont val="Times New Roman"/>
        <family val="1"/>
      </rPr>
      <t>// These 4 bytes should match :  0x4c4b603f.  —&gt;PASS</t>
    </r>
    <phoneticPr fontId="11" type="noConversion"/>
  </si>
  <si>
    <t>ace --pick usbc
ace -r 0x0F</t>
    <phoneticPr fontId="11" type="noConversion"/>
  </si>
  <si>
    <t>script radios.txt
bblib -e SE_DumpAClogs()
bblib -e SH_Off()</t>
    <phoneticPr fontId="7" type="noConversion"/>
  </si>
  <si>
    <t>i2c -s 8</t>
    <phoneticPr fontId="35" type="noConversion"/>
  </si>
  <si>
    <t xml:space="preserve">cbwrite 0x79 pass </t>
    <phoneticPr fontId="7" type="noConversion"/>
  </si>
  <si>
    <r>
      <t xml:space="preserve">QT0b
</t>
    </r>
    <r>
      <rPr>
        <b/>
        <i/>
        <sz val="22"/>
        <color indexed="8"/>
        <rFont val="細明體"/>
        <family val="3"/>
        <charset val="136"/>
      </rPr>
      <t>（</t>
    </r>
    <r>
      <rPr>
        <b/>
        <i/>
        <sz val="22"/>
        <color indexed="8"/>
        <rFont val="Times New Roman"/>
        <family val="1"/>
      </rPr>
      <t>Ver25.0.2.0</t>
    </r>
    <r>
      <rPr>
        <b/>
        <i/>
        <sz val="22"/>
        <color indexed="8"/>
        <rFont val="細明體"/>
        <family val="3"/>
        <charset val="136"/>
      </rPr>
      <t>）</t>
    </r>
    <phoneticPr fontId="7" type="noConversion"/>
  </si>
  <si>
    <r>
      <t xml:space="preserve">USBC test
</t>
    </r>
    <r>
      <rPr>
        <b/>
        <i/>
        <sz val="22"/>
        <color indexed="8"/>
        <rFont val="細明體"/>
        <family val="3"/>
        <charset val="136"/>
      </rPr>
      <t>（</t>
    </r>
    <r>
      <rPr>
        <b/>
        <i/>
        <sz val="22"/>
        <color indexed="8"/>
        <rFont val="Times New Roman"/>
        <family val="1"/>
      </rPr>
      <t>Ver0.09</t>
    </r>
    <r>
      <rPr>
        <b/>
        <i/>
        <sz val="22"/>
        <color indexed="8"/>
        <rFont val="細明體"/>
        <family val="3"/>
        <charset val="136"/>
      </rPr>
      <t>）</t>
    </r>
    <phoneticPr fontId="7" type="noConversion"/>
  </si>
  <si>
    <t>cbread 0x00 quiet</t>
    <phoneticPr fontId="39" type="noConversion"/>
  </si>
  <si>
    <t>syscfg print Batt</t>
    <phoneticPr fontId="7" type="noConversion"/>
  </si>
  <si>
    <t>syscfg print OPTS</t>
    <phoneticPr fontId="11" type="noConversion"/>
  </si>
  <si>
    <t xml:space="preserve">syscfg add Mod# </t>
    <phoneticPr fontId="39" type="noConversion"/>
  </si>
  <si>
    <t xml:space="preserve">NANDID 
NANDCS </t>
    <phoneticPr fontId="11" type="noConversion"/>
  </si>
  <si>
    <t xml:space="preserve">S_BUILD
BUILD_MATRIX_CONFIG 
BUILD_EVENT
UNIT# </t>
    <phoneticPr fontId="11" type="noConversion"/>
  </si>
  <si>
    <t>syscfg print Wmac
syscfg add WMac 0xBABABABA 0x0000BABA 0x00000000 0x00000000</t>
    <phoneticPr fontId="11" type="noConversion"/>
  </si>
  <si>
    <t>syscfg print Bmac
syscfg add BMac 0xBABABABA 0x0000BABA 0x00000000 0x00000000</t>
    <phoneticPr fontId="11" type="noConversion"/>
  </si>
  <si>
    <t xml:space="preserve">sn
cbwrite 0x7B incomplete
</t>
    <phoneticPr fontId="11" type="noConversion"/>
  </si>
  <si>
    <t>smokeyshell -r
pmugpio --pin 10 --pushpull --output 1
smokey ScorpiusHid --run --test "FwLoad" --args "PathToFwLoad='nandfs:\\AppleInternal\\Diags\\Scorpius\\J307\\ScorpiusTx-dotara.bin'"
i2c -w 7 0x39 6
wait 1000
i2c -w 7 0x39 6
smokey ScorpiusHid --run --test "Set" --args "ReportID=0x09, ReportPayload={0x01}"
smokey ScorpiusHid --run --test "Get" --args "ReportID=0xBB"</t>
    <phoneticPr fontId="11" type="noConversion"/>
  </si>
  <si>
    <t xml:space="preserve">i2c -w 7 0x39 6
smokey ScorpiusHid --run --test "Set" --args "ReportID=0x09, ReportPayload={0x01}"
smokey ScorpiusHid --run --test "Print_Sector" --args "MTP_sector=127"
smokey ScorpiusHid --run --test "Print_Sector" --args "MTP_sector=126"
</t>
    <phoneticPr fontId="7" type="noConversion"/>
  </si>
  <si>
    <t xml:space="preserve">smokey ScorpiusHid --run --test "Set" --args "ReportID=0x05, ReportPayload={0x00; 0x46; 0x88; 0x13}"
wait 15
smokey ScorpiusHid --run --test "Get" --args "ReportID=0x05"
smokey ScorpiusHid --run --test "Mem16" --args "Address=0x00012360, Length=220"
smokey ScorpiusHid --run --test "Mem16" --args "Address=0x00012430, Length=220"
smokey ScorpiusHid --run --test "Mem16" --args "Address=0x00012500, Length=220"
wait 60
smokey ScorpiusHid --run --test "Print_Sector" --args "MTP_sector=126"
smokey ScorpiusHid --run --test "Set" --args "ReportID=0x03, ReportPayload={0x70; 0x17; 0x88; 0x13}"
socgpio --pin 34 --output 1
smokey ScorpiusHid --run --test "Write_Word" --args "MTP_sector=126, MTP_Word_Idx=0, MTP_Value=0xF3EFF6F7"
smokey ScorpiusHid --run --test "Write_Word" --args "MTP_sector=126, MTP_Word_Idx=2, MTP_Value=0x0E0E0E0E"
smokey ScorpiusHid --run --test "Write_Word" --args "MTP_sector=126, MTP_Word_Idx=3, MTP_Value=0x0F0F0F0F"
smokey ScorpiusHid --run --test "Print_Sector" --args "MTP_sector=126"
socgpio --pin 34 --output 0
socgpio --port 1 --pin 42 --output 0
wait 500
socgpio --port 1 --pin 42 --output 1
pmugpio --pin 10 --output 1 --pushpull
i2c -w 7 0x39 6
wait 1000
i2c -w 7 0x39 6
smokey ScorpiusHid --run --test "FwLoad" --args "PathToFwLoad='nandfs:\\AppleInternal\\Diags\\Scorpius\\J307\\ScorpiusTx-dotara.bin'"
i2c -w 7 0x39 6
wait 1000
i2c -w 7 0x39 6
smokey ScorpiusHid --run --test "Set" --args "ReportID=0x09, ReportPayload={0x01}"
smokey ScorpiusHid --run --test "Print_Sector" --args "MTP_sector=126"
</t>
    <phoneticPr fontId="7" type="noConversion"/>
  </si>
  <si>
    <t xml:space="preserve">smokey ScorpiusHid --run --test "Set" --args "ReportID=0x91, ReportPayload={}" // Expect fail in P0 build
socgpio --port 1 --pin 42 --output 0
wait 500
socgpio --port 1 --pin 42 --output 1
pmugpio --pin 10 --output 1 --pushpull
i2c -w 7 0x39 6
wait 1000
i2c -w 7 0x39 6
smokey ScorpiusHid --run --test "FwLoad" --args "PathToFwLoad='nandfs:\\AppleInternal\\Diags\\Scorpius\\J307\\ScorpiusTx-dotara.bin'"
i2c -w 7 0x39 6
wait 1000
i2c -w 7 0x39 6
smokey ScorpiusHid --run --test "Set" --args "ReportID=0x09, ReportPayload={0x01}"
smokey ScorpiusHid --run --test "Print_Sector" --args "MTP_sector=127"
smokey ScorpiusHid --run --test "Print_Sector" --args "MTP_sector=126"
</t>
    <phoneticPr fontId="7" type="noConversion"/>
  </si>
  <si>
    <t>cylinder_ALSON
led_ON1
led_ON2</t>
    <phoneticPr fontId="11" type="noConversion"/>
  </si>
  <si>
    <t>led_OFF1
led_OFF2</t>
    <phoneticPr fontId="7" type="noConversion"/>
  </si>
  <si>
    <t>syscfg print LCM#
 syscfg add LCM# FN18276001QJ5NK6GW4F86L6B4R0CA59MDS82720173736A3A1D2C82350BJGJ3M967VM3</t>
    <phoneticPr fontId="11" type="noConversion"/>
  </si>
  <si>
    <t>sensor --sel gyro --init ;wait 200
sensor --sel gyro --exectest selftest 
sensor --sel gyro --turnoff ;wait 200</t>
    <phoneticPr fontId="11" type="noConversion"/>
  </si>
  <si>
    <t>sensorreg -s compass -w 0x29 0x53
sensorreg -s compass -w 0x2A 0x47
sensorreg -s compass -r 0x40 62
sensorreg -s compass -r 0x04
sensorreg -s compass -r 0x03</t>
    <phoneticPr fontId="11" type="noConversion"/>
  </si>
  <si>
    <t>i2c -v 2 0x13 0x00 0x82
 i2c -d 2 0x13 0x1A 1
 i2c -d 2 0x13 0x1A 1
i2c -v 2 0x13 0x00 0x91
i2c -v 2 0x13 0xB5 0xD0
i2c -v 2 0x13 0xA0 0x09
delay 1s
i2c -d 2 0x13 0xA5 1
i2c -d 2 0x13 0xA4 1</t>
    <phoneticPr fontId="11" type="noConversion"/>
  </si>
  <si>
    <t>oab3f_CMD_SET_PWR_ORION_0
oab3f_CMD_PWR_ORION_SW_EN_0
oab3f_CMD_PWR_ORION_EN_0
oab3f_CMD_IDBUS_POWER_MODE_1
oab3f_CMD_SET_RX_Vth_1000
oab3f_WAITFORID
delay 0.05s</t>
    <phoneticPr fontId="11" type="noConversion"/>
  </si>
  <si>
    <t>socgpio --port 1 --pin 32 --output 0
socgpio --port 1 --pin 32 --output 1
i2c -v 2 0x13 0x00 0x80
i2c -v 2 0x13 0x00 0x80
i2c -v 2 0x13 0x00 0x80
i2c -v 2 0x13 0x00 0x80
i2c -d 2 0x13 0x74 8
/*need to delay 0.05s*/
i2c -d 2 0x13 0x1A 1
/*read back should be 0x09 or 0xE9*/</t>
    <phoneticPr fontId="11" type="noConversion"/>
  </si>
  <si>
    <t>oab3f_CMD_ELOAD_EN_1</t>
    <phoneticPr fontId="11" type="noConversion"/>
  </si>
  <si>
    <r>
      <t xml:space="preserve">socgpio --pin 94 --output 1
socgpio --port 1 --pin 32 --output 0
socgpio --port 1 --pin 32 --output 1
i2c -v 2 0x13 0x00 0x80
i2c -v 2 0x13 0x00 0x80
i2c -v 2 0x13 0x00 0x80
i2c -v 2 0x13 0x00 0x80
i2c -d 2 0x13 0x74 8
/*need to delay 0.05s*/
</t>
    </r>
    <r>
      <rPr>
        <sz val="12"/>
        <color rgb="FF00B050"/>
        <rFont val="Times New Roman"/>
        <family val="1"/>
      </rPr>
      <t>i2c -d 2 0x13 0x1A 1
socgpio --pin 94 --output 1
socgpio --port 1 --pin 32 --output 0
socgpio --port 1 --pin 32 --output 1
i2c -v 2 0x13 0x00 0x80
i2c -v 2 0x13 0x00 0x80
i2c -v 2 0x13 0x00 0x80
i2c -v 2 0x13 0x00 0x80
i2c -d 2 0x13 0x74 8
/*read back should be 0x09 or 0xE9
i2c -d 2 0x13 0x1A 1</t>
    </r>
    <r>
      <rPr>
        <sz val="12"/>
        <color indexed="8"/>
        <rFont val="Times New Roman"/>
        <family val="1"/>
      </rPr>
      <t xml:space="preserve">
i2c -v 2 0x13 0x02 0x04</t>
    </r>
    <phoneticPr fontId="11" type="noConversion"/>
  </si>
  <si>
    <t>oab3f_CMD_SET_ELOAD_1000
oab3f_CMD_READ_ELOAD_CURRENT
oab3f_eload_current_read</t>
    <phoneticPr fontId="11" type="noConversion"/>
  </si>
  <si>
    <t>oab3f_CMD_SET_ELOAD_0
oab3f_CMD_READ_ORION_VOLTAGE
oab3f_orion_volt_read</t>
    <phoneticPr fontId="11" type="noConversion"/>
  </si>
  <si>
    <t>oab3f_CMD_SET_ELOAD_2000
oab3f_CMD_READ_ELOAD_CURRENT
oab3f_eload_current_read</t>
    <phoneticPr fontId="11" type="noConversion"/>
  </si>
  <si>
    <t>i2c -v 2 0x13 0x00 0x91
i2c -v 2 0x13 0xA0 0x04
i2c -d 2 0x13 0xA5 1
i2c -d 2 0x13 0xA4 1</t>
    <phoneticPr fontId="11" type="noConversion"/>
  </si>
  <si>
    <t>i2c -d 2 0x13 0x74 8
i2c -v 2 0x13 0x00 0x91
i2c -v 2 0x13 0xA0 0x00
i2c -d 2 0x13 0xA5 1
i2c -d 2 0x13 0xA4 1</t>
    <phoneticPr fontId="11" type="noConversion"/>
  </si>
  <si>
    <t>oab3f_CMD_SET_RX_Vth_1000
oab3f_SWITCH2LS
oab3f_WAITFORID</t>
    <phoneticPr fontId="11" type="noConversion"/>
  </si>
  <si>
    <t>socgpio --port 1 --pin 32 --output 0
socgpio --port 1 --pin 32 --output 1
i2c -v 2 0x13 0x00 0x80
i2c -v 2 0x13 0x00 0x80
i2c -v 2 0x13 0x00 0x80
i2c -v 2 0x13 0x00 0x80
i2c -d 2 0x13 0x74 8
i2c -d 2 0x13 0x1A 1
socgpio --port 1 --pin 32 --output 0
socgpio --port 1 --pin 32 --output 1
i2c -v 2 0x13 0x00 0x80
i2c -v 2 0x13 0x00 0x80
i2c -v 2 0x13 0x00 0x80
i2c -v 2 0x13 0x00 0x80
i2c -d 2 0x13 0x74 8
i2c -d 2 0x13 0x1A 1</t>
    <phoneticPr fontId="11" type="noConversion"/>
  </si>
  <si>
    <t>i2c -v 2 0x13 0xA0 0x02
i2c -d 2 0x13 0xA5 1
i2c -d 2 0x13 0xA4 1</t>
    <phoneticPr fontId="11" type="noConversion"/>
  </si>
  <si>
    <t>socgpio --port 1 --pin 32 --output 0
socgpio --port 1 --pin 32 --output 1
i2c -v 2 0x13 0x00 0x80
i2c -v 2 0x13 0x00 0x80
i2c -v 2 0x13 0x00 0x80
i2c -v 2 0x13 0x00 0x80
i2c -d 2 0x13 0x74 8
i2c -d 2 0x13 0x1A 1
/*Should be 0xA6*/</t>
    <phoneticPr fontId="11" type="noConversion"/>
  </si>
  <si>
    <t>i2c -d 6 0x29 0x91 0x01</t>
    <phoneticPr fontId="11" type="noConversion"/>
  </si>
  <si>
    <t>cylinder_ALSOFF</t>
    <phoneticPr fontId="7" type="noConversion"/>
  </si>
  <si>
    <t>hall_HALL0OFF
cylinder_HALL1OFF</t>
    <phoneticPr fontId="11" type="noConversion"/>
  </si>
  <si>
    <t>hall_HALL0ON
cylinder_HALL1ON</t>
    <phoneticPr fontId="11" type="noConversion"/>
  </si>
  <si>
    <t xml:space="preserve"> </t>
    <phoneticPr fontId="7" type="noConversion"/>
  </si>
  <si>
    <t>audio -r
processaudio --freebufs all
routeaudio -b socpdm -i ap-dec0 -o ap-pdm -r
routeaudio -b socpdm -i ap-dec2 -o ap-pdm -r
processaudio --pick tone-gen --options "--type sine --freq 3000 --scale 28.8" --out_channels 0 --out_len 2000 -d 16
processaudio --pick audio-mapper -i process0 --options "--in [0] --out [2]" --out_channels 16
playaudio -b socmca -p ap-mca2 --usebuf process1 --async
recordaudio -b socpdm -p ap-pdm --len 2000 --rate 48000 -c 2
stopaudio -b socmca -p ap-mca2
processaudio -p fft -i record0 -o '--normalize false --minHz 2990 --maxHz 3010'
audio --turnoff</t>
    <phoneticPr fontId="7" type="noConversion"/>
  </si>
  <si>
    <t>cylinder_ALSON
cylinder_HALL1ON
cylinder_ALSOFF
cylinder_HALL1OFF</t>
    <phoneticPr fontId="7" type="noConversion"/>
  </si>
  <si>
    <t>hallsensor --irqindex 0 --meas 6 --delay 500
hallsensor --irqindex 1 --meas 6 --delay 500
audio -r
processaudio --freebufs all
routeaudio -b socpdm -i ap-dec0 -o ap-pdm -r
routeaudio -b socpdm -i ap-dec2 -o ap-pdm -r
processaudio --pick tone-gen --options "--type sine --freq 3000 --scale 28.8" --out_channels 0 --out_len 2000 -d 16
processaudio --pick audio-mapper -i process0 --options "--in [0] --out [2]" --out_channels 16
playaudio -b socmca -p ap-mca2 --usebuf process1 --async
recordaudio -b socpdm -p ap-pdm --len 2000 --rate 48000 -c 2
stopaudio -b socmca -p ap-mca2
processaudio -p fft -i record0 -o '--normalize false --minHz 2990 --maxHz 3010'
audio --turnoff
hallsensor --irqindex 0 --meas 6 --delay 500
hallsensor --irqindex 1 --meas 6 --delay 500</t>
    <phoneticPr fontId="7" type="noConversion"/>
  </si>
  <si>
    <t>motor_VOLDNON
delay 0.8s
motor_READVOLDN
motor_VOLDNOFF
delay 0.2s</t>
    <phoneticPr fontId="11" type="noConversion"/>
  </si>
  <si>
    <t>pmuadc --sel potomac --read vbat</t>
    <phoneticPr fontId="11" type="noConversion"/>
  </si>
  <si>
    <t xml:space="preserve">zerofile nandfs:\AppleInternal\Diags\Logs\Smokey\LcmCal\PDCA.plist
zerofile nandfs:\AppleInternal\Diags\Logs\Smokey\LcmCal\Smokey.log
smokeyshell -r
smokey --run LcmCal 
cat nandfs:\\AppleInternal\\Diags\\Logs\\Smokey\\LcmCal\\PDCA.plist
</t>
    <phoneticPr fontId="11" type="noConversion"/>
  </si>
  <si>
    <t>audio -r
processaudio --freebufs all
processaudio --pick tone-gen --options "--type sine --freq 2400 --scale 11.4” --out_channels 1 --out_len 1000 -d 16"
processaudio --pick audio-mapper -i process0 --options "--in [0] --out [2,10]" --out_channels 16
audioparam -b spk_cn_l_w -s -n enable-mon -v true
audioparam -b spk_fh_l_w -s -n enable-mon -v true
audioparam -b spk_cn_l_w -n battery-voltage -g
audioparam -b spk_fh_l_w -n battery-voltage -g
audioparam -b spk_cn_l_w -n speaker-voltage -g
audioparam -b spk_fh_l_w -n speaker-voltage -g
loopaudio -b socmca --txport ap-mca2 --rxport ap-mca2 --usebuf process1
processaudio -p crop -i looprx0 -o "--start 5000"
processaudio -p fft -i process2 -o "--normalize false"
processaudio -p rms -i process2
audio --turnoff</t>
    <phoneticPr fontId="11" type="noConversion"/>
  </si>
  <si>
    <t>2x SPK_CN_L_W VMON_CH2_FFT Peak Magnitude</t>
    <phoneticPr fontId="7" type="noConversion"/>
  </si>
  <si>
    <t>DBCl</t>
    <phoneticPr fontId="7" type="noConversion"/>
  </si>
  <si>
    <t>Sensor ALS1_BL_Leakage_FH_RIGHT Bright -Ch_0</t>
    <phoneticPr fontId="7" type="noConversion"/>
  </si>
  <si>
    <t>Sensor ALS1_BL_Leakage_FH_RIGHT Bright -Ch_1</t>
    <phoneticPr fontId="7" type="noConversion"/>
  </si>
  <si>
    <t>Sensor ALS1_BL_Leakage_FH_RIGHT Bright -Ch_2</t>
    <phoneticPr fontId="7" type="noConversion"/>
  </si>
  <si>
    <t>Sensor ALS1_BL_Leakage_FH_RIGHT Bright -Ch_3</t>
    <phoneticPr fontId="7" type="noConversion"/>
  </si>
  <si>
    <t>Sensor ALS2_BL_Leakage_FH_LEFT Bright -Ch_0</t>
    <phoneticPr fontId="7" type="noConversion"/>
  </si>
  <si>
    <t>Sensor ALS2_BL_Leakage_FH_LEFT Bright -Ch_1</t>
    <phoneticPr fontId="7" type="noConversion"/>
  </si>
  <si>
    <t>Sensor ALS2_BL_Leakage_FH_LEFT Bright -Ch_2</t>
    <phoneticPr fontId="7" type="noConversion"/>
  </si>
  <si>
    <t>Sensor ALS2_BL_Leakage_FH_LEFT Bright -Ch_3</t>
    <phoneticPr fontId="7" type="noConversion"/>
  </si>
  <si>
    <t>[2.7,2.9]</t>
    <phoneticPr fontId="7" type="noConversion"/>
  </si>
  <si>
    <t>[-1,3]</t>
    <phoneticPr fontId="7" type="noConversion"/>
  </si>
  <si>
    <t>[0.1,0.15]</t>
    <phoneticPr fontId="11" type="noConversion"/>
  </si>
  <si>
    <t>[NA,-52]</t>
    <phoneticPr fontId="11" type="noConversion"/>
  </si>
  <si>
    <t>[0.4,0.6]</t>
    <phoneticPr fontId="11" type="noConversion"/>
  </si>
  <si>
    <t>[NA,-55]</t>
    <phoneticPr fontId="11" type="noConversion"/>
  </si>
  <si>
    <t>VA_Magnetometer _std_X (µT-rms)</t>
    <phoneticPr fontId="11" type="noConversion"/>
  </si>
  <si>
    <t>VA_Magnetometer _std_Y (µT-rms)</t>
    <phoneticPr fontId="11" type="noConversion"/>
  </si>
  <si>
    <t>VA_Magnetometer_Average_Temp (deg C )</t>
    <phoneticPr fontId="11" type="noConversion"/>
  </si>
  <si>
    <t>[4400,  4950]</t>
    <phoneticPr fontId="7" type="noConversion"/>
  </si>
  <si>
    <t>[4400,  4950]</t>
    <phoneticPr fontId="7" type="noConversion"/>
  </si>
  <si>
    <t>Burn SysSN</t>
    <phoneticPr fontId="11" type="noConversion"/>
  </si>
  <si>
    <t>rtc --set 
syscfg init
cbinit
sn
syscfg add SrNm</t>
    <phoneticPr fontId="11" type="noConversion"/>
  </si>
  <si>
    <t xml:space="preserve">cbwrite 0x7B pass </t>
    <phoneticPr fontId="39" type="noConversion"/>
  </si>
  <si>
    <r>
      <t xml:space="preserve">CONNECTIVITY-1
</t>
    </r>
    <r>
      <rPr>
        <b/>
        <i/>
        <sz val="22"/>
        <color theme="1"/>
        <rFont val="細明體"/>
        <family val="3"/>
        <charset val="136"/>
      </rPr>
      <t>（</t>
    </r>
    <r>
      <rPr>
        <b/>
        <i/>
        <sz val="22"/>
        <color theme="1"/>
        <rFont val="Times New Roman"/>
        <family val="1"/>
      </rPr>
      <t>Ver 25.0.10.3</t>
    </r>
    <r>
      <rPr>
        <b/>
        <i/>
        <sz val="22"/>
        <color theme="1"/>
        <rFont val="細明體"/>
        <family val="3"/>
        <charset val="136"/>
      </rPr>
      <t>）</t>
    </r>
    <phoneticPr fontId="11" type="noConversion"/>
  </si>
  <si>
    <t>display -m serial_number</t>
    <phoneticPr fontId="11" type="noConversion"/>
  </si>
  <si>
    <t>[12.1,14.5]</t>
    <phoneticPr fontId="7" type="noConversion"/>
  </si>
  <si>
    <t>Change List</t>
    <phoneticPr fontId="7" type="noConversion"/>
  </si>
  <si>
    <t>By Wendy</t>
    <phoneticPr fontId="7" type="noConversion"/>
  </si>
  <si>
    <t>Version1.0</t>
    <phoneticPr fontId="7" type="noConversion"/>
  </si>
  <si>
    <t>CT2</t>
    <phoneticPr fontId="7" type="noConversion"/>
  </si>
  <si>
    <t>Change History</t>
    <phoneticPr fontId="7" type="noConversion"/>
  </si>
  <si>
    <t>1. Add Display BIST mode test</t>
    <phoneticPr fontId="7" type="noConversion"/>
  </si>
  <si>
    <t>Version1.1</t>
    <phoneticPr fontId="7" type="noConversion"/>
  </si>
  <si>
    <t>1. Update the command for Display BIST mode test</t>
    <phoneticPr fontId="7" type="noConversion"/>
  </si>
  <si>
    <t>Version1.2</t>
    <phoneticPr fontId="7" type="noConversion"/>
  </si>
  <si>
    <t>CT1</t>
    <phoneticPr fontId="7" type="noConversion"/>
  </si>
  <si>
    <t>1. Update MTDO command</t>
    <phoneticPr fontId="7" type="noConversion"/>
  </si>
  <si>
    <t>camisp --find</t>
    <phoneticPr fontId="7" type="noConversion"/>
  </si>
  <si>
    <t>//Check FCAM</t>
    <phoneticPr fontId="7" type="noConversion"/>
  </si>
  <si>
    <t>Display BIST mode test</t>
    <phoneticPr fontId="7" type="noConversion"/>
  </si>
  <si>
    <t>Version1.3</t>
    <phoneticPr fontId="7" type="noConversion"/>
  </si>
  <si>
    <t>CT2</t>
    <phoneticPr fontId="7" type="noConversion"/>
  </si>
  <si>
    <t>Front camera find</t>
    <phoneticPr fontId="7" type="noConversion"/>
  </si>
  <si>
    <t>DisplayPower test</t>
    <phoneticPr fontId="7" type="noConversion"/>
  </si>
  <si>
    <t>To catch no display failure after the units is assembled, so need to add some screening at CT2 before the TM is sealed</t>
    <phoneticPr fontId="7" type="noConversion"/>
  </si>
  <si>
    <t>1. Add Front camera find</t>
    <phoneticPr fontId="7" type="noConversion"/>
  </si>
  <si>
    <t>To check is the FCAM can be detect</t>
    <phoneticPr fontId="7" type="noConversion"/>
  </si>
  <si>
    <t>2. Add DisplayPower test</t>
    <phoneticPr fontId="7" type="noConversion"/>
  </si>
  <si>
    <t>To catch no display failure after the units is assembled, so need to add some screening at CT2 before the TM is sealed, test with smokey script</t>
    <phoneticPr fontId="7" type="noConversion"/>
  </si>
  <si>
    <t>Version1.4</t>
    <phoneticPr fontId="7" type="noConversion"/>
  </si>
  <si>
    <t>Wrong command before SOP, EFI diags team have provide the commands</t>
    <phoneticPr fontId="7" type="noConversion"/>
  </si>
  <si>
    <t>2x SPK_CN_L_W IMON_CH3_FFT Peak Magnitude</t>
    <phoneticPr fontId="11" type="noConversion"/>
  </si>
  <si>
    <t>1. Update 2x SPK_CN/FH_L_W IMON_CH3/11_FFT Peak Magnitude limit to [0.08, 0.15]</t>
    <phoneticPr fontId="7" type="noConversion"/>
  </si>
  <si>
    <t>2x SPK_CN_L_W IMON_CH3_RMS (Root-Mean-Square)</t>
    <phoneticPr fontId="11" type="noConversion"/>
  </si>
  <si>
    <t>[0.17, 0.3]</t>
  </si>
  <si>
    <t>Value shift to LSL</t>
    <phoneticPr fontId="7" type="noConversion"/>
  </si>
  <si>
    <t>2. Update 2x SPK_CN/FH_L_W IMON_CH3/11_RMS limit to [0.17, 0.3]</t>
    <phoneticPr fontId="7" type="noConversion"/>
  </si>
  <si>
    <t>Value shift to LSL, CPK&lt;1.33</t>
    <phoneticPr fontId="7" type="noConversion"/>
  </si>
  <si>
    <t>Version1.5</t>
    <phoneticPr fontId="7" type="noConversion"/>
  </si>
  <si>
    <t>smokeyshell -r
smokey --run --clean DisplayCogBert_J307
smokey --run --clean DisplayPower_J307</t>
    <phoneticPr fontId="7" type="noConversion"/>
  </si>
  <si>
    <t>1. Add "smokeyshell -r" to DisplayPower test</t>
    <phoneticPr fontId="7" type="noConversion"/>
  </si>
  <si>
    <r>
      <t xml:space="preserve">CONNECTIVITY-2
</t>
    </r>
    <r>
      <rPr>
        <b/>
        <i/>
        <sz val="22"/>
        <color rgb="FF000000"/>
        <rFont val="細明體"/>
        <family val="3"/>
        <charset val="136"/>
      </rPr>
      <t>（</t>
    </r>
    <r>
      <rPr>
        <b/>
        <i/>
        <sz val="22"/>
        <color rgb="FF000000"/>
        <rFont val="Times New Roman"/>
        <family val="1"/>
      </rPr>
      <t>Ver</t>
    </r>
    <r>
      <rPr>
        <b/>
        <i/>
        <sz val="22"/>
        <color rgb="FF000000"/>
        <rFont val="細明體"/>
        <family val="3"/>
        <charset val="136"/>
      </rPr>
      <t>）</t>
    </r>
    <phoneticPr fontId="35" type="noConversion"/>
  </si>
  <si>
    <t>0x1AB0 --&gt; MtDo
0x00B0 --&gt; DUT SN first 17 byte
0x00C7 --&gt; DUT SN last 53 byte</t>
    <phoneticPr fontId="7" type="noConversion"/>
  </si>
  <si>
    <t>P0 Build</t>
    <phoneticPr fontId="7" type="noConversion"/>
  </si>
  <si>
    <t>Version1.6</t>
    <phoneticPr fontId="7" type="noConversion"/>
  </si>
  <si>
    <t>1. Update MTDO command</t>
    <phoneticPr fontId="7" type="noConversion"/>
  </si>
  <si>
    <t>Update diags command to dump all EEPROM.</t>
    <phoneticPr fontId="7" type="noConversion"/>
  </si>
  <si>
    <t>PD Test - MLB_Source_VBUS_DCR</t>
    <phoneticPr fontId="7" type="noConversion"/>
  </si>
  <si>
    <t>PD Test - MLB_Source_VCONN_CC2_DCR</t>
    <phoneticPr fontId="7" type="noConversion"/>
  </si>
  <si>
    <t>PD_5VbaseVBUS_DCR_MLB_Source_0mA_voltage</t>
    <phoneticPr fontId="7" type="noConversion"/>
  </si>
  <si>
    <t>PD_5VbaseVBUS_DCR_MLB_Source_ohm</t>
    <phoneticPr fontId="7" type="noConversion"/>
  </si>
  <si>
    <t>pmugpio --pin 18 --output 1
dptx --on
bl -on
display -m tcon -o "-w -p 1 -o 0x2a -d 0x81"
display -m tcon -o "-w -p 6 -o 0x4b -d 0x00"
display -m tcon -o "-w -p 6 -o 0x40 -d 0x00"</t>
    <phoneticPr fontId="7" type="noConversion"/>
  </si>
  <si>
    <r>
      <t xml:space="preserve">pmugpio --pin 18 --output 1 // turn on the panel
</t>
    </r>
    <r>
      <rPr>
        <sz val="12"/>
        <color rgb="FF0070C0"/>
        <rFont val="Times New Roman"/>
        <family val="1"/>
      </rPr>
      <t>dptx --off // turn off Display Port</t>
    </r>
    <r>
      <rPr>
        <sz val="12"/>
        <color rgb="FF000000"/>
        <rFont val="Times New Roman"/>
        <family val="1"/>
      </rPr>
      <t xml:space="preserve">
dptx --on // turn on Display Port
display --method eeprom --options "-r all"// dump all EEPROM
syscfg add MtDO
syscfg print MtDO</t>
    </r>
    <phoneticPr fontId="7" type="noConversion"/>
  </si>
  <si>
    <t xml:space="preserve">1. Add "dptx --off " before"dptx --on" in MtDo </t>
    <phoneticPr fontId="7" type="noConversion"/>
  </si>
  <si>
    <t>Version1.7</t>
    <phoneticPr fontId="7" type="noConversion"/>
  </si>
  <si>
    <t>To avoid unwanted retest in case of retries</t>
    <phoneticPr fontId="7" type="noConversion"/>
  </si>
  <si>
    <t>Add "dptx --off " before"dptx --on" to avoid unwanted retest in case of retries</t>
    <phoneticPr fontId="7" type="noConversion"/>
  </si>
  <si>
    <t>Version1.8</t>
    <phoneticPr fontId="7" type="noConversion"/>
  </si>
  <si>
    <t>By Daniel</t>
    <phoneticPr fontId="7" type="noConversion"/>
  </si>
  <si>
    <t>CT1</t>
    <phoneticPr fontId="7" type="noConversion"/>
  </si>
  <si>
    <t>2. Change the test name from "LPP Frequency" to "SCRP_LPP_FREQ_Free_Air_Cal", and change the limit from [50,75] to [65,75]</t>
    <phoneticPr fontId="7" type="noConversion"/>
  </si>
  <si>
    <t>1. Change the test name from "LPP Inductance" to "SCRP_LPP_Inductance_Free_Air_Cal"</t>
    <phoneticPr fontId="7" type="noConversion"/>
  </si>
  <si>
    <t>SCRP_LPP_FREQ_Free_Air_Cal</t>
    <phoneticPr fontId="7" type="noConversion"/>
  </si>
  <si>
    <t>[65,75]</t>
    <phoneticPr fontId="7" type="noConversion"/>
  </si>
  <si>
    <t>SCRP_LPP_Inductance_Free_Air_Cal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</si>
</sst>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b/>
      <i/>
      <sz val="22"/>
      <color indexed="8"/>
      <name val="Times New Roman"/>
      <family val="1"/>
    </font>
    <font>
      <b/>
      <i/>
      <sz val="22"/>
      <color indexed="8"/>
      <name val="細明體"/>
      <family val="3"/>
      <charset val="136"/>
    </font>
    <font>
      <sz val="9"/>
      <name val="新細明體"/>
      <family val="3"/>
      <charset val="136"/>
      <scheme val="minor"/>
    </font>
    <font>
      <b/>
      <sz val="2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9"/>
      <name val="Times New Roman"/>
      <family val="1"/>
    </font>
    <font>
      <b/>
      <sz val="12"/>
      <name val="Times New Roman"/>
      <family val="1"/>
    </font>
    <font>
      <b/>
      <sz val="12"/>
      <color theme="9"/>
      <name val="Times New Roman"/>
      <family val="1"/>
    </font>
    <font>
      <b/>
      <sz val="12"/>
      <color theme="1"/>
      <name val="Times New Roman"/>
      <family val="1"/>
    </font>
    <font>
      <sz val="12"/>
      <color rgb="FF0000FF"/>
      <name val="Times New Roman"/>
      <family val="1"/>
    </font>
    <font>
      <sz val="14"/>
      <color theme="1"/>
      <name val="Times New Roman"/>
      <family val="1"/>
    </font>
    <font>
      <b/>
      <sz val="12"/>
      <color rgb="FFFF6600"/>
      <name val="Times New Roman"/>
      <family val="1"/>
    </font>
    <font>
      <b/>
      <sz val="12"/>
      <color theme="9" tint="-0.249977111117893"/>
      <name val="Times New Roman"/>
      <family val="1"/>
    </font>
    <font>
      <sz val="12"/>
      <color theme="1"/>
      <name val="細明體"/>
      <family val="3"/>
      <charset val="136"/>
    </font>
    <font>
      <sz val="12"/>
      <name val="Times New Roman"/>
      <family val="1"/>
    </font>
    <font>
      <sz val="12"/>
      <color theme="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b/>
      <i/>
      <sz val="22"/>
      <color theme="1"/>
      <name val="Times New Roman"/>
      <family val="1"/>
    </font>
    <font>
      <b/>
      <i/>
      <sz val="22"/>
      <color theme="1"/>
      <name val="細明體"/>
      <family val="3"/>
      <charset val="136"/>
    </font>
    <font>
      <sz val="12"/>
      <color rgb="FF00B050"/>
      <name val="Times New Roman"/>
      <family val="1"/>
    </font>
    <font>
      <sz val="12"/>
      <color theme="1" tint="0.14999847407452621"/>
      <name val="Times New Roman"/>
      <family val="1"/>
    </font>
    <font>
      <sz val="12"/>
      <color rgb="FF000000"/>
      <name val="Times New Roman"/>
      <family val="1"/>
    </font>
    <font>
      <b/>
      <i/>
      <sz val="22"/>
      <color rgb="FF000000"/>
      <name val="Times New Roman"/>
      <family val="1"/>
    </font>
    <font>
      <b/>
      <i/>
      <sz val="22"/>
      <color rgb="FF000000"/>
      <name val="細明體"/>
      <family val="3"/>
      <charset val="136"/>
    </font>
    <font>
      <sz val="9"/>
      <name val="新細明體"/>
      <family val="3"/>
      <charset val="136"/>
    </font>
    <font>
      <b/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b/>
      <sz val="12"/>
      <color rgb="FFE46D0A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 tint="0.34998626667073579"/>
      <name val="Times New Roman"/>
      <family val="1"/>
    </font>
    <font>
      <u/>
      <sz val="12"/>
      <color theme="1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0" tint="-0.34998626667073579"/>
      <name val="Times New Roman"/>
      <family val="1"/>
    </font>
    <font>
      <sz val="12"/>
      <color theme="1"/>
      <name val="新細明體"/>
      <family val="1"/>
      <charset val="136"/>
    </font>
    <font>
      <sz val="12"/>
      <color rgb="FF000000"/>
      <name val="新細明體"/>
      <family val="1"/>
      <charset val="136"/>
    </font>
    <font>
      <b/>
      <i/>
      <sz val="23"/>
      <color theme="1"/>
      <name val="Times New Roman"/>
      <family val="1"/>
    </font>
    <font>
      <sz val="12"/>
      <color rgb="FF0070C0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99FF"/>
        <bgColor rgb="FF000000"/>
      </patternFill>
    </fill>
    <fill>
      <patternFill patternType="solid">
        <fgColor rgb="FF8064A2"/>
        <bgColor rgb="FF000000"/>
      </patternFill>
    </fill>
    <fill>
      <patternFill patternType="solid">
        <fgColor rgb="FFE46D0A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rgb="FFFF0000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306">
    <xf numFmtId="0" fontId="0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0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</cellStyleXfs>
  <cellXfs count="253">
    <xf numFmtId="0" fontId="0" fillId="0" borderId="0" xfId="0">
      <alignment vertical="center"/>
    </xf>
    <xf numFmtId="0" fontId="6" fillId="0" borderId="0" xfId="0" applyFont="1">
      <alignment vertical="center"/>
    </xf>
    <xf numFmtId="0" fontId="14" fillId="0" borderId="0" xfId="3" applyFont="1">
      <alignment vertical="center"/>
    </xf>
    <xf numFmtId="0" fontId="6" fillId="0" borderId="0" xfId="0" applyFont="1" applyAlignment="1">
      <alignment vertical="top" wrapText="1"/>
    </xf>
    <xf numFmtId="0" fontId="14" fillId="0" borderId="0" xfId="1" applyNumberFormat="1" applyFont="1" applyFill="1" applyBorder="1" applyAlignment="1">
      <alignment horizontal="center" vertical="center"/>
    </xf>
    <xf numFmtId="0" fontId="15" fillId="10" borderId="3" xfId="3" applyNumberFormat="1" applyFont="1" applyFill="1" applyBorder="1" applyAlignment="1">
      <alignment horizontal="center" vertical="center" wrapText="1"/>
    </xf>
    <xf numFmtId="0" fontId="15" fillId="10" borderId="4" xfId="1" applyNumberFormat="1" applyFont="1" applyFill="1" applyBorder="1" applyAlignment="1">
      <alignment horizontal="center" vertical="center" wrapText="1"/>
    </xf>
    <xf numFmtId="0" fontId="15" fillId="10" borderId="5" xfId="1" applyNumberFormat="1" applyFont="1" applyFill="1" applyBorder="1" applyAlignment="1">
      <alignment horizontal="center" vertical="center" wrapText="1"/>
    </xf>
    <xf numFmtId="0" fontId="6" fillId="0" borderId="0" xfId="4" applyFont="1">
      <alignment vertical="center"/>
    </xf>
    <xf numFmtId="0" fontId="6" fillId="0" borderId="0" xfId="0" applyFont="1" applyFill="1">
      <alignment vertical="center"/>
    </xf>
    <xf numFmtId="0" fontId="6" fillId="11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49" fontId="14" fillId="0" borderId="0" xfId="5" applyNumberFormat="1" applyFont="1">
      <alignment vertical="center"/>
    </xf>
    <xf numFmtId="0" fontId="14" fillId="0" borderId="0" xfId="5" applyFont="1">
      <alignment vertical="center"/>
    </xf>
    <xf numFmtId="0" fontId="14" fillId="0" borderId="0" xfId="5" applyFont="1" applyAlignment="1">
      <alignment horizontal="center" vertical="center"/>
    </xf>
    <xf numFmtId="0" fontId="14" fillId="0" borderId="0" xfId="5" applyFont="1" applyAlignment="1">
      <alignment vertical="top" wrapText="1"/>
    </xf>
    <xf numFmtId="49" fontId="6" fillId="0" borderId="0" xfId="4" applyNumberFormat="1" applyFont="1">
      <alignment vertical="center"/>
    </xf>
    <xf numFmtId="0" fontId="6" fillId="0" borderId="0" xfId="4" applyFont="1" applyAlignment="1">
      <alignment horizontal="center" vertical="center"/>
    </xf>
    <xf numFmtId="49" fontId="15" fillId="10" borderId="8" xfId="5" applyNumberFormat="1" applyFont="1" applyFill="1" applyBorder="1" applyAlignment="1">
      <alignment horizontal="center" vertical="center" wrapText="1"/>
    </xf>
    <xf numFmtId="0" fontId="15" fillId="10" borderId="3" xfId="5" applyNumberFormat="1" applyFont="1" applyFill="1" applyBorder="1" applyAlignment="1">
      <alignment horizontal="center" vertical="center" wrapText="1"/>
    </xf>
    <xf numFmtId="0" fontId="15" fillId="10" borderId="7" xfId="5" applyNumberFormat="1" applyFont="1" applyFill="1" applyBorder="1" applyAlignment="1">
      <alignment horizontal="center" vertical="center" wrapText="1"/>
    </xf>
    <xf numFmtId="0" fontId="6" fillId="0" borderId="6" xfId="4" applyFont="1" applyFill="1" applyBorder="1">
      <alignment vertical="center"/>
    </xf>
    <xf numFmtId="0" fontId="14" fillId="8" borderId="6" xfId="5" applyNumberFormat="1" applyFont="1" applyFill="1" applyBorder="1" applyAlignment="1">
      <alignment horizontal="center" vertical="center" wrapText="1"/>
    </xf>
    <xf numFmtId="0" fontId="6" fillId="0" borderId="6" xfId="4" applyFont="1" applyBorder="1">
      <alignment vertical="center"/>
    </xf>
    <xf numFmtId="0" fontId="6" fillId="11" borderId="6" xfId="4" applyFont="1" applyFill="1" applyBorder="1" applyAlignment="1">
      <alignment vertical="top" wrapText="1"/>
    </xf>
    <xf numFmtId="0" fontId="6" fillId="0" borderId="0" xfId="4" applyFont="1" applyFill="1">
      <alignment vertical="center"/>
    </xf>
    <xf numFmtId="0" fontId="24" fillId="11" borderId="0" xfId="4" applyFont="1" applyFill="1">
      <alignment vertical="center"/>
    </xf>
    <xf numFmtId="0" fontId="6" fillId="0" borderId="9" xfId="4" applyFont="1" applyFill="1" applyBorder="1">
      <alignment vertical="center"/>
    </xf>
    <xf numFmtId="0" fontId="6" fillId="11" borderId="0" xfId="4" applyFont="1" applyFill="1" applyBorder="1" applyAlignment="1">
      <alignment vertical="center"/>
    </xf>
    <xf numFmtId="0" fontId="31" fillId="11" borderId="0" xfId="4" applyFont="1" applyFill="1">
      <alignment vertical="center"/>
    </xf>
    <xf numFmtId="0" fontId="6" fillId="0" borderId="0" xfId="4" applyFont="1" applyAlignment="1">
      <alignment vertical="top" wrapText="1"/>
    </xf>
    <xf numFmtId="0" fontId="32" fillId="0" borderId="0" xfId="4" applyFont="1" applyBorder="1">
      <alignment vertical="center"/>
    </xf>
    <xf numFmtId="1" fontId="36" fillId="12" borderId="10" xfId="4" applyNumberFormat="1" applyFont="1" applyFill="1" applyBorder="1" applyAlignment="1">
      <alignment horizontal="center" vertical="center" wrapText="1"/>
    </xf>
    <xf numFmtId="0" fontId="32" fillId="0" borderId="0" xfId="5" applyFont="1" applyBorder="1">
      <alignment vertical="center"/>
    </xf>
    <xf numFmtId="0" fontId="32" fillId="0" borderId="0" xfId="0" applyFont="1" applyBorder="1">
      <alignment vertical="center"/>
    </xf>
    <xf numFmtId="0" fontId="37" fillId="20" borderId="8" xfId="4" applyNumberFormat="1" applyFont="1" applyFill="1" applyBorder="1" applyAlignment="1">
      <alignment horizontal="center" vertical="center" wrapText="1"/>
    </xf>
    <xf numFmtId="0" fontId="37" fillId="20" borderId="3" xfId="4" applyNumberFormat="1" applyFont="1" applyFill="1" applyBorder="1" applyAlignment="1">
      <alignment horizontal="center" vertical="center" wrapText="1"/>
    </xf>
    <xf numFmtId="0" fontId="37" fillId="20" borderId="11" xfId="4" applyNumberFormat="1" applyFont="1" applyFill="1" applyBorder="1" applyAlignment="1">
      <alignment horizontal="center" vertical="center" wrapText="1"/>
    </xf>
    <xf numFmtId="0" fontId="37" fillId="20" borderId="12" xfId="4" applyNumberFormat="1" applyFont="1" applyFill="1" applyBorder="1" applyAlignment="1">
      <alignment horizontal="center" vertical="center" wrapText="1"/>
    </xf>
    <xf numFmtId="0" fontId="37" fillId="20" borderId="3" xfId="5" applyNumberFormat="1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/>
    </xf>
    <xf numFmtId="0" fontId="32" fillId="0" borderId="0" xfId="0" applyFont="1" applyFill="1" applyBorder="1">
      <alignment vertical="center"/>
    </xf>
    <xf numFmtId="0" fontId="32" fillId="0" borderId="0" xfId="44" applyFont="1" applyFill="1" applyBorder="1">
      <alignment vertical="center"/>
    </xf>
    <xf numFmtId="0" fontId="15" fillId="10" borderId="13" xfId="1" applyNumberFormat="1" applyFont="1" applyFill="1" applyBorder="1" applyAlignment="1">
      <alignment horizontal="center" vertical="center" wrapText="1"/>
    </xf>
    <xf numFmtId="0" fontId="6" fillId="0" borderId="14" xfId="4" applyFont="1" applyBorder="1" applyAlignment="1">
      <alignment horizontal="center" vertical="center"/>
    </xf>
    <xf numFmtId="0" fontId="6" fillId="0" borderId="14" xfId="4" applyFont="1" applyBorder="1">
      <alignment vertical="center"/>
    </xf>
    <xf numFmtId="0" fontId="6" fillId="0" borderId="14" xfId="4" applyFont="1" applyBorder="1" applyAlignment="1">
      <alignment vertical="top"/>
    </xf>
    <xf numFmtId="0" fontId="6" fillId="0" borderId="14" xfId="4" applyFont="1" applyBorder="1" applyAlignment="1">
      <alignment vertical="top" wrapText="1"/>
    </xf>
    <xf numFmtId="0" fontId="6" fillId="0" borderId="14" xfId="4" applyFont="1" applyFill="1" applyBorder="1" applyAlignment="1">
      <alignment horizontal="center" vertical="center"/>
    </xf>
    <xf numFmtId="0" fontId="14" fillId="8" borderId="14" xfId="5" applyNumberFormat="1" applyFont="1" applyFill="1" applyBorder="1" applyAlignment="1">
      <alignment horizontal="center" vertical="center" wrapText="1"/>
    </xf>
    <xf numFmtId="0" fontId="6" fillId="0" borderId="14" xfId="4" applyFont="1" applyFill="1" applyBorder="1">
      <alignment vertical="center"/>
    </xf>
    <xf numFmtId="0" fontId="6" fillId="0" borderId="14" xfId="4" applyFont="1" applyFill="1" applyBorder="1" applyAlignment="1">
      <alignment vertical="top" wrapText="1"/>
    </xf>
    <xf numFmtId="0" fontId="6" fillId="11" borderId="14" xfId="4" applyFont="1" applyFill="1" applyBorder="1">
      <alignment vertical="center"/>
    </xf>
    <xf numFmtId="0" fontId="6" fillId="0" borderId="14" xfId="21" applyFont="1" applyFill="1" applyBorder="1">
      <alignment vertical="center"/>
    </xf>
    <xf numFmtId="0" fontId="6" fillId="0" borderId="14" xfId="4" applyFont="1" applyFill="1" applyBorder="1" applyAlignment="1">
      <alignment vertical="center"/>
    </xf>
    <xf numFmtId="0" fontId="6" fillId="0" borderId="14" xfId="4" applyFont="1" applyBorder="1" applyAlignment="1">
      <alignment vertical="center" wrapText="1"/>
    </xf>
    <xf numFmtId="0" fontId="14" fillId="11" borderId="14" xfId="1" applyNumberFormat="1" applyFont="1" applyFill="1" applyBorder="1" applyAlignment="1">
      <alignment horizontal="left" vertical="top" wrapText="1"/>
    </xf>
    <xf numFmtId="0" fontId="6" fillId="0" borderId="14" xfId="1" applyFont="1" applyFill="1" applyBorder="1">
      <alignment vertical="center"/>
    </xf>
    <xf numFmtId="0" fontId="24" fillId="0" borderId="14" xfId="4" applyFont="1" applyFill="1" applyBorder="1">
      <alignment vertical="center"/>
    </xf>
    <xf numFmtId="0" fontId="6" fillId="11" borderId="14" xfId="4" applyFont="1" applyFill="1" applyBorder="1" applyAlignment="1">
      <alignment horizontal="center" vertical="center"/>
    </xf>
    <xf numFmtId="0" fontId="6" fillId="0" borderId="14" xfId="4" applyFont="1" applyBorder="1" applyAlignment="1">
      <alignment horizontal="center" vertical="top" wrapText="1"/>
    </xf>
    <xf numFmtId="0" fontId="6" fillId="0" borderId="14" xfId="4" applyFont="1" applyBorder="1" applyAlignment="1">
      <alignment horizontal="center" vertical="top"/>
    </xf>
    <xf numFmtId="0" fontId="14" fillId="3" borderId="14" xfId="5" applyNumberFormat="1" applyFont="1" applyFill="1" applyBorder="1" applyAlignment="1">
      <alignment horizontal="center" vertical="center" wrapText="1"/>
    </xf>
    <xf numFmtId="0" fontId="14" fillId="4" borderId="14" xfId="5" applyFont="1" applyFill="1" applyBorder="1" applyAlignment="1">
      <alignment horizontal="center" vertical="center"/>
    </xf>
    <xf numFmtId="0" fontId="14" fillId="6" borderId="14" xfId="5" applyNumberFormat="1" applyFont="1" applyFill="1" applyBorder="1" applyAlignment="1">
      <alignment horizontal="center" vertical="center" wrapText="1"/>
    </xf>
    <xf numFmtId="0" fontId="14" fillId="5" borderId="14" xfId="5" applyNumberFormat="1" applyFont="1" applyFill="1" applyBorder="1" applyAlignment="1">
      <alignment horizontal="center" vertical="center" wrapText="1"/>
    </xf>
    <xf numFmtId="0" fontId="14" fillId="7" borderId="14" xfId="5" applyNumberFormat="1" applyFont="1" applyFill="1" applyBorder="1" applyAlignment="1">
      <alignment horizontal="center" vertical="center" wrapText="1"/>
    </xf>
    <xf numFmtId="0" fontId="14" fillId="9" borderId="14" xfId="5" applyNumberFormat="1" applyFont="1" applyFill="1" applyBorder="1" applyAlignment="1">
      <alignment horizontal="center" vertical="center" wrapText="1"/>
    </xf>
    <xf numFmtId="0" fontId="14" fillId="0" borderId="14" xfId="5" applyNumberFormat="1" applyFont="1" applyFill="1" applyBorder="1" applyAlignment="1">
      <alignment horizontal="left" vertical="center" wrapText="1"/>
    </xf>
    <xf numFmtId="0" fontId="14" fillId="0" borderId="14" xfId="4" applyFont="1" applyBorder="1" applyAlignment="1">
      <alignment horizontal="center" vertical="center"/>
    </xf>
    <xf numFmtId="0" fontId="32" fillId="0" borderId="14" xfId="0" applyFont="1" applyFill="1" applyBorder="1">
      <alignment vertical="center"/>
    </xf>
    <xf numFmtId="0" fontId="32" fillId="0" borderId="14" xfId="0" applyFont="1" applyFill="1" applyBorder="1" applyAlignment="1">
      <alignment horizontal="center" vertical="center"/>
    </xf>
    <xf numFmtId="0" fontId="32" fillId="0" borderId="14" xfId="0" applyFont="1" applyFill="1" applyBorder="1" applyAlignment="1">
      <alignment vertical="top"/>
    </xf>
    <xf numFmtId="0" fontId="14" fillId="2" borderId="14" xfId="5" applyNumberFormat="1" applyFont="1" applyFill="1" applyBorder="1" applyAlignment="1">
      <alignment horizontal="center" vertical="center"/>
    </xf>
    <xf numFmtId="0" fontId="15" fillId="10" borderId="14" xfId="5" applyNumberFormat="1" applyFont="1" applyFill="1" applyBorder="1" applyAlignment="1">
      <alignment horizontal="center" vertical="center" wrapText="1"/>
    </xf>
    <xf numFmtId="49" fontId="6" fillId="0" borderId="14" xfId="4" applyNumberFormat="1" applyFont="1" applyBorder="1" applyAlignment="1">
      <alignment horizontal="center" vertical="center"/>
    </xf>
    <xf numFmtId="0" fontId="6" fillId="11" borderId="14" xfId="4" applyFont="1" applyFill="1" applyBorder="1" applyAlignment="1">
      <alignment vertical="top" wrapText="1"/>
    </xf>
    <xf numFmtId="0" fontId="24" fillId="0" borderId="14" xfId="4" applyFont="1" applyBorder="1" applyAlignment="1">
      <alignment horizontal="center" vertical="center"/>
    </xf>
    <xf numFmtId="0" fontId="14" fillId="0" borderId="14" xfId="5" applyFont="1" applyBorder="1" applyAlignment="1">
      <alignment horizontal="center" vertical="center"/>
    </xf>
    <xf numFmtId="0" fontId="18" fillId="0" borderId="14" xfId="4" applyFont="1" applyBorder="1" applyAlignment="1">
      <alignment horizontal="center" vertical="center"/>
    </xf>
    <xf numFmtId="0" fontId="22" fillId="0" borderId="14" xfId="4" applyFont="1" applyBorder="1" applyAlignment="1">
      <alignment horizontal="center" vertical="center"/>
    </xf>
    <xf numFmtId="0" fontId="24" fillId="11" borderId="14" xfId="4" applyFont="1" applyFill="1" applyBorder="1">
      <alignment vertical="center"/>
    </xf>
    <xf numFmtId="0" fontId="24" fillId="0" borderId="14" xfId="5" applyNumberFormat="1" applyFont="1" applyFill="1" applyBorder="1" applyAlignment="1">
      <alignment horizontal="left" vertical="center" wrapText="1"/>
    </xf>
    <xf numFmtId="0" fontId="24" fillId="11" borderId="14" xfId="4" applyFont="1" applyFill="1" applyBorder="1" applyAlignment="1">
      <alignment horizontal="center" vertical="center"/>
    </xf>
    <xf numFmtId="0" fontId="24" fillId="11" borderId="14" xfId="4" applyFont="1" applyFill="1" applyBorder="1" applyAlignment="1">
      <alignment vertical="top" wrapText="1"/>
    </xf>
    <xf numFmtId="49" fontId="24" fillId="0" borderId="14" xfId="4" applyNumberFormat="1" applyFont="1" applyFill="1" applyBorder="1">
      <alignment vertical="center"/>
    </xf>
    <xf numFmtId="0" fontId="14" fillId="0" borderId="14" xfId="5" applyNumberFormat="1" applyFont="1" applyFill="1" applyBorder="1" applyAlignment="1">
      <alignment horizontal="center" vertical="center" wrapText="1"/>
    </xf>
    <xf numFmtId="0" fontId="6" fillId="0" borderId="14" xfId="4" applyFont="1" applyBorder="1" applyAlignment="1">
      <alignment horizontal="center" vertical="center" wrapText="1"/>
    </xf>
    <xf numFmtId="0" fontId="6" fillId="11" borderId="14" xfId="4" applyFont="1" applyFill="1" applyBorder="1" applyAlignment="1">
      <alignment vertical="top"/>
    </xf>
    <xf numFmtId="0" fontId="6" fillId="0" borderId="14" xfId="0" applyFont="1" applyFill="1" applyBorder="1" applyAlignment="1">
      <alignment vertical="top" wrapText="1"/>
    </xf>
    <xf numFmtId="0" fontId="31" fillId="11" borderId="14" xfId="4" applyFont="1" applyFill="1" applyBorder="1">
      <alignment vertical="center"/>
    </xf>
    <xf numFmtId="0" fontId="31" fillId="11" borderId="14" xfId="4" applyFont="1" applyFill="1" applyBorder="1" applyAlignment="1">
      <alignment horizontal="center" vertical="center"/>
    </xf>
    <xf numFmtId="0" fontId="31" fillId="11" borderId="14" xfId="4" applyFont="1" applyFill="1" applyBorder="1" applyAlignment="1">
      <alignment vertical="top" wrapText="1"/>
    </xf>
    <xf numFmtId="0" fontId="6" fillId="0" borderId="14" xfId="0" applyFont="1" applyFill="1" applyBorder="1" applyAlignment="1">
      <alignment horizontal="center" vertical="center"/>
    </xf>
    <xf numFmtId="0" fontId="6" fillId="0" borderId="14" xfId="0" applyFont="1" applyFill="1" applyBorder="1">
      <alignment vertical="center"/>
    </xf>
    <xf numFmtId="0" fontId="6" fillId="0" borderId="14" xfId="0" applyFont="1" applyFill="1" applyBorder="1" applyAlignment="1">
      <alignment vertical="top"/>
    </xf>
    <xf numFmtId="0" fontId="32" fillId="0" borderId="14" xfId="4" applyFont="1" applyBorder="1" applyAlignment="1">
      <alignment horizontal="center" vertical="center"/>
    </xf>
    <xf numFmtId="0" fontId="32" fillId="13" borderId="14" xfId="5" applyNumberFormat="1" applyFont="1" applyFill="1" applyBorder="1" applyAlignment="1">
      <alignment horizontal="center" vertical="center" wrapText="1"/>
    </xf>
    <xf numFmtId="0" fontId="32" fillId="12" borderId="14" xfId="5" applyNumberFormat="1" applyFont="1" applyFill="1" applyBorder="1" applyAlignment="1">
      <alignment horizontal="center" vertical="center"/>
    </xf>
    <xf numFmtId="0" fontId="32" fillId="14" borderId="14" xfId="5" applyFont="1" applyFill="1" applyBorder="1" applyAlignment="1">
      <alignment horizontal="center" vertical="center"/>
    </xf>
    <xf numFmtId="0" fontId="32" fillId="15" borderId="14" xfId="5" applyNumberFormat="1" applyFont="1" applyFill="1" applyBorder="1" applyAlignment="1">
      <alignment horizontal="center" vertical="center" wrapText="1"/>
    </xf>
    <xf numFmtId="0" fontId="32" fillId="16" borderId="14" xfId="5" applyNumberFormat="1" applyFont="1" applyFill="1" applyBorder="1" applyAlignment="1">
      <alignment horizontal="center" vertical="center" wrapText="1"/>
    </xf>
    <xf numFmtId="0" fontId="32" fillId="17" borderId="14" xfId="5" applyNumberFormat="1" applyFont="1" applyFill="1" applyBorder="1" applyAlignment="1">
      <alignment horizontal="center" vertical="center" wrapText="1"/>
    </xf>
    <xf numFmtId="0" fontId="32" fillId="18" borderId="14" xfId="5" applyNumberFormat="1" applyFont="1" applyFill="1" applyBorder="1" applyAlignment="1">
      <alignment horizontal="center" vertical="center" wrapText="1"/>
    </xf>
    <xf numFmtId="0" fontId="32" fillId="19" borderId="14" xfId="5" applyNumberFormat="1" applyFont="1" applyFill="1" applyBorder="1" applyAlignment="1">
      <alignment horizontal="center" vertical="center" wrapText="1"/>
    </xf>
    <xf numFmtId="0" fontId="37" fillId="20" borderId="14" xfId="4" applyNumberFormat="1" applyFont="1" applyFill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/>
    </xf>
    <xf numFmtId="0" fontId="32" fillId="0" borderId="14" xfId="0" applyFont="1" applyBorder="1">
      <alignment vertical="center"/>
    </xf>
    <xf numFmtId="0" fontId="32" fillId="0" borderId="14" xfId="0" applyFont="1" applyBorder="1" applyAlignment="1">
      <alignment vertical="top" wrapText="1"/>
    </xf>
    <xf numFmtId="0" fontId="32" fillId="0" borderId="14" xfId="0" applyFont="1" applyBorder="1" applyAlignment="1">
      <alignment vertical="top"/>
    </xf>
    <xf numFmtId="0" fontId="32" fillId="0" borderId="14" xfId="0" applyFont="1" applyFill="1" applyBorder="1" applyAlignment="1">
      <alignment vertical="top" wrapText="1"/>
    </xf>
    <xf numFmtId="0" fontId="32" fillId="0" borderId="14" xfId="5" applyFont="1" applyBorder="1" applyAlignment="1">
      <alignment horizontal="center" vertical="center"/>
    </xf>
    <xf numFmtId="0" fontId="38" fillId="0" borderId="14" xfId="0" applyFont="1" applyBorder="1" applyAlignment="1">
      <alignment horizontal="center" vertical="center"/>
    </xf>
    <xf numFmtId="0" fontId="32" fillId="0" borderId="14" xfId="5" applyNumberFormat="1" applyFont="1" applyFill="1" applyBorder="1" applyAlignment="1">
      <alignment horizontal="left" vertical="top" wrapText="1"/>
    </xf>
    <xf numFmtId="0" fontId="32" fillId="0" borderId="14" xfId="0" applyFont="1" applyBorder="1" applyAlignment="1">
      <alignment horizontal="center" vertical="top" wrapText="1"/>
    </xf>
    <xf numFmtId="0" fontId="24" fillId="0" borderId="14" xfId="0" applyFont="1" applyBorder="1" applyAlignment="1">
      <alignment horizontal="center" vertical="center"/>
    </xf>
    <xf numFmtId="0" fontId="6" fillId="0" borderId="6" xfId="4" applyFont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top" wrapText="1"/>
    </xf>
    <xf numFmtId="0" fontId="14" fillId="0" borderId="14" xfId="1" applyNumberFormat="1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center" vertical="center"/>
    </xf>
    <xf numFmtId="0" fontId="6" fillId="11" borderId="14" xfId="0" applyFont="1" applyFill="1" applyBorder="1">
      <alignment vertical="center"/>
    </xf>
    <xf numFmtId="0" fontId="22" fillId="0" borderId="14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wrapText="1"/>
    </xf>
    <xf numFmtId="0" fontId="20" fillId="0" borderId="14" xfId="0" applyFont="1" applyFill="1" applyBorder="1" applyAlignment="1">
      <alignment horizontal="center" vertical="center" wrapText="1"/>
    </xf>
    <xf numFmtId="0" fontId="14" fillId="0" borderId="14" xfId="2" applyFont="1" applyFill="1" applyBorder="1" applyAlignment="1">
      <alignment horizontal="center" vertical="center"/>
    </xf>
    <xf numFmtId="0" fontId="14" fillId="0" borderId="14" xfId="3" applyNumberFormat="1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center" vertical="top"/>
    </xf>
    <xf numFmtId="0" fontId="15" fillId="10" borderId="14" xfId="1" applyNumberFormat="1" applyFont="1" applyFill="1" applyBorder="1" applyAlignment="1">
      <alignment horizontal="center" vertical="center" wrapText="1"/>
    </xf>
    <xf numFmtId="1" fontId="13" fillId="2" borderId="1" xfId="5" applyNumberFormat="1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top" wrapText="1"/>
    </xf>
    <xf numFmtId="0" fontId="6" fillId="11" borderId="14" xfId="1" applyNumberFormat="1" applyFont="1" applyFill="1" applyBorder="1" applyAlignment="1">
      <alignment horizontal="left" vertical="top" wrapText="1"/>
    </xf>
    <xf numFmtId="0" fontId="14" fillId="0" borderId="0" xfId="78" applyNumberFormat="1" applyFont="1" applyAlignment="1">
      <alignment horizontal="center" vertical="center"/>
    </xf>
    <xf numFmtId="1" fontId="13" fillId="2" borderId="14" xfId="1" applyNumberFormat="1" applyFont="1" applyFill="1" applyBorder="1" applyAlignment="1">
      <alignment horizontal="center" vertical="center" wrapText="1"/>
    </xf>
    <xf numFmtId="0" fontId="14" fillId="0" borderId="14" xfId="78" applyFont="1" applyBorder="1" applyAlignment="1">
      <alignment horizontal="center" vertical="center"/>
    </xf>
    <xf numFmtId="0" fontId="12" fillId="2" borderId="0" xfId="78" applyNumberFormat="1" applyFont="1" applyFill="1" applyBorder="1" applyAlignment="1">
      <alignment vertical="center" wrapText="1"/>
    </xf>
    <xf numFmtId="0" fontId="12" fillId="2" borderId="1" xfId="78" applyNumberFormat="1" applyFont="1" applyFill="1" applyBorder="1" applyAlignment="1">
      <alignment vertical="top" wrapText="1"/>
    </xf>
    <xf numFmtId="0" fontId="1" fillId="0" borderId="0" xfId="78">
      <alignment vertical="center"/>
    </xf>
    <xf numFmtId="0" fontId="14" fillId="3" borderId="14" xfId="79" applyNumberFormat="1" applyFont="1" applyFill="1" applyBorder="1" applyAlignment="1">
      <alignment horizontal="center" vertical="center" wrapText="1"/>
    </xf>
    <xf numFmtId="0" fontId="14" fillId="2" borderId="14" xfId="79" applyNumberFormat="1" applyFont="1" applyFill="1" applyBorder="1" applyAlignment="1">
      <alignment horizontal="center" vertical="center"/>
    </xf>
    <xf numFmtId="0" fontId="12" fillId="2" borderId="0" xfId="78" applyNumberFormat="1" applyFont="1" applyFill="1" applyBorder="1" applyAlignment="1">
      <alignment vertical="top" wrapText="1"/>
    </xf>
    <xf numFmtId="0" fontId="14" fillId="4" borderId="14" xfId="79" applyFont="1" applyFill="1" applyBorder="1" applyAlignment="1">
      <alignment horizontal="center" vertical="center"/>
    </xf>
    <xf numFmtId="0" fontId="14" fillId="5" borderId="14" xfId="79" applyNumberFormat="1" applyFont="1" applyFill="1" applyBorder="1" applyAlignment="1">
      <alignment horizontal="center" vertical="center" wrapText="1"/>
    </xf>
    <xf numFmtId="0" fontId="6" fillId="0" borderId="0" xfId="78" applyNumberFormat="1" applyFont="1">
      <alignment vertical="center"/>
    </xf>
    <xf numFmtId="0" fontId="6" fillId="0" borderId="0" xfId="78" applyFont="1">
      <alignment vertical="center"/>
    </xf>
    <xf numFmtId="0" fontId="14" fillId="6" borderId="14" xfId="79" applyNumberFormat="1" applyFont="1" applyFill="1" applyBorder="1" applyAlignment="1">
      <alignment horizontal="center" vertical="center" wrapText="1"/>
    </xf>
    <xf numFmtId="0" fontId="14" fillId="7" borderId="14" xfId="79" applyNumberFormat="1" applyFont="1" applyFill="1" applyBorder="1" applyAlignment="1">
      <alignment horizontal="center" vertical="center" wrapText="1"/>
    </xf>
    <xf numFmtId="0" fontId="14" fillId="8" borderId="14" xfId="79" applyNumberFormat="1" applyFont="1" applyFill="1" applyBorder="1" applyAlignment="1">
      <alignment horizontal="center" vertical="center" wrapText="1"/>
    </xf>
    <xf numFmtId="0" fontId="14" fillId="9" borderId="14" xfId="79" applyNumberFormat="1" applyFont="1" applyFill="1" applyBorder="1" applyAlignment="1">
      <alignment horizontal="center" vertical="center" wrapText="1"/>
    </xf>
    <xf numFmtId="0" fontId="12" fillId="2" borderId="0" xfId="78" applyNumberFormat="1" applyFont="1" applyFill="1" applyBorder="1" applyAlignment="1">
      <alignment vertical="center"/>
    </xf>
    <xf numFmtId="0" fontId="12" fillId="2" borderId="0" xfId="78" applyNumberFormat="1" applyFont="1" applyFill="1" applyBorder="1" applyAlignment="1">
      <alignment vertical="top"/>
    </xf>
    <xf numFmtId="0" fontId="15" fillId="10" borderId="11" xfId="78" applyNumberFormat="1" applyFont="1" applyFill="1" applyBorder="1" applyAlignment="1">
      <alignment horizontal="center" vertical="center" wrapText="1"/>
    </xf>
    <xf numFmtId="0" fontId="15" fillId="10" borderId="3" xfId="78" applyNumberFormat="1" applyFont="1" applyFill="1" applyBorder="1" applyAlignment="1">
      <alignment horizontal="center" vertical="center" wrapText="1"/>
    </xf>
    <xf numFmtId="0" fontId="15" fillId="10" borderId="7" xfId="78" applyNumberFormat="1" applyFont="1" applyFill="1" applyBorder="1" applyAlignment="1">
      <alignment horizontal="center" vertical="center" wrapText="1"/>
    </xf>
    <xf numFmtId="0" fontId="6" fillId="0" borderId="14" xfId="78" applyFont="1" applyBorder="1" applyAlignment="1">
      <alignment horizontal="center" vertical="center"/>
    </xf>
    <xf numFmtId="0" fontId="6" fillId="0" borderId="14" xfId="78" applyFont="1" applyBorder="1">
      <alignment vertical="center"/>
    </xf>
    <xf numFmtId="0" fontId="1" fillId="0" borderId="14" xfId="81" applyBorder="1">
      <alignment vertical="center"/>
    </xf>
    <xf numFmtId="0" fontId="6" fillId="0" borderId="14" xfId="78" applyFont="1" applyBorder="1" applyAlignment="1">
      <alignment horizontal="center" vertical="top" wrapText="1"/>
    </xf>
    <xf numFmtId="0" fontId="6" fillId="0" borderId="6" xfId="78" applyFont="1" applyBorder="1" applyAlignment="1">
      <alignment horizontal="center" vertical="center"/>
    </xf>
    <xf numFmtId="0" fontId="6" fillId="0" borderId="14" xfId="78" applyFont="1" applyBorder="1" applyAlignment="1">
      <alignment vertical="top" wrapText="1"/>
    </xf>
    <xf numFmtId="0" fontId="6" fillId="0" borderId="14" xfId="78" applyFont="1" applyBorder="1" applyAlignment="1">
      <alignment horizontal="center" vertical="top"/>
    </xf>
    <xf numFmtId="0" fontId="41" fillId="0" borderId="14" xfId="78" applyFont="1" applyBorder="1">
      <alignment vertical="center"/>
    </xf>
    <xf numFmtId="0" fontId="6" fillId="0" borderId="14" xfId="78" applyFont="1" applyFill="1" applyBorder="1" applyAlignment="1">
      <alignment horizontal="center" vertical="center"/>
    </xf>
    <xf numFmtId="0" fontId="14" fillId="8" borderId="14" xfId="80" applyNumberFormat="1" applyFont="1" applyFill="1" applyBorder="1" applyAlignment="1">
      <alignment horizontal="center" vertical="center" wrapText="1"/>
    </xf>
    <xf numFmtId="0" fontId="6" fillId="0" borderId="6" xfId="78" applyFont="1" applyBorder="1">
      <alignment vertical="center"/>
    </xf>
    <xf numFmtId="0" fontId="1" fillId="0" borderId="0" xfId="78" applyFill="1">
      <alignment vertical="center"/>
    </xf>
    <xf numFmtId="0" fontId="6" fillId="0" borderId="14" xfId="78" applyFont="1" applyBorder="1" applyAlignment="1">
      <alignment vertical="top"/>
    </xf>
    <xf numFmtId="0" fontId="24" fillId="0" borderId="14" xfId="78" applyFont="1" applyBorder="1">
      <alignment vertical="center"/>
    </xf>
    <xf numFmtId="0" fontId="6" fillId="0" borderId="0" xfId="81" applyFont="1">
      <alignment vertical="center"/>
    </xf>
    <xf numFmtId="0" fontId="1" fillId="0" borderId="0" xfId="78" applyAlignment="1">
      <alignment horizontal="center" vertical="center"/>
    </xf>
    <xf numFmtId="0" fontId="41" fillId="11" borderId="14" xfId="78" applyFont="1" applyFill="1" applyBorder="1">
      <alignment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0" fillId="0" borderId="0" xfId="78" applyFont="1">
      <alignment vertical="center"/>
    </xf>
    <xf numFmtId="0" fontId="15" fillId="0" borderId="3" xfId="5" applyNumberFormat="1" applyFont="1" applyFill="1" applyBorder="1" applyAlignment="1">
      <alignment horizontal="center" vertical="center" wrapText="1"/>
    </xf>
    <xf numFmtId="0" fontId="31" fillId="0" borderId="14" xfId="4" applyFont="1" applyFill="1" applyBorder="1">
      <alignment vertical="center"/>
    </xf>
    <xf numFmtId="0" fontId="6" fillId="0" borderId="14" xfId="0" applyFont="1" applyFill="1" applyBorder="1" applyAlignment="1">
      <alignment horizontal="left" vertical="center"/>
    </xf>
    <xf numFmtId="0" fontId="14" fillId="0" borderId="14" xfId="2" applyFont="1" applyBorder="1" applyAlignment="1">
      <alignment horizontal="center" vertical="center"/>
    </xf>
    <xf numFmtId="0" fontId="14" fillId="0" borderId="14" xfId="30" applyFont="1" applyBorder="1" applyAlignment="1">
      <alignment horizontal="left" vertical="center" wrapText="1"/>
    </xf>
    <xf numFmtId="0" fontId="14" fillId="0" borderId="14" xfId="30" applyFont="1" applyBorder="1" applyAlignment="1">
      <alignment horizontal="left" vertical="top" wrapText="1"/>
    </xf>
    <xf numFmtId="0" fontId="6" fillId="0" borderId="6" xfId="78" applyFont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center"/>
    </xf>
    <xf numFmtId="0" fontId="44" fillId="0" borderId="14" xfId="4" applyFont="1" applyFill="1" applyBorder="1">
      <alignment vertical="center"/>
    </xf>
    <xf numFmtId="0" fontId="6" fillId="0" borderId="14" xfId="0" applyFont="1" applyBorder="1" applyAlignment="1">
      <alignment vertical="top"/>
    </xf>
    <xf numFmtId="0" fontId="6" fillId="0" borderId="14" xfId="0" applyFont="1" applyBorder="1" applyAlignment="1">
      <alignment horizontal="center" vertical="top"/>
    </xf>
    <xf numFmtId="0" fontId="14" fillId="0" borderId="14" xfId="17" applyFont="1" applyBorder="1" applyAlignment="1">
      <alignment vertical="top" wrapText="1"/>
    </xf>
    <xf numFmtId="0" fontId="14" fillId="0" borderId="14" xfId="17" applyFont="1" applyBorder="1" applyAlignment="1">
      <alignment horizontal="left" vertical="top"/>
    </xf>
    <xf numFmtId="0" fontId="14" fillId="11" borderId="14" xfId="17" applyNumberFormat="1" applyFont="1" applyFill="1" applyBorder="1" applyAlignment="1">
      <alignment horizontal="left" vertical="top" wrapText="1"/>
    </xf>
    <xf numFmtId="0" fontId="14" fillId="11" borderId="14" xfId="17" applyNumberFormat="1" applyFont="1" applyFill="1" applyBorder="1" applyAlignment="1">
      <alignment vertical="top" wrapText="1"/>
    </xf>
    <xf numFmtId="0" fontId="6" fillId="0" borderId="14" xfId="17" applyFont="1" applyBorder="1" applyAlignment="1">
      <alignment vertical="top" wrapText="1"/>
    </xf>
    <xf numFmtId="0" fontId="6" fillId="0" borderId="14" xfId="17" applyFont="1" applyBorder="1" applyAlignment="1">
      <alignment horizontal="center" vertical="top"/>
    </xf>
    <xf numFmtId="0" fontId="0" fillId="0" borderId="0" xfId="0" applyAlignment="1">
      <alignment vertical="top"/>
    </xf>
    <xf numFmtId="0" fontId="46" fillId="0" borderId="14" xfId="0" applyFont="1" applyFill="1" applyBorder="1" applyAlignment="1">
      <alignment vertical="top"/>
    </xf>
    <xf numFmtId="0" fontId="6" fillId="0" borderId="14" xfId="4" applyFont="1" applyFill="1" applyBorder="1" applyAlignment="1">
      <alignment horizontal="left" vertical="center"/>
    </xf>
    <xf numFmtId="0" fontId="14" fillId="0" borderId="6" xfId="1" applyNumberFormat="1" applyFont="1" applyFill="1" applyBorder="1" applyAlignment="1">
      <alignment horizontal="left" vertical="top" wrapText="1"/>
    </xf>
    <xf numFmtId="0" fontId="6" fillId="0" borderId="6" xfId="78" applyFont="1" applyBorder="1" applyAlignment="1">
      <alignment horizontal="center" vertical="center"/>
    </xf>
    <xf numFmtId="0" fontId="6" fillId="11" borderId="14" xfId="4" applyFont="1" applyFill="1" applyBorder="1" applyAlignment="1">
      <alignment horizontal="left" vertical="top" wrapText="1"/>
    </xf>
    <xf numFmtId="0" fontId="32" fillId="0" borderId="14" xfId="0" applyFont="1" applyFill="1" applyBorder="1" applyAlignment="1">
      <alignment vertical="center" wrapText="1"/>
    </xf>
    <xf numFmtId="0" fontId="47" fillId="0" borderId="0" xfId="0" applyFont="1">
      <alignment vertical="center"/>
    </xf>
    <xf numFmtId="0" fontId="18" fillId="21" borderId="15" xfId="0" applyFont="1" applyFill="1" applyBorder="1" applyAlignment="1">
      <alignment horizontal="center" vertical="center"/>
    </xf>
    <xf numFmtId="14" fontId="18" fillId="21" borderId="16" xfId="0" applyNumberFormat="1" applyFont="1" applyFill="1" applyBorder="1" applyAlignment="1">
      <alignment horizontal="center" vertical="center"/>
    </xf>
    <xf numFmtId="0" fontId="18" fillId="21" borderId="17" xfId="0" applyFont="1" applyFill="1" applyBorder="1" applyAlignment="1">
      <alignment horizontal="center" vertical="center"/>
    </xf>
    <xf numFmtId="0" fontId="18" fillId="21" borderId="18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6" fillId="0" borderId="14" xfId="5" applyNumberFormat="1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/>
    </xf>
    <xf numFmtId="0" fontId="9" fillId="2" borderId="0" xfId="1" applyNumberFormat="1" applyFont="1" applyFill="1" applyBorder="1" applyAlignment="1">
      <alignment horizontal="center" vertical="center" wrapText="1"/>
    </xf>
    <xf numFmtId="0" fontId="9" fillId="2" borderId="2" xfId="1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6" xfId="78" applyFont="1" applyBorder="1" applyAlignment="1">
      <alignment horizontal="left" vertical="top" wrapText="1"/>
    </xf>
    <xf numFmtId="0" fontId="6" fillId="0" borderId="5" xfId="78" applyFont="1" applyBorder="1" applyAlignment="1">
      <alignment horizontal="left" vertical="top" wrapText="1"/>
    </xf>
    <xf numFmtId="0" fontId="6" fillId="0" borderId="7" xfId="78" applyFont="1" applyBorder="1" applyAlignment="1">
      <alignment horizontal="left" vertical="top" wrapText="1"/>
    </xf>
    <xf numFmtId="0" fontId="6" fillId="0" borderId="6" xfId="78" applyFont="1" applyBorder="1" applyAlignment="1">
      <alignment horizontal="center" vertical="center"/>
    </xf>
    <xf numFmtId="0" fontId="6" fillId="0" borderId="5" xfId="78" applyFont="1" applyBorder="1" applyAlignment="1">
      <alignment horizontal="center" vertical="center"/>
    </xf>
    <xf numFmtId="0" fontId="6" fillId="0" borderId="7" xfId="78" applyFont="1" applyBorder="1" applyAlignment="1">
      <alignment horizontal="center" vertical="center"/>
    </xf>
    <xf numFmtId="0" fontId="14" fillId="0" borderId="6" xfId="1" applyNumberFormat="1" applyFont="1" applyFill="1" applyBorder="1" applyAlignment="1">
      <alignment vertical="center" wrapText="1"/>
    </xf>
    <xf numFmtId="0" fontId="14" fillId="0" borderId="5" xfId="1" applyNumberFormat="1" applyFont="1" applyFill="1" applyBorder="1" applyAlignment="1">
      <alignment vertical="center" wrapText="1"/>
    </xf>
    <xf numFmtId="0" fontId="14" fillId="0" borderId="7" xfId="1" applyNumberFormat="1" applyFont="1" applyFill="1" applyBorder="1" applyAlignment="1">
      <alignment vertical="center" wrapText="1"/>
    </xf>
    <xf numFmtId="0" fontId="6" fillId="0" borderId="14" xfId="0" applyFont="1" applyFill="1" applyBorder="1" applyAlignment="1">
      <alignment horizontal="left" vertical="center"/>
    </xf>
    <xf numFmtId="0" fontId="6" fillId="0" borderId="14" xfId="4" applyFont="1" applyFill="1" applyBorder="1" applyAlignment="1">
      <alignment horizontal="left" vertical="center"/>
    </xf>
    <xf numFmtId="0" fontId="28" fillId="0" borderId="0" xfId="5" applyFont="1" applyAlignment="1">
      <alignment horizontal="center" vertical="center" wrapText="1"/>
    </xf>
    <xf numFmtId="0" fontId="28" fillId="0" borderId="0" xfId="5" applyFont="1" applyAlignment="1">
      <alignment horizontal="center" vertical="center"/>
    </xf>
    <xf numFmtId="0" fontId="28" fillId="0" borderId="2" xfId="5" applyFont="1" applyBorder="1" applyAlignment="1">
      <alignment horizontal="center" vertical="center"/>
    </xf>
    <xf numFmtId="0" fontId="6" fillId="0" borderId="14" xfId="4" applyFont="1" applyBorder="1" applyAlignment="1">
      <alignment horizontal="left" vertical="center" wrapText="1"/>
    </xf>
    <xf numFmtId="0" fontId="6" fillId="11" borderId="14" xfId="4" applyFont="1" applyFill="1" applyBorder="1" applyAlignment="1">
      <alignment horizontal="left" vertical="top" wrapText="1"/>
    </xf>
    <xf numFmtId="0" fontId="14" fillId="0" borderId="6" xfId="1" applyNumberFormat="1" applyFont="1" applyFill="1" applyBorder="1" applyAlignment="1">
      <alignment vertical="top" wrapText="1"/>
    </xf>
    <xf numFmtId="0" fontId="14" fillId="0" borderId="5" xfId="1" applyNumberFormat="1" applyFont="1" applyFill="1" applyBorder="1" applyAlignment="1">
      <alignment vertical="top" wrapText="1"/>
    </xf>
    <xf numFmtId="0" fontId="14" fillId="0" borderId="7" xfId="1" applyNumberFormat="1" applyFont="1" applyFill="1" applyBorder="1" applyAlignment="1">
      <alignment vertical="top" wrapText="1"/>
    </xf>
    <xf numFmtId="0" fontId="14" fillId="0" borderId="6" xfId="1" applyNumberFormat="1" applyFont="1" applyFill="1" applyBorder="1" applyAlignment="1">
      <alignment horizontal="left" vertical="top" wrapText="1"/>
    </xf>
    <xf numFmtId="0" fontId="14" fillId="0" borderId="5" xfId="1" applyNumberFormat="1" applyFont="1" applyFill="1" applyBorder="1" applyAlignment="1">
      <alignment horizontal="left" vertical="top" wrapText="1"/>
    </xf>
    <xf numFmtId="0" fontId="14" fillId="0" borderId="7" xfId="1" applyNumberFormat="1" applyFont="1" applyFill="1" applyBorder="1" applyAlignment="1">
      <alignment horizontal="left" vertical="top" wrapText="1"/>
    </xf>
    <xf numFmtId="0" fontId="33" fillId="0" borderId="0" xfId="4" quotePrefix="1" applyFont="1" applyBorder="1" applyAlignment="1">
      <alignment horizontal="center" vertical="center" wrapText="1"/>
    </xf>
    <xf numFmtId="0" fontId="33" fillId="0" borderId="0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0" fontId="32" fillId="0" borderId="6" xfId="0" applyFont="1" applyBorder="1" applyAlignment="1">
      <alignment horizontal="left" vertical="top" wrapText="1"/>
    </xf>
    <xf numFmtId="0" fontId="32" fillId="0" borderId="7" xfId="0" applyFont="1" applyBorder="1" applyAlignment="1">
      <alignment horizontal="left" vertical="top" wrapText="1"/>
    </xf>
    <xf numFmtId="0" fontId="32" fillId="0" borderId="14" xfId="0" applyFont="1" applyBorder="1" applyAlignment="1">
      <alignment horizontal="left" vertical="top" wrapText="1"/>
    </xf>
    <xf numFmtId="0" fontId="32" fillId="0" borderId="6" xfId="0" applyFont="1" applyBorder="1" applyAlignment="1">
      <alignment horizontal="left" vertical="center" wrapText="1"/>
    </xf>
    <xf numFmtId="0" fontId="32" fillId="0" borderId="5" xfId="0" applyFont="1" applyBorder="1" applyAlignment="1">
      <alignment horizontal="left" vertical="center" wrapText="1"/>
    </xf>
    <xf numFmtId="0" fontId="32" fillId="0" borderId="7" xfId="0" applyFont="1" applyBorder="1" applyAlignment="1">
      <alignment horizontal="left" vertical="center" wrapText="1"/>
    </xf>
  </cellXfs>
  <cellStyles count="306">
    <cellStyle name="一般" xfId="0" builtinId="0"/>
    <cellStyle name="一般 10" xfId="6"/>
    <cellStyle name="一般 10 2" xfId="7"/>
    <cellStyle name="一般 10 2 2" xfId="8"/>
    <cellStyle name="一般 10 2 3" xfId="9"/>
    <cellStyle name="一般 10 2 3 2" xfId="10"/>
    <cellStyle name="一般 10 2 4" xfId="11"/>
    <cellStyle name="一般 10 3" xfId="12"/>
    <cellStyle name="一般 10 3 2" xfId="13"/>
    <cellStyle name="一般 11" xfId="54"/>
    <cellStyle name="一般 11 2" xfId="56"/>
    <cellStyle name="一般 11 3" xfId="81"/>
    <cellStyle name="一般 12" xfId="14"/>
    <cellStyle name="一般 12 2" xfId="15"/>
    <cellStyle name="一般 12 2 2" xfId="16"/>
    <cellStyle name="一般 2" xfId="2"/>
    <cellStyle name="一般 2 2" xfId="4"/>
    <cellStyle name="一般 2 2 2" xfId="78"/>
    <cellStyle name="一般 2 3" xfId="17"/>
    <cellStyle name="一般 2 3 2" xfId="18"/>
    <cellStyle name="一般 2 3 2 2" xfId="19"/>
    <cellStyle name="一般 2 3 3" xfId="20"/>
    <cellStyle name="一般 2 4" xfId="1"/>
    <cellStyle name="一般 2 4 2" xfId="21"/>
    <cellStyle name="一般 2 4 3" xfId="22"/>
    <cellStyle name="一般 2 4 3 2" xfId="23"/>
    <cellStyle name="一般 2 4 4" xfId="24"/>
    <cellStyle name="一般 2 5" xfId="25"/>
    <cellStyle name="一般 2 5 2" xfId="26"/>
    <cellStyle name="一般 2 6" xfId="27"/>
    <cellStyle name="一般 3" xfId="28"/>
    <cellStyle name="一般 3 2" xfId="29"/>
    <cellStyle name="一般 3 3" xfId="30"/>
    <cellStyle name="一般 4" xfId="31"/>
    <cellStyle name="一般 4 3 2 2" xfId="32"/>
    <cellStyle name="一般 4 3 2 2 2" xfId="33"/>
    <cellStyle name="一般 4 3 2 2 2 2" xfId="34"/>
    <cellStyle name="一般 4 3 2 2 3" xfId="35"/>
    <cellStyle name="一般 5" xfId="36"/>
    <cellStyle name="一般 5 2" xfId="37"/>
    <cellStyle name="一般 5 3" xfId="38"/>
    <cellStyle name="一般 5 3 2" xfId="39"/>
    <cellStyle name="一般 5 3 2 2" xfId="40"/>
    <cellStyle name="一般 5 3 3" xfId="41"/>
    <cellStyle name="一般 6" xfId="42"/>
    <cellStyle name="一般 6 2" xfId="43"/>
    <cellStyle name="一般 7" xfId="44"/>
    <cellStyle name="一般 8" xfId="45"/>
    <cellStyle name="一般 9" xfId="46"/>
    <cellStyle name="一般 9 2" xfId="53"/>
    <cellStyle name="一般 9 3" xfId="55"/>
    <cellStyle name="一般 9 3 2" xfId="57"/>
    <cellStyle name="已瀏覽過的超連結" xfId="58" builtinId="9" hidden="1"/>
    <cellStyle name="已瀏覽過的超連結" xfId="59" builtinId="9" hidden="1"/>
    <cellStyle name="已瀏覽過的超連結" xfId="60" builtinId="9" hidden="1"/>
    <cellStyle name="已瀏覽過的超連結" xfId="61" builtinId="9" hidden="1"/>
    <cellStyle name="已瀏覽過的超連結" xfId="62" builtinId="9" hidden="1"/>
    <cellStyle name="已瀏覽過的超連結" xfId="63" builtinId="9" hidden="1"/>
    <cellStyle name="已瀏覽過的超連結" xfId="64" builtinId="9" hidden="1"/>
    <cellStyle name="已瀏覽過的超連結" xfId="65" builtinId="9" hidden="1"/>
    <cellStyle name="已瀏覽過的超連結" xfId="66" builtinId="9" hidden="1"/>
    <cellStyle name="已瀏覽過的超連結" xfId="67" builtinId="9" hidden="1"/>
    <cellStyle name="已瀏覽過的超連結" xfId="68" builtinId="9" hidden="1"/>
    <cellStyle name="已瀏覽過的超連結" xfId="69" builtinId="9" hidden="1"/>
    <cellStyle name="已瀏覽過的超連結" xfId="70" builtinId="9" hidden="1"/>
    <cellStyle name="已瀏覽過的超連結" xfId="71" builtinId="9" hidden="1"/>
    <cellStyle name="已瀏覽過的超連結" xfId="72" builtinId="9" hidden="1"/>
    <cellStyle name="已瀏覽過的超連結" xfId="73" builtinId="9" hidden="1"/>
    <cellStyle name="已瀏覽過的超連結" xfId="74" builtinId="9" hidden="1"/>
    <cellStyle name="已瀏覽過的超連結" xfId="75" builtinId="9" hidden="1"/>
    <cellStyle name="已瀏覽過的超連結" xfId="76" builtinId="9" hidden="1"/>
    <cellStyle name="已瀏覽過的超連結" xfId="77" builtinId="9" hidden="1"/>
    <cellStyle name="已瀏覽過的超連結" xfId="82" builtinId="9" hidden="1"/>
    <cellStyle name="已瀏覽過的超連結" xfId="83" builtinId="9" hidden="1"/>
    <cellStyle name="已瀏覽過的超連結" xfId="84" builtinId="9" hidden="1"/>
    <cellStyle name="已瀏覽過的超連結" xfId="85" builtinId="9" hidden="1"/>
    <cellStyle name="已瀏覽過的超連結" xfId="86" builtinId="9" hidden="1"/>
    <cellStyle name="已瀏覽過的超連結" xfId="87" builtinId="9" hidden="1"/>
    <cellStyle name="已瀏覽過的超連結" xfId="88" builtinId="9" hidden="1"/>
    <cellStyle name="已瀏覽過的超連結" xfId="89" builtinId="9" hidden="1"/>
    <cellStyle name="已瀏覽過的超連結" xfId="91" builtinId="9" hidden="1"/>
    <cellStyle name="已瀏覽過的超連結" xfId="93" builtinId="9" hidden="1"/>
    <cellStyle name="已瀏覽過的超連結" xfId="95" builtinId="9" hidden="1"/>
    <cellStyle name="已瀏覽過的超連結" xfId="97" builtinId="9" hidden="1"/>
    <cellStyle name="已瀏覽過的超連結" xfId="99" builtinId="9" hidden="1"/>
    <cellStyle name="已瀏覽過的超連結" xfId="101" builtinId="9" hidden="1"/>
    <cellStyle name="已瀏覽過的超連結" xfId="103" builtinId="9" hidden="1"/>
    <cellStyle name="已瀏覽過的超連結" xfId="105" builtinId="9" hidden="1"/>
    <cellStyle name="已瀏覽過的超連結" xfId="107" builtinId="9" hidden="1"/>
    <cellStyle name="已瀏覽過的超連結" xfId="109" builtinId="9" hidden="1"/>
    <cellStyle name="已瀏覽過的超連結" xfId="111" builtinId="9" hidden="1"/>
    <cellStyle name="已瀏覽過的超連結" xfId="113" builtinId="9" hidden="1"/>
    <cellStyle name="已瀏覽過的超連結" xfId="115" builtinId="9" hidden="1"/>
    <cellStyle name="已瀏覽過的超連結" xfId="117" builtinId="9" hidden="1"/>
    <cellStyle name="已瀏覽過的超連結" xfId="119" builtinId="9" hidden="1"/>
    <cellStyle name="已瀏覽過的超連結" xfId="121" builtinId="9" hidden="1"/>
    <cellStyle name="已瀏覽過的超連結" xfId="123" builtinId="9" hidden="1"/>
    <cellStyle name="已瀏覽過的超連結" xfId="125" builtinId="9" hidden="1"/>
    <cellStyle name="已瀏覽過的超連結" xfId="127" builtinId="9" hidden="1"/>
    <cellStyle name="已瀏覽過的超連結" xfId="129" builtinId="9" hidden="1"/>
    <cellStyle name="已瀏覽過的超連結" xfId="131" builtinId="9" hidden="1"/>
    <cellStyle name="已瀏覽過的超連結" xfId="133" builtinId="9" hidden="1"/>
    <cellStyle name="已瀏覽過的超連結" xfId="135" builtinId="9" hidden="1"/>
    <cellStyle name="已瀏覽過的超連結" xfId="137" builtinId="9" hidden="1"/>
    <cellStyle name="已瀏覽過的超連結" xfId="139" builtinId="9" hidden="1"/>
    <cellStyle name="已瀏覽過的超連結" xfId="141" builtinId="9" hidden="1"/>
    <cellStyle name="已瀏覽過的超連結" xfId="143" builtinId="9" hidden="1"/>
    <cellStyle name="已瀏覽過的超連結" xfId="145" builtinId="9" hidden="1"/>
    <cellStyle name="已瀏覽過的超連結" xfId="147" builtinId="9" hidden="1"/>
    <cellStyle name="已瀏覽過的超連結" xfId="149" builtinId="9" hidden="1"/>
    <cellStyle name="已瀏覽過的超連結" xfId="151" builtinId="9" hidden="1"/>
    <cellStyle name="已瀏覽過的超連結" xfId="153" builtinId="9" hidden="1"/>
    <cellStyle name="已瀏覽過的超連結" xfId="155" builtinId="9" hidden="1"/>
    <cellStyle name="已瀏覽過的超連結" xfId="157" builtinId="9" hidden="1"/>
    <cellStyle name="已瀏覽過的超連結" xfId="159" builtinId="9" hidden="1"/>
    <cellStyle name="已瀏覽過的超連結" xfId="161" builtinId="9" hidden="1"/>
    <cellStyle name="已瀏覽過的超連結" xfId="163" builtinId="9" hidden="1"/>
    <cellStyle name="已瀏覽過的超連結" xfId="165" builtinId="9" hidden="1"/>
    <cellStyle name="已瀏覽過的超連結" xfId="167" builtinId="9" hidden="1"/>
    <cellStyle name="已瀏覽過的超連結" xfId="169" builtinId="9" hidden="1"/>
    <cellStyle name="已瀏覽過的超連結" xfId="171" builtinId="9" hidden="1"/>
    <cellStyle name="已瀏覽過的超連結" xfId="173" builtinId="9" hidden="1"/>
    <cellStyle name="已瀏覽過的超連結" xfId="175" builtinId="9" hidden="1"/>
    <cellStyle name="已瀏覽過的超連結" xfId="177" builtinId="9" hidden="1"/>
    <cellStyle name="已瀏覽過的超連結" xfId="179" builtinId="9" hidden="1"/>
    <cellStyle name="已瀏覽過的超連結" xfId="181" builtinId="9" hidden="1"/>
    <cellStyle name="已瀏覽過的超連結" xfId="183" builtinId="9" hidden="1"/>
    <cellStyle name="已瀏覽過的超連結" xfId="185" builtinId="9" hidden="1"/>
    <cellStyle name="已瀏覽過的超連結" xfId="187" builtinId="9" hidden="1"/>
    <cellStyle name="已瀏覽過的超連結" xfId="189" builtinId="9" hidden="1"/>
    <cellStyle name="已瀏覽過的超連結" xfId="191" builtinId="9" hidden="1"/>
    <cellStyle name="已瀏覽過的超連結" xfId="193" builtinId="9" hidden="1"/>
    <cellStyle name="已瀏覽過的超連結" xfId="195" builtinId="9" hidden="1"/>
    <cellStyle name="已瀏覽過的超連結" xfId="197" builtinId="9" hidden="1"/>
    <cellStyle name="已瀏覽過的超連結" xfId="199" builtinId="9" hidden="1"/>
    <cellStyle name="已瀏覽過的超連結" xfId="201" builtinId="9" hidden="1"/>
    <cellStyle name="已瀏覽過的超連結" xfId="203" builtinId="9" hidden="1"/>
    <cellStyle name="已瀏覽過的超連結" xfId="205" builtinId="9" hidden="1"/>
    <cellStyle name="已瀏覽過的超連結" xfId="207" builtinId="9" hidden="1"/>
    <cellStyle name="已瀏覽過的超連結" xfId="209" builtinId="9" hidden="1"/>
    <cellStyle name="已瀏覽過的超連結" xfId="211" builtinId="9" hidden="1"/>
    <cellStyle name="已瀏覽過的超連結" xfId="213" builtinId="9" hidden="1"/>
    <cellStyle name="已瀏覽過的超連結" xfId="215" builtinId="9" hidden="1"/>
    <cellStyle name="已瀏覽過的超連結" xfId="217" builtinId="9" hidden="1"/>
    <cellStyle name="已瀏覽過的超連結" xfId="219" builtinId="9" hidden="1"/>
    <cellStyle name="已瀏覽過的超連結" xfId="221" builtinId="9" hidden="1"/>
    <cellStyle name="已瀏覽過的超連結" xfId="223" builtinId="9" hidden="1"/>
    <cellStyle name="已瀏覽過的超連結" xfId="225" builtinId="9" hidden="1"/>
    <cellStyle name="已瀏覽過的超連結" xfId="227" builtinId="9" hidden="1"/>
    <cellStyle name="已瀏覽過的超連結" xfId="229" builtinId="9" hidden="1"/>
    <cellStyle name="已瀏覽過的超連結" xfId="231" builtinId="9" hidden="1"/>
    <cellStyle name="已瀏覽過的超連結" xfId="233" builtinId="9" hidden="1"/>
    <cellStyle name="已瀏覽過的超連結" xfId="235" builtinId="9" hidden="1"/>
    <cellStyle name="已瀏覽過的超連結" xfId="237" builtinId="9" hidden="1"/>
    <cellStyle name="已瀏覽過的超連結" xfId="239" builtinId="9" hidden="1"/>
    <cellStyle name="已瀏覽過的超連結" xfId="241" builtinId="9" hidden="1"/>
    <cellStyle name="已瀏覽過的超連結" xfId="243" builtinId="9" hidden="1"/>
    <cellStyle name="已瀏覽過的超連結" xfId="245" builtinId="9" hidden="1"/>
    <cellStyle name="已瀏覽過的超連結" xfId="247" builtinId="9" hidden="1"/>
    <cellStyle name="已瀏覽過的超連結" xfId="249" builtinId="9" hidden="1"/>
    <cellStyle name="已瀏覽過的超連結" xfId="251" builtinId="9" hidden="1"/>
    <cellStyle name="已瀏覽過的超連結" xfId="253" builtinId="9" hidden="1"/>
    <cellStyle name="已瀏覽過的超連結" xfId="255" builtinId="9" hidden="1"/>
    <cellStyle name="已瀏覽過的超連結" xfId="257" builtinId="9" hidden="1"/>
    <cellStyle name="已瀏覽過的超連結" xfId="259" builtinId="9" hidden="1"/>
    <cellStyle name="已瀏覽過的超連結" xfId="261" builtinId="9" hidden="1"/>
    <cellStyle name="已瀏覽過的超連結" xfId="263" builtinId="9" hidden="1"/>
    <cellStyle name="已瀏覽過的超連結" xfId="265" builtinId="9" hidden="1"/>
    <cellStyle name="已瀏覽過的超連結" xfId="267" builtinId="9" hidden="1"/>
    <cellStyle name="已瀏覽過的超連結" xfId="269" builtinId="9" hidden="1"/>
    <cellStyle name="已瀏覽過的超連結" xfId="271" builtinId="9" hidden="1"/>
    <cellStyle name="已瀏覽過的超連結" xfId="273" builtinId="9" hidden="1"/>
    <cellStyle name="已瀏覽過的超連結" xfId="275" builtinId="9" hidden="1"/>
    <cellStyle name="已瀏覽過的超連結" xfId="277" builtinId="9" hidden="1"/>
    <cellStyle name="已瀏覽過的超連結" xfId="279" builtinId="9" hidden="1"/>
    <cellStyle name="已瀏覽過的超連結" xfId="281" builtinId="9" hidden="1"/>
    <cellStyle name="已瀏覽過的超連結" xfId="283" builtinId="9" hidden="1"/>
    <cellStyle name="已瀏覽過的超連結" xfId="285" builtinId="9" hidden="1"/>
    <cellStyle name="已瀏覽過的超連結" xfId="287" builtinId="9" hidden="1"/>
    <cellStyle name="已瀏覽過的超連結" xfId="289" builtinId="9" hidden="1"/>
    <cellStyle name="已瀏覽過的超連結" xfId="291" builtinId="9" hidden="1"/>
    <cellStyle name="已瀏覽過的超連結" xfId="293" builtinId="9" hidden="1"/>
    <cellStyle name="已瀏覽過的超連結" xfId="295" builtinId="9" hidden="1"/>
    <cellStyle name="已瀏覽過的超連結" xfId="297" builtinId="9" hidden="1"/>
    <cellStyle name="已瀏覽過的超連結" xfId="299" builtinId="9" hidden="1"/>
    <cellStyle name="已瀏覽過的超連結" xfId="301" builtinId="9" hidden="1"/>
    <cellStyle name="已瀏覽過的超連結" xfId="303" builtinId="9" hidden="1"/>
    <cellStyle name="已瀏覽過的超連結" xfId="305" builtinId="9" hidden="1"/>
    <cellStyle name="常规 2" xfId="47"/>
    <cellStyle name="常规 2 2" xfId="3"/>
    <cellStyle name="常规 2 2 2" xfId="5"/>
    <cellStyle name="常规 2 2 2 2" xfId="80"/>
    <cellStyle name="常规 2 2 3" xfId="48"/>
    <cellStyle name="常规 2 2 3 2" xfId="49"/>
    <cellStyle name="常规 2 2 3 3" xfId="50"/>
    <cellStyle name="常规 2 2 4" xfId="79"/>
    <cellStyle name="常规 3" xfId="51"/>
    <cellStyle name="常规 4" xfId="52"/>
    <cellStyle name="超連結" xfId="90" builtinId="8" hidden="1"/>
    <cellStyle name="超連結" xfId="92" builtinId="8" hidden="1"/>
    <cellStyle name="超連結" xfId="94" builtinId="8" hidden="1"/>
    <cellStyle name="超連結" xfId="96" builtinId="8" hidden="1"/>
    <cellStyle name="超連結" xfId="98" builtinId="8" hidden="1"/>
    <cellStyle name="超連結" xfId="100" builtinId="8" hidden="1"/>
    <cellStyle name="超連結" xfId="102" builtinId="8" hidden="1"/>
    <cellStyle name="超連結" xfId="104" builtinId="8" hidden="1"/>
    <cellStyle name="超連結" xfId="106" builtinId="8" hidden="1"/>
    <cellStyle name="超連結" xfId="108" builtinId="8" hidden="1"/>
    <cellStyle name="超連結" xfId="110" builtinId="8" hidden="1"/>
    <cellStyle name="超連結" xfId="112" builtinId="8" hidden="1"/>
    <cellStyle name="超連結" xfId="114" builtinId="8" hidden="1"/>
    <cellStyle name="超連結" xfId="116" builtinId="8" hidden="1"/>
    <cellStyle name="超連結" xfId="118" builtinId="8" hidden="1"/>
    <cellStyle name="超連結" xfId="120" builtinId="8" hidden="1"/>
    <cellStyle name="超連結" xfId="122" builtinId="8" hidden="1"/>
    <cellStyle name="超連結" xfId="124" builtinId="8" hidden="1"/>
    <cellStyle name="超連結" xfId="126" builtinId="8" hidden="1"/>
    <cellStyle name="超連結" xfId="128" builtinId="8" hidden="1"/>
    <cellStyle name="超連結" xfId="130" builtinId="8" hidden="1"/>
    <cellStyle name="超連結" xfId="132" builtinId="8" hidden="1"/>
    <cellStyle name="超連結" xfId="134" builtinId="8" hidden="1"/>
    <cellStyle name="超連結" xfId="136" builtinId="8" hidden="1"/>
    <cellStyle name="超連結" xfId="138" builtinId="8" hidden="1"/>
    <cellStyle name="超連結" xfId="140" builtinId="8" hidden="1"/>
    <cellStyle name="超連結" xfId="142" builtinId="8" hidden="1"/>
    <cellStyle name="超連結" xfId="144" builtinId="8" hidden="1"/>
    <cellStyle name="超連結" xfId="146" builtinId="8" hidden="1"/>
    <cellStyle name="超連結" xfId="148" builtinId="8" hidden="1"/>
    <cellStyle name="超連結" xfId="150" builtinId="8" hidden="1"/>
    <cellStyle name="超連結" xfId="152" builtinId="8" hidden="1"/>
    <cellStyle name="超連結" xfId="154" builtinId="8" hidden="1"/>
    <cellStyle name="超連結" xfId="156" builtinId="8" hidden="1"/>
    <cellStyle name="超連結" xfId="158" builtinId="8" hidden="1"/>
    <cellStyle name="超連結" xfId="160" builtinId="8" hidden="1"/>
    <cellStyle name="超連結" xfId="162" builtinId="8" hidden="1"/>
    <cellStyle name="超連結" xfId="164" builtinId="8" hidden="1"/>
    <cellStyle name="超連結" xfId="166" builtinId="8" hidden="1"/>
    <cellStyle name="超連結" xfId="168" builtinId="8" hidden="1"/>
    <cellStyle name="超連結" xfId="170" builtinId="8" hidden="1"/>
    <cellStyle name="超連結" xfId="172" builtinId="8" hidden="1"/>
    <cellStyle name="超連結" xfId="174" builtinId="8" hidden="1"/>
    <cellStyle name="超連結" xfId="176" builtinId="8" hidden="1"/>
    <cellStyle name="超連結" xfId="178" builtinId="8" hidden="1"/>
    <cellStyle name="超連結" xfId="180" builtinId="8" hidden="1"/>
    <cellStyle name="超連結" xfId="182" builtinId="8" hidden="1"/>
    <cellStyle name="超連結" xfId="184" builtinId="8" hidden="1"/>
    <cellStyle name="超連結" xfId="186" builtinId="8" hidden="1"/>
    <cellStyle name="超連結" xfId="188" builtinId="8" hidden="1"/>
    <cellStyle name="超連結" xfId="190" builtinId="8" hidden="1"/>
    <cellStyle name="超連結" xfId="192" builtinId="8" hidden="1"/>
    <cellStyle name="超連結" xfId="194" builtinId="8" hidden="1"/>
    <cellStyle name="超連結" xfId="196" builtinId="8" hidden="1"/>
    <cellStyle name="超連結" xfId="198" builtinId="8" hidden="1"/>
    <cellStyle name="超連結" xfId="200" builtinId="8" hidden="1"/>
    <cellStyle name="超連結" xfId="202" builtinId="8" hidden="1"/>
    <cellStyle name="超連結" xfId="204" builtinId="8" hidden="1"/>
    <cellStyle name="超連結" xfId="206" builtinId="8" hidden="1"/>
    <cellStyle name="超連結" xfId="208" builtinId="8" hidden="1"/>
    <cellStyle name="超連結" xfId="210" builtinId="8" hidden="1"/>
    <cellStyle name="超連結" xfId="212" builtinId="8" hidden="1"/>
    <cellStyle name="超連結" xfId="214" builtinId="8" hidden="1"/>
    <cellStyle name="超連結" xfId="216" builtinId="8" hidden="1"/>
    <cellStyle name="超連結" xfId="218" builtinId="8" hidden="1"/>
    <cellStyle name="超連結" xfId="220" builtinId="8" hidden="1"/>
    <cellStyle name="超連結" xfId="222" builtinId="8" hidden="1"/>
    <cellStyle name="超連結" xfId="224" builtinId="8" hidden="1"/>
    <cellStyle name="超連結" xfId="226" builtinId="8" hidden="1"/>
    <cellStyle name="超連結" xfId="228" builtinId="8" hidden="1"/>
    <cellStyle name="超連結" xfId="230" builtinId="8" hidden="1"/>
    <cellStyle name="超連結" xfId="232" builtinId="8" hidden="1"/>
    <cellStyle name="超連結" xfId="234" builtinId="8" hidden="1"/>
    <cellStyle name="超連結" xfId="236" builtinId="8" hidden="1"/>
    <cellStyle name="超連結" xfId="238" builtinId="8" hidden="1"/>
    <cellStyle name="超連結" xfId="240" builtinId="8" hidden="1"/>
    <cellStyle name="超連結" xfId="242" builtinId="8" hidden="1"/>
    <cellStyle name="超連結" xfId="244" builtinId="8" hidden="1"/>
    <cellStyle name="超連結" xfId="246" builtinId="8" hidden="1"/>
    <cellStyle name="超連結" xfId="248" builtinId="8" hidden="1"/>
    <cellStyle name="超連結" xfId="250" builtinId="8" hidden="1"/>
    <cellStyle name="超連結" xfId="252" builtinId="8" hidden="1"/>
    <cellStyle name="超連結" xfId="254" builtinId="8" hidden="1"/>
    <cellStyle name="超連結" xfId="256" builtinId="8" hidden="1"/>
    <cellStyle name="超連結" xfId="258" builtinId="8" hidden="1"/>
    <cellStyle name="超連結" xfId="260" builtinId="8" hidden="1"/>
    <cellStyle name="超連結" xfId="262" builtinId="8" hidden="1"/>
    <cellStyle name="超連結" xfId="264" builtinId="8" hidden="1"/>
    <cellStyle name="超連結" xfId="266" builtinId="8" hidden="1"/>
    <cellStyle name="超連結" xfId="268" builtinId="8" hidden="1"/>
    <cellStyle name="超連結" xfId="270" builtinId="8" hidden="1"/>
    <cellStyle name="超連結" xfId="272" builtinId="8" hidden="1"/>
    <cellStyle name="超連結" xfId="274" builtinId="8" hidden="1"/>
    <cellStyle name="超連結" xfId="276" builtinId="8" hidden="1"/>
    <cellStyle name="超連結" xfId="278" builtinId="8" hidden="1"/>
    <cellStyle name="超連結" xfId="280" builtinId="8" hidden="1"/>
    <cellStyle name="超連結" xfId="282" builtinId="8" hidden="1"/>
    <cellStyle name="超連結" xfId="284" builtinId="8" hidden="1"/>
    <cellStyle name="超連結" xfId="286" builtinId="8" hidden="1"/>
    <cellStyle name="超連結" xfId="288" builtinId="8" hidden="1"/>
    <cellStyle name="超連結" xfId="290" builtinId="8" hidden="1"/>
    <cellStyle name="超連結" xfId="292" builtinId="8" hidden="1"/>
    <cellStyle name="超連結" xfId="294" builtinId="8" hidden="1"/>
    <cellStyle name="超連結" xfId="296" builtinId="8" hidden="1"/>
    <cellStyle name="超連結" xfId="298" builtinId="8" hidden="1"/>
    <cellStyle name="超連結" xfId="300" builtinId="8" hidden="1"/>
    <cellStyle name="超連結" xfId="302" builtinId="8" hidden="1"/>
    <cellStyle name="超連結" xfId="304" builtinId="8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D32"/>
  <sheetViews>
    <sheetView topLeftCell="A11" workbookViewId="0">
      <selection activeCell="A32" sqref="A32"/>
    </sheetView>
  </sheetViews>
  <sheetFormatPr baseColWidth="10" defaultColWidth="70.83203125" defaultRowHeight="16" customHeight="1" x14ac:dyDescent="0.15"/>
  <cols>
    <col min="1" max="1" width="75.1640625" bestFit="1" customWidth="1"/>
    <col min="2" max="2" width="99.5" bestFit="1" customWidth="1"/>
  </cols>
  <sheetData>
    <row r="1" spans="1:4" ht="30" customHeight="1" x14ac:dyDescent="0.15">
      <c r="A1" s="203" t="s">
        <v>1063</v>
      </c>
      <c r="B1" s="203"/>
    </row>
    <row r="2" spans="1:4" ht="30" customHeight="1" thickBot="1" x14ac:dyDescent="0.2">
      <c r="A2" s="203" t="s">
        <v>1100</v>
      </c>
      <c r="B2" s="203"/>
    </row>
    <row r="3" spans="1:4" ht="16.25" customHeight="1" thickBot="1" x14ac:dyDescent="0.2">
      <c r="A3" s="204" t="s">
        <v>1065</v>
      </c>
      <c r="B3" s="207" t="s">
        <v>1067</v>
      </c>
      <c r="C3" s="205">
        <f>DATE(2019,9,21)</f>
        <v>43729</v>
      </c>
      <c r="D3" s="206" t="s">
        <v>1064</v>
      </c>
    </row>
    <row r="4" spans="1:4" ht="16" customHeight="1" x14ac:dyDescent="0.15">
      <c r="A4" s="1" t="s">
        <v>1066</v>
      </c>
      <c r="B4" s="1"/>
    </row>
    <row r="5" spans="1:4" ht="16" customHeight="1" thickBot="1" x14ac:dyDescent="0.2">
      <c r="A5" s="1" t="s">
        <v>1068</v>
      </c>
      <c r="B5" s="3" t="s">
        <v>1081</v>
      </c>
    </row>
    <row r="6" spans="1:4" ht="16.25" customHeight="1" thickBot="1" x14ac:dyDescent="0.2">
      <c r="A6" s="204" t="s">
        <v>1069</v>
      </c>
      <c r="B6" s="207" t="s">
        <v>1067</v>
      </c>
      <c r="C6" s="205">
        <f>DATE(2019,9,21)</f>
        <v>43729</v>
      </c>
      <c r="D6" s="206" t="s">
        <v>1064</v>
      </c>
    </row>
    <row r="7" spans="1:4" ht="16" customHeight="1" x14ac:dyDescent="0.15">
      <c r="A7" s="1" t="s">
        <v>1066</v>
      </c>
    </row>
    <row r="8" spans="1:4" ht="16" customHeight="1" thickBot="1" x14ac:dyDescent="0.2">
      <c r="A8" s="208" t="s">
        <v>1070</v>
      </c>
      <c r="B8" s="3"/>
    </row>
    <row r="9" spans="1:4" ht="16.25" customHeight="1" thickBot="1" x14ac:dyDescent="0.2">
      <c r="A9" s="204" t="s">
        <v>1071</v>
      </c>
      <c r="B9" s="207" t="s">
        <v>1067</v>
      </c>
      <c r="C9" s="205">
        <f>DATE(2019,9,21)</f>
        <v>43729</v>
      </c>
      <c r="D9" s="206" t="s">
        <v>1064</v>
      </c>
    </row>
    <row r="10" spans="1:4" ht="16" customHeight="1" x14ac:dyDescent="0.15">
      <c r="A10" s="1" t="s">
        <v>1072</v>
      </c>
    </row>
    <row r="11" spans="1:4" ht="16" customHeight="1" thickBot="1" x14ac:dyDescent="0.2">
      <c r="A11" s="208" t="s">
        <v>1073</v>
      </c>
      <c r="B11" s="3" t="s">
        <v>1087</v>
      </c>
    </row>
    <row r="12" spans="1:4" ht="16.25" customHeight="1" thickBot="1" x14ac:dyDescent="0.2">
      <c r="A12" s="204" t="s">
        <v>1077</v>
      </c>
      <c r="B12" s="207" t="s">
        <v>1067</v>
      </c>
      <c r="C12" s="205">
        <f>DATE(2019,9,23)</f>
        <v>43731</v>
      </c>
      <c r="D12" s="206" t="s">
        <v>1064</v>
      </c>
    </row>
    <row r="13" spans="1:4" ht="16" customHeight="1" x14ac:dyDescent="0.15">
      <c r="A13" s="208" t="s">
        <v>1078</v>
      </c>
    </row>
    <row r="14" spans="1:4" ht="16" customHeight="1" x14ac:dyDescent="0.15">
      <c r="A14" s="208" t="s">
        <v>1082</v>
      </c>
      <c r="B14" s="3" t="s">
        <v>1083</v>
      </c>
    </row>
    <row r="15" spans="1:4" ht="16" customHeight="1" thickBot="1" x14ac:dyDescent="0.2">
      <c r="A15" s="208" t="s">
        <v>1084</v>
      </c>
      <c r="B15" s="3" t="s">
        <v>1085</v>
      </c>
    </row>
    <row r="16" spans="1:4" ht="16.25" customHeight="1" thickBot="1" x14ac:dyDescent="0.2">
      <c r="A16" s="204" t="s">
        <v>1086</v>
      </c>
      <c r="B16" s="207" t="s">
        <v>1067</v>
      </c>
      <c r="C16" s="205">
        <f>DATE(2019,9,23)</f>
        <v>43731</v>
      </c>
      <c r="D16" s="206" t="s">
        <v>1064</v>
      </c>
    </row>
    <row r="17" spans="1:4" ht="16" customHeight="1" x14ac:dyDescent="0.15">
      <c r="A17" s="1" t="s">
        <v>1072</v>
      </c>
    </row>
    <row r="18" spans="1:4" ht="16" customHeight="1" x14ac:dyDescent="0.15">
      <c r="A18" s="208" t="s">
        <v>1089</v>
      </c>
      <c r="B18" s="3" t="s">
        <v>1092</v>
      </c>
    </row>
    <row r="19" spans="1:4" ht="16" customHeight="1" thickBot="1" x14ac:dyDescent="0.2">
      <c r="A19" s="208" t="s">
        <v>1093</v>
      </c>
      <c r="B19" s="3" t="s">
        <v>1094</v>
      </c>
    </row>
    <row r="20" spans="1:4" ht="16.25" customHeight="1" thickBot="1" x14ac:dyDescent="0.2">
      <c r="A20" s="204" t="s">
        <v>1095</v>
      </c>
      <c r="B20" s="207" t="s">
        <v>1067</v>
      </c>
      <c r="C20" s="205">
        <f>DATE(2019,9,24)</f>
        <v>43732</v>
      </c>
      <c r="D20" s="206" t="s">
        <v>1064</v>
      </c>
    </row>
    <row r="21" spans="1:4" ht="16" customHeight="1" x14ac:dyDescent="0.15">
      <c r="A21" s="208" t="s">
        <v>1066</v>
      </c>
    </row>
    <row r="22" spans="1:4" ht="16" customHeight="1" thickBot="1" x14ac:dyDescent="0.2">
      <c r="A22" s="208" t="s">
        <v>1097</v>
      </c>
      <c r="B22" s="3" t="s">
        <v>1112</v>
      </c>
    </row>
    <row r="23" spans="1:4" ht="16.25" customHeight="1" thickBot="1" x14ac:dyDescent="0.2">
      <c r="A23" s="204" t="s">
        <v>1101</v>
      </c>
      <c r="B23" s="207" t="s">
        <v>1067</v>
      </c>
      <c r="C23" s="205">
        <f>DATE(2019,9,25)</f>
        <v>43733</v>
      </c>
      <c r="D23" s="206" t="s">
        <v>1064</v>
      </c>
    </row>
    <row r="24" spans="1:4" ht="16" customHeight="1" x14ac:dyDescent="0.15">
      <c r="A24" s="208" t="s">
        <v>1066</v>
      </c>
    </row>
    <row r="25" spans="1:4" ht="16" customHeight="1" thickBot="1" x14ac:dyDescent="0.2">
      <c r="A25" s="208" t="s">
        <v>1102</v>
      </c>
      <c r="B25" t="s">
        <v>1103</v>
      </c>
    </row>
    <row r="26" spans="1:4" ht="16.25" customHeight="1" thickBot="1" x14ac:dyDescent="0.2">
      <c r="A26" s="204" t="s">
        <v>1111</v>
      </c>
      <c r="B26" s="207" t="s">
        <v>1067</v>
      </c>
      <c r="C26" s="205">
        <f>DATE(2019,9,25)</f>
        <v>43733</v>
      </c>
      <c r="D26" s="206" t="s">
        <v>1064</v>
      </c>
    </row>
    <row r="27" spans="1:4" ht="16" customHeight="1" x14ac:dyDescent="0.15">
      <c r="A27" s="208" t="s">
        <v>1066</v>
      </c>
    </row>
    <row r="28" spans="1:4" ht="16" customHeight="1" thickBot="1" x14ac:dyDescent="0.2">
      <c r="A28" t="s">
        <v>1110</v>
      </c>
      <c r="B28" t="s">
        <v>1113</v>
      </c>
    </row>
    <row r="29" spans="1:4" ht="16.25" customHeight="1" thickBot="1" x14ac:dyDescent="0.2">
      <c r="A29" s="204" t="s">
        <v>1114</v>
      </c>
      <c r="B29" s="207" t="s">
        <v>1067</v>
      </c>
      <c r="C29" s="205">
        <f>DATE(2019,10,9)</f>
        <v>43747</v>
      </c>
      <c r="D29" s="206" t="s">
        <v>1115</v>
      </c>
    </row>
    <row r="30" spans="1:4" ht="16" customHeight="1" x14ac:dyDescent="0.15">
      <c r="A30" t="s">
        <v>1116</v>
      </c>
    </row>
    <row r="31" spans="1:4" ht="16" customHeight="1" x14ac:dyDescent="0.15">
      <c r="A31" t="s">
        <v>1118</v>
      </c>
    </row>
    <row r="32" spans="1:4" ht="16" customHeight="1" x14ac:dyDescent="0.15">
      <c r="A32" t="s">
        <v>1117</v>
      </c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K66"/>
  <sheetViews>
    <sheetView topLeftCell="A20" workbookViewId="0">
      <selection activeCell="B1" sqref="B1:C8"/>
    </sheetView>
  </sheetViews>
  <sheetFormatPr baseColWidth="10" defaultColWidth="8.83203125" defaultRowHeight="15" x14ac:dyDescent="0.15"/>
  <cols>
    <col min="2" max="2" width="42.6640625" customWidth="1"/>
    <col min="3" max="3" width="35" customWidth="1"/>
    <col min="4" max="4" width="14.1640625" bestFit="1" customWidth="1"/>
    <col min="5" max="5" width="16" bestFit="1" customWidth="1"/>
    <col min="6" max="6" width="33.83203125" bestFit="1" customWidth="1"/>
    <col min="7" max="7" width="17.33203125" customWidth="1"/>
    <col min="8" max="8" width="33.1640625" customWidth="1"/>
    <col min="9" max="9" width="110.33203125" bestFit="1" customWidth="1"/>
  </cols>
  <sheetData>
    <row r="1" spans="1:9" ht="16" x14ac:dyDescent="0.15">
      <c r="B1" s="214" t="s">
        <v>990</v>
      </c>
      <c r="C1" s="214"/>
      <c r="D1" s="137"/>
      <c r="E1" s="138" t="s">
        <v>542</v>
      </c>
    </row>
    <row r="2" spans="1:9" s="1" customFormat="1" ht="19" customHeight="1" x14ac:dyDescent="0.15">
      <c r="B2" s="214"/>
      <c r="C2" s="214"/>
      <c r="D2" s="142" t="s">
        <v>543</v>
      </c>
      <c r="E2" s="143">
        <f>COUNTIF(D10:D142,"Not POR")</f>
        <v>0</v>
      </c>
      <c r="F2" s="4"/>
    </row>
    <row r="3" spans="1:9" s="1" customFormat="1" ht="18.75" customHeight="1" x14ac:dyDescent="0.15">
      <c r="B3" s="214"/>
      <c r="C3" s="214"/>
      <c r="D3" s="145" t="s">
        <v>544</v>
      </c>
      <c r="E3" s="143">
        <f>COUNTIF(D10:D142,"CHN validation")</f>
        <v>0</v>
      </c>
      <c r="G3" s="2"/>
      <c r="H3" s="3"/>
    </row>
    <row r="4" spans="1:9" s="1" customFormat="1" ht="18.75" customHeight="1" x14ac:dyDescent="0.15">
      <c r="B4" s="214"/>
      <c r="C4" s="214"/>
      <c r="D4" s="146" t="s">
        <v>545</v>
      </c>
      <c r="E4" s="143">
        <f>COUNTIF(D10:D142,"New Item")</f>
        <v>0</v>
      </c>
      <c r="G4" s="2"/>
      <c r="H4" s="3"/>
    </row>
    <row r="5" spans="1:9" s="1" customFormat="1" ht="18.75" customHeight="1" x14ac:dyDescent="0.15">
      <c r="B5" s="214"/>
      <c r="C5" s="214"/>
      <c r="D5" s="149" t="s">
        <v>546</v>
      </c>
      <c r="E5" s="143">
        <f>COUNTIF(D10:D142,"Pending update")</f>
        <v>0</v>
      </c>
      <c r="G5" s="2"/>
      <c r="H5" s="3"/>
    </row>
    <row r="6" spans="1:9" s="1" customFormat="1" ht="16.5" customHeight="1" x14ac:dyDescent="0.15">
      <c r="B6" s="214"/>
      <c r="C6" s="214"/>
      <c r="D6" s="150" t="s">
        <v>547</v>
      </c>
      <c r="E6" s="143">
        <f>COUNTIF(D10:D142,"Modified")</f>
        <v>0</v>
      </c>
      <c r="G6" s="2"/>
      <c r="H6" s="3"/>
    </row>
    <row r="7" spans="1:9" s="1" customFormat="1" ht="16.5" customHeight="1" x14ac:dyDescent="0.15">
      <c r="B7" s="214"/>
      <c r="C7" s="214"/>
      <c r="D7" s="151" t="s">
        <v>548</v>
      </c>
      <c r="E7" s="143">
        <f>COUNTIF(D10:D142,"Ready")</f>
        <v>57</v>
      </c>
      <c r="G7" s="2"/>
      <c r="H7" s="3"/>
    </row>
    <row r="8" spans="1:9" s="1" customFormat="1" ht="18" customHeight="1" thickBot="1" x14ac:dyDescent="0.2">
      <c r="B8" s="215"/>
      <c r="C8" s="215"/>
      <c r="D8" s="152" t="s">
        <v>549</v>
      </c>
      <c r="E8" s="143">
        <f>COUNTIF(D10:D142,"Not ready")</f>
        <v>0</v>
      </c>
      <c r="G8" s="2"/>
      <c r="H8" s="3"/>
    </row>
    <row r="9" spans="1:9" s="1" customFormat="1" ht="53.5" customHeight="1" x14ac:dyDescent="0.15">
      <c r="A9" s="5" t="s">
        <v>424</v>
      </c>
      <c r="B9" s="6" t="s">
        <v>536</v>
      </c>
      <c r="C9" s="6" t="s">
        <v>423</v>
      </c>
      <c r="D9" s="6" t="s">
        <v>4</v>
      </c>
      <c r="E9" s="7" t="s">
        <v>422</v>
      </c>
      <c r="F9" s="6" t="s">
        <v>5</v>
      </c>
      <c r="G9" s="5" t="s">
        <v>6</v>
      </c>
      <c r="H9" s="6" t="s">
        <v>7</v>
      </c>
      <c r="I9" s="132" t="s">
        <v>8</v>
      </c>
    </row>
    <row r="10" spans="1:9" s="1" customFormat="1" ht="16.5" customHeight="1" x14ac:dyDescent="0.15">
      <c r="A10" s="93">
        <v>1</v>
      </c>
      <c r="B10" s="94" t="s">
        <v>9</v>
      </c>
      <c r="C10" s="93"/>
      <c r="D10" s="103" t="s">
        <v>10</v>
      </c>
      <c r="E10" s="176"/>
      <c r="F10" s="94"/>
      <c r="G10" s="89" t="s">
        <v>11</v>
      </c>
      <c r="H10" s="117"/>
      <c r="I10" s="94"/>
    </row>
    <row r="11" spans="1:9" s="1" customFormat="1" ht="16.5" customHeight="1" x14ac:dyDescent="0.15">
      <c r="A11" s="93">
        <v>2</v>
      </c>
      <c r="B11" s="94" t="s">
        <v>966</v>
      </c>
      <c r="C11" s="93"/>
      <c r="D11" s="103" t="s">
        <v>10</v>
      </c>
      <c r="E11" s="176"/>
      <c r="F11" s="94"/>
      <c r="G11" s="89" t="s">
        <v>13</v>
      </c>
      <c r="H11" s="117"/>
      <c r="I11" s="94"/>
    </row>
    <row r="12" spans="1:9" s="1" customFormat="1" ht="16.5" customHeight="1" x14ac:dyDescent="0.15">
      <c r="A12" s="93">
        <v>3</v>
      </c>
      <c r="B12" s="94" t="s">
        <v>16</v>
      </c>
      <c r="C12" s="93"/>
      <c r="D12" s="103" t="s">
        <v>10</v>
      </c>
      <c r="E12" s="177"/>
      <c r="F12" s="94"/>
      <c r="G12" s="95"/>
      <c r="H12" s="117" t="s">
        <v>873</v>
      </c>
      <c r="I12" s="94"/>
    </row>
    <row r="13" spans="1:9" s="1" customFormat="1" ht="16.5" customHeight="1" x14ac:dyDescent="0.15">
      <c r="A13" s="93">
        <v>4</v>
      </c>
      <c r="B13" s="94" t="s">
        <v>15</v>
      </c>
      <c r="C13" s="93"/>
      <c r="D13" s="103" t="s">
        <v>10</v>
      </c>
      <c r="E13" s="176"/>
      <c r="F13" s="94"/>
      <c r="G13" s="95"/>
      <c r="H13" s="117"/>
      <c r="I13" s="94"/>
    </row>
    <row r="14" spans="1:9" s="9" customFormat="1" ht="16.5" customHeight="1" x14ac:dyDescent="0.15">
      <c r="A14" s="93">
        <v>5</v>
      </c>
      <c r="B14" s="94" t="s">
        <v>1057</v>
      </c>
      <c r="C14" s="93"/>
      <c r="D14" s="103" t="s">
        <v>10</v>
      </c>
      <c r="E14" s="125" t="s">
        <v>17</v>
      </c>
      <c r="G14" s="95"/>
      <c r="H14" s="117" t="s">
        <v>1058</v>
      </c>
      <c r="I14" s="94"/>
    </row>
    <row r="15" spans="1:9" s="9" customFormat="1" ht="16.5" customHeight="1" x14ac:dyDescent="0.15">
      <c r="A15" s="93">
        <v>6</v>
      </c>
      <c r="B15" s="94" t="s">
        <v>18</v>
      </c>
      <c r="C15" s="93"/>
      <c r="D15" s="103" t="s">
        <v>10</v>
      </c>
      <c r="E15" s="176"/>
      <c r="F15" s="93" t="s">
        <v>419</v>
      </c>
      <c r="G15" s="95"/>
      <c r="H15" s="117" t="s">
        <v>868</v>
      </c>
      <c r="I15" s="94"/>
    </row>
    <row r="16" spans="1:9" s="9" customFormat="1" ht="16.5" customHeight="1" x14ac:dyDescent="0.15">
      <c r="A16" s="93">
        <v>7</v>
      </c>
      <c r="B16" s="94" t="s">
        <v>418</v>
      </c>
      <c r="C16" s="93"/>
      <c r="D16" s="103" t="s">
        <v>10</v>
      </c>
      <c r="E16" s="176"/>
      <c r="F16" s="94"/>
      <c r="G16" s="95"/>
      <c r="I16" s="94"/>
    </row>
    <row r="17" spans="1:11" s="9" customFormat="1" ht="16.5" customHeight="1" x14ac:dyDescent="0.15">
      <c r="A17" s="93">
        <v>8</v>
      </c>
      <c r="B17" s="94" t="s">
        <v>383</v>
      </c>
      <c r="C17" s="129" t="s">
        <v>19</v>
      </c>
      <c r="D17" s="103" t="s">
        <v>10</v>
      </c>
      <c r="E17" s="176"/>
      <c r="F17" s="94"/>
      <c r="G17" s="95"/>
      <c r="H17" s="117" t="s">
        <v>382</v>
      </c>
      <c r="I17" s="94"/>
    </row>
    <row r="18" spans="1:11" s="9" customFormat="1" ht="16.5" customHeight="1" x14ac:dyDescent="0.15">
      <c r="A18" s="93">
        <v>9</v>
      </c>
      <c r="B18" s="94" t="s">
        <v>384</v>
      </c>
      <c r="C18" s="129" t="s">
        <v>20</v>
      </c>
      <c r="D18" s="103" t="s">
        <v>10</v>
      </c>
      <c r="E18" s="176"/>
      <c r="F18" s="94"/>
      <c r="G18" s="95"/>
      <c r="H18" s="117" t="s">
        <v>391</v>
      </c>
      <c r="I18" s="94"/>
    </row>
    <row r="19" spans="1:11" s="9" customFormat="1" ht="16.5" customHeight="1" x14ac:dyDescent="0.15">
      <c r="A19" s="93">
        <v>10</v>
      </c>
      <c r="B19" s="94" t="s">
        <v>21</v>
      </c>
      <c r="C19" s="129"/>
      <c r="D19" s="103" t="s">
        <v>10</v>
      </c>
      <c r="E19" s="177"/>
      <c r="F19" s="94"/>
      <c r="G19" s="95"/>
      <c r="H19" s="117" t="s">
        <v>1000</v>
      </c>
      <c r="I19" s="94"/>
    </row>
    <row r="20" spans="1:11" s="1" customFormat="1" ht="16.5" customHeight="1" x14ac:dyDescent="0.15">
      <c r="A20" s="93">
        <v>11</v>
      </c>
      <c r="B20" s="121" t="s">
        <v>22</v>
      </c>
      <c r="C20" s="129"/>
      <c r="D20" s="103" t="s">
        <v>10</v>
      </c>
      <c r="E20" s="176"/>
      <c r="F20" s="94"/>
      <c r="G20" s="95"/>
      <c r="H20" s="117" t="s">
        <v>416</v>
      </c>
      <c r="I20" s="94" t="s">
        <v>674</v>
      </c>
    </row>
    <row r="21" spans="1:11" s="1" customFormat="1" ht="16.5" customHeight="1" x14ac:dyDescent="0.15">
      <c r="A21" s="93">
        <v>12</v>
      </c>
      <c r="B21" s="94" t="s">
        <v>23</v>
      </c>
      <c r="C21" s="129"/>
      <c r="D21" s="103" t="s">
        <v>10</v>
      </c>
      <c r="E21" s="176"/>
      <c r="F21" s="131" t="s">
        <v>24</v>
      </c>
      <c r="G21" s="95"/>
      <c r="H21" s="95" t="s">
        <v>415</v>
      </c>
      <c r="I21" s="94"/>
    </row>
    <row r="22" spans="1:11" s="1" customFormat="1" ht="16.5" customHeight="1" x14ac:dyDescent="0.15">
      <c r="A22" s="93">
        <v>13</v>
      </c>
      <c r="B22" s="94" t="s">
        <v>25</v>
      </c>
      <c r="C22" s="93"/>
      <c r="D22" s="103" t="s">
        <v>10</v>
      </c>
      <c r="E22" s="93"/>
      <c r="F22" s="131" t="s">
        <v>26</v>
      </c>
      <c r="G22" s="89"/>
      <c r="H22" s="95" t="s">
        <v>414</v>
      </c>
      <c r="I22" s="94"/>
    </row>
    <row r="23" spans="1:11" s="1" customFormat="1" ht="16.5" customHeight="1" x14ac:dyDescent="0.15">
      <c r="A23" s="93">
        <v>14</v>
      </c>
      <c r="B23" s="130" t="s">
        <v>385</v>
      </c>
      <c r="C23" s="129" t="s">
        <v>27</v>
      </c>
      <c r="D23" s="103" t="s">
        <v>10</v>
      </c>
      <c r="E23" s="176"/>
      <c r="F23" s="94"/>
      <c r="G23" s="95"/>
      <c r="H23" s="216" t="s">
        <v>867</v>
      </c>
      <c r="I23" s="219"/>
    </row>
    <row r="24" spans="1:11" s="1" customFormat="1" ht="16.5" customHeight="1" x14ac:dyDescent="0.15">
      <c r="A24" s="93">
        <v>15</v>
      </c>
      <c r="B24" s="94" t="s">
        <v>412</v>
      </c>
      <c r="C24" s="129" t="s">
        <v>28</v>
      </c>
      <c r="D24" s="103" t="s">
        <v>10</v>
      </c>
      <c r="E24" s="176"/>
      <c r="F24" s="94"/>
      <c r="G24" s="95"/>
      <c r="H24" s="217"/>
      <c r="I24" s="220"/>
    </row>
    <row r="25" spans="1:11" s="1" customFormat="1" ht="16.5" customHeight="1" x14ac:dyDescent="0.15">
      <c r="A25" s="93">
        <v>16</v>
      </c>
      <c r="B25" s="94" t="s">
        <v>411</v>
      </c>
      <c r="C25" s="129" t="s">
        <v>28</v>
      </c>
      <c r="D25" s="103" t="s">
        <v>10</v>
      </c>
      <c r="E25" s="176"/>
      <c r="F25" s="94"/>
      <c r="G25" s="95"/>
      <c r="H25" s="217"/>
      <c r="I25" s="220"/>
    </row>
    <row r="26" spans="1:11" s="1" customFormat="1" ht="16.5" customHeight="1" x14ac:dyDescent="0.15">
      <c r="A26" s="93">
        <v>17</v>
      </c>
      <c r="B26" s="94" t="s">
        <v>410</v>
      </c>
      <c r="C26" s="129" t="s">
        <v>28</v>
      </c>
      <c r="D26" s="103" t="s">
        <v>10</v>
      </c>
      <c r="E26" s="176"/>
      <c r="F26" s="94"/>
      <c r="G26" s="95"/>
      <c r="H26" s="217"/>
      <c r="I26" s="220"/>
    </row>
    <row r="27" spans="1:11" s="1" customFormat="1" ht="16.5" customHeight="1" x14ac:dyDescent="0.15">
      <c r="A27" s="93">
        <v>18</v>
      </c>
      <c r="B27" s="94" t="s">
        <v>409</v>
      </c>
      <c r="C27" s="129" t="s">
        <v>28</v>
      </c>
      <c r="D27" s="103" t="s">
        <v>10</v>
      </c>
      <c r="E27" s="176"/>
      <c r="F27" s="94"/>
      <c r="G27" s="95"/>
      <c r="H27" s="217"/>
      <c r="I27" s="220"/>
    </row>
    <row r="28" spans="1:11" s="1" customFormat="1" ht="16.5" customHeight="1" x14ac:dyDescent="0.15">
      <c r="A28" s="93">
        <v>19</v>
      </c>
      <c r="B28" s="94" t="s">
        <v>408</v>
      </c>
      <c r="C28" s="129" t="s">
        <v>28</v>
      </c>
      <c r="D28" s="103" t="s">
        <v>10</v>
      </c>
      <c r="E28" s="176"/>
      <c r="F28" s="94"/>
      <c r="G28" s="95"/>
      <c r="H28" s="218"/>
      <c r="I28" s="221"/>
    </row>
    <row r="29" spans="1:11" s="196" customFormat="1" ht="16.5" customHeight="1" x14ac:dyDescent="0.15">
      <c r="A29" s="93">
        <v>20</v>
      </c>
      <c r="B29" s="188" t="s">
        <v>675</v>
      </c>
      <c r="C29" s="189"/>
      <c r="D29" s="103" t="s">
        <v>10</v>
      </c>
      <c r="E29" s="190"/>
      <c r="F29" s="191"/>
      <c r="G29" s="192"/>
      <c r="H29" s="193" t="s">
        <v>987</v>
      </c>
      <c r="I29" s="192"/>
      <c r="J29" s="194"/>
      <c r="K29" s="195"/>
    </row>
    <row r="30" spans="1:11" s="1" customFormat="1" ht="16.5" customHeight="1" x14ac:dyDescent="0.15">
      <c r="A30" s="93">
        <v>21</v>
      </c>
      <c r="B30" s="94" t="s">
        <v>29</v>
      </c>
      <c r="C30" s="93"/>
      <c r="D30" s="103" t="s">
        <v>10</v>
      </c>
      <c r="E30" s="176"/>
      <c r="F30" s="94"/>
      <c r="G30" s="95"/>
      <c r="H30" s="117" t="s">
        <v>992</v>
      </c>
      <c r="I30" s="181"/>
    </row>
    <row r="31" spans="1:11" s="1" customFormat="1" ht="16.5" customHeight="1" x14ac:dyDescent="0.15">
      <c r="A31" s="93">
        <v>22</v>
      </c>
      <c r="B31" s="94" t="s">
        <v>30</v>
      </c>
      <c r="C31" s="93"/>
      <c r="D31" s="103" t="s">
        <v>10</v>
      </c>
      <c r="E31" s="176"/>
      <c r="F31" s="93" t="s">
        <v>31</v>
      </c>
      <c r="G31" s="95"/>
      <c r="H31" s="117"/>
      <c r="I31" s="123"/>
    </row>
    <row r="32" spans="1:11" s="1" customFormat="1" ht="16.5" customHeight="1" x14ac:dyDescent="0.15">
      <c r="A32" s="93">
        <v>23</v>
      </c>
      <c r="B32" s="94" t="s">
        <v>32</v>
      </c>
      <c r="C32" s="93"/>
      <c r="D32" s="103" t="s">
        <v>10</v>
      </c>
      <c r="E32" s="176"/>
      <c r="F32" s="93" t="s">
        <v>33</v>
      </c>
      <c r="G32" s="95"/>
      <c r="H32" s="117"/>
      <c r="I32" s="123"/>
    </row>
    <row r="33" spans="1:9" s="1" customFormat="1" ht="15.75" customHeight="1" x14ac:dyDescent="0.15">
      <c r="A33" s="93">
        <v>24</v>
      </c>
      <c r="B33" s="94" t="s">
        <v>635</v>
      </c>
      <c r="C33" s="93"/>
      <c r="D33" s="103" t="s">
        <v>10</v>
      </c>
      <c r="E33" s="126" t="s">
        <v>636</v>
      </c>
      <c r="F33" s="175"/>
      <c r="G33" s="95"/>
      <c r="H33" s="117" t="s">
        <v>637</v>
      </c>
      <c r="I33" s="123"/>
    </row>
    <row r="34" spans="1:9" s="10" customFormat="1" ht="16.5" customHeight="1" x14ac:dyDescent="0.15">
      <c r="A34" s="93">
        <v>25</v>
      </c>
      <c r="B34" s="94" t="s">
        <v>638</v>
      </c>
      <c r="C34" s="93"/>
      <c r="D34" s="103" t="s">
        <v>10</v>
      </c>
      <c r="E34" s="128"/>
      <c r="F34" s="175"/>
      <c r="G34" s="95"/>
      <c r="H34" s="117" t="s">
        <v>639</v>
      </c>
      <c r="I34" s="219" t="s">
        <v>640</v>
      </c>
    </row>
    <row r="35" spans="1:9" s="10" customFormat="1" ht="16.5" customHeight="1" x14ac:dyDescent="0.15">
      <c r="A35" s="93">
        <v>26</v>
      </c>
      <c r="B35" s="94" t="s">
        <v>641</v>
      </c>
      <c r="C35" s="93"/>
      <c r="D35" s="103" t="s">
        <v>10</v>
      </c>
      <c r="E35" s="126" t="s">
        <v>34</v>
      </c>
      <c r="F35" s="210" t="s">
        <v>642</v>
      </c>
      <c r="G35" s="95"/>
      <c r="H35" s="117" t="s">
        <v>643</v>
      </c>
      <c r="I35" s="220"/>
    </row>
    <row r="36" spans="1:9" s="10" customFormat="1" ht="16.5" customHeight="1" x14ac:dyDescent="0.2">
      <c r="A36" s="93">
        <v>27</v>
      </c>
      <c r="B36" s="94" t="s">
        <v>644</v>
      </c>
      <c r="C36" s="93"/>
      <c r="D36" s="103" t="s">
        <v>10</v>
      </c>
      <c r="E36" s="127" t="s">
        <v>34</v>
      </c>
      <c r="F36" s="211"/>
      <c r="G36" s="95"/>
      <c r="H36" s="117" t="s">
        <v>993</v>
      </c>
      <c r="I36" s="221"/>
    </row>
    <row r="37" spans="1:9" s="1" customFormat="1" ht="16.5" customHeight="1" x14ac:dyDescent="0.15">
      <c r="A37" s="93">
        <v>28</v>
      </c>
      <c r="B37" s="94" t="s">
        <v>407</v>
      </c>
      <c r="C37" s="93"/>
      <c r="D37" s="103" t="s">
        <v>10</v>
      </c>
      <c r="E37" s="126" t="s">
        <v>35</v>
      </c>
      <c r="F37" s="210" t="s">
        <v>36</v>
      </c>
      <c r="G37" s="95"/>
      <c r="H37" s="117" t="s">
        <v>406</v>
      </c>
      <c r="I37" s="123"/>
    </row>
    <row r="38" spans="1:9" s="1" customFormat="1" ht="16.5" customHeight="1" x14ac:dyDescent="0.15">
      <c r="A38" s="93">
        <v>29</v>
      </c>
      <c r="B38" s="94" t="s">
        <v>405</v>
      </c>
      <c r="C38" s="93"/>
      <c r="D38" s="103" t="s">
        <v>10</v>
      </c>
      <c r="E38" s="122" t="s">
        <v>35</v>
      </c>
      <c r="F38" s="211"/>
      <c r="G38" s="95"/>
      <c r="H38" s="117" t="s">
        <v>994</v>
      </c>
      <c r="I38" s="123"/>
    </row>
    <row r="39" spans="1:9" s="1" customFormat="1" ht="16.5" customHeight="1" x14ac:dyDescent="0.15">
      <c r="A39" s="93">
        <v>30</v>
      </c>
      <c r="B39" s="94" t="s">
        <v>37</v>
      </c>
      <c r="C39" s="93"/>
      <c r="D39" s="103" t="s">
        <v>10</v>
      </c>
      <c r="E39" s="125" t="s">
        <v>38</v>
      </c>
      <c r="F39" s="210" t="s">
        <v>39</v>
      </c>
      <c r="G39" s="95"/>
      <c r="H39" s="117" t="s">
        <v>995</v>
      </c>
      <c r="I39" s="123"/>
    </row>
    <row r="40" spans="1:9" s="1" customFormat="1" ht="16.5" customHeight="1" x14ac:dyDescent="0.15">
      <c r="A40" s="93">
        <v>31</v>
      </c>
      <c r="B40" s="94" t="s">
        <v>40</v>
      </c>
      <c r="C40" s="93"/>
      <c r="D40" s="103" t="s">
        <v>10</v>
      </c>
      <c r="E40" s="122" t="s">
        <v>41</v>
      </c>
      <c r="F40" s="211"/>
      <c r="G40" s="95"/>
      <c r="H40" s="117" t="s">
        <v>42</v>
      </c>
      <c r="I40" s="123"/>
    </row>
    <row r="41" spans="1:9" s="1" customFormat="1" ht="16.5" customHeight="1" x14ac:dyDescent="0.15">
      <c r="A41" s="93">
        <v>32</v>
      </c>
      <c r="B41" s="94" t="s">
        <v>43</v>
      </c>
      <c r="C41" s="93"/>
      <c r="D41" s="103" t="s">
        <v>10</v>
      </c>
      <c r="E41" s="125" t="s">
        <v>44</v>
      </c>
      <c r="F41" s="210" t="s">
        <v>45</v>
      </c>
      <c r="G41" s="95"/>
      <c r="H41" s="117" t="s">
        <v>46</v>
      </c>
      <c r="I41" s="123"/>
    </row>
    <row r="42" spans="1:9" s="1" customFormat="1" ht="16.5" customHeight="1" x14ac:dyDescent="0.15">
      <c r="A42" s="93">
        <v>33</v>
      </c>
      <c r="B42" s="94" t="s">
        <v>47</v>
      </c>
      <c r="C42" s="93"/>
      <c r="D42" s="103" t="s">
        <v>10</v>
      </c>
      <c r="E42" s="122" t="s">
        <v>48</v>
      </c>
      <c r="F42" s="211"/>
      <c r="G42" s="95"/>
      <c r="H42" s="117" t="s">
        <v>49</v>
      </c>
      <c r="I42" s="123"/>
    </row>
    <row r="43" spans="1:9" s="1" customFormat="1" ht="16.5" customHeight="1" x14ac:dyDescent="0.15">
      <c r="A43" s="93">
        <v>34</v>
      </c>
      <c r="B43" s="94" t="s">
        <v>50</v>
      </c>
      <c r="C43" s="93"/>
      <c r="D43" s="103" t="s">
        <v>10</v>
      </c>
      <c r="E43" s="125" t="s">
        <v>51</v>
      </c>
      <c r="F43" s="210" t="s">
        <v>52</v>
      </c>
      <c r="G43" s="95"/>
      <c r="H43" s="117" t="s">
        <v>404</v>
      </c>
      <c r="I43" s="123"/>
    </row>
    <row r="44" spans="1:9" s="1" customFormat="1" ht="16.5" customHeight="1" x14ac:dyDescent="0.15">
      <c r="A44" s="93">
        <v>35</v>
      </c>
      <c r="B44" s="94" t="s">
        <v>53</v>
      </c>
      <c r="C44" s="93"/>
      <c r="D44" s="103" t="s">
        <v>10</v>
      </c>
      <c r="E44" s="122" t="s">
        <v>52</v>
      </c>
      <c r="F44" s="211"/>
      <c r="G44" s="95"/>
      <c r="H44" s="117" t="s">
        <v>879</v>
      </c>
      <c r="I44" s="123"/>
    </row>
    <row r="45" spans="1:9" s="1" customFormat="1" ht="16.5" customHeight="1" x14ac:dyDescent="0.15">
      <c r="A45" s="93">
        <v>36</v>
      </c>
      <c r="B45" s="94" t="s">
        <v>54</v>
      </c>
      <c r="C45" s="93"/>
      <c r="D45" s="103" t="s">
        <v>10</v>
      </c>
      <c r="E45" s="125" t="s">
        <v>55</v>
      </c>
      <c r="F45" s="210" t="s">
        <v>55</v>
      </c>
      <c r="G45" s="95"/>
      <c r="H45" s="117" t="s">
        <v>56</v>
      </c>
      <c r="I45" s="123"/>
    </row>
    <row r="46" spans="1:9" s="1" customFormat="1" ht="16.5" customHeight="1" x14ac:dyDescent="0.15">
      <c r="A46" s="93">
        <v>37</v>
      </c>
      <c r="B46" s="94" t="s">
        <v>57</v>
      </c>
      <c r="C46" s="93"/>
      <c r="D46" s="103" t="s">
        <v>10</v>
      </c>
      <c r="E46" s="122" t="s">
        <v>55</v>
      </c>
      <c r="F46" s="211"/>
      <c r="G46" s="95"/>
      <c r="H46" s="117" t="s">
        <v>58</v>
      </c>
      <c r="I46" s="123"/>
    </row>
    <row r="47" spans="1:9" s="10" customFormat="1" ht="16.5" customHeight="1" x14ac:dyDescent="0.15">
      <c r="A47" s="93">
        <v>38</v>
      </c>
      <c r="B47" s="94" t="s">
        <v>59</v>
      </c>
      <c r="C47" s="93"/>
      <c r="D47" s="103" t="s">
        <v>10</v>
      </c>
      <c r="E47" s="122" t="s">
        <v>35</v>
      </c>
      <c r="F47" s="93"/>
      <c r="G47" s="95"/>
      <c r="H47" s="117" t="s">
        <v>403</v>
      </c>
      <c r="I47" s="123" t="s">
        <v>402</v>
      </c>
    </row>
    <row r="48" spans="1:9" s="1" customFormat="1" ht="16.5" customHeight="1" x14ac:dyDescent="0.15">
      <c r="A48" s="93">
        <v>39</v>
      </c>
      <c r="B48" s="94" t="s">
        <v>60</v>
      </c>
      <c r="C48" s="93"/>
      <c r="D48" s="103" t="s">
        <v>10</v>
      </c>
      <c r="E48" s="176"/>
      <c r="F48" s="134" t="s">
        <v>996</v>
      </c>
      <c r="G48" s="95"/>
      <c r="H48" s="117" t="s">
        <v>401</v>
      </c>
      <c r="I48" s="123"/>
    </row>
    <row r="49" spans="1:9" s="1" customFormat="1" ht="16.5" customHeight="1" x14ac:dyDescent="0.15">
      <c r="A49" s="93">
        <v>40</v>
      </c>
      <c r="B49" s="94" t="s">
        <v>61</v>
      </c>
      <c r="C49" s="93"/>
      <c r="D49" s="103" t="s">
        <v>10</v>
      </c>
      <c r="E49" s="125" t="s">
        <v>62</v>
      </c>
      <c r="F49" s="212" t="s">
        <v>997</v>
      </c>
      <c r="G49" s="95"/>
      <c r="H49" s="117" t="s">
        <v>400</v>
      </c>
      <c r="I49" s="123"/>
    </row>
    <row r="50" spans="1:9" s="1" customFormat="1" ht="16.5" customHeight="1" x14ac:dyDescent="0.15">
      <c r="A50" s="93">
        <v>41</v>
      </c>
      <c r="B50" s="94" t="s">
        <v>63</v>
      </c>
      <c r="C50" s="93"/>
      <c r="D50" s="103" t="s">
        <v>10</v>
      </c>
      <c r="E50" s="122" t="s">
        <v>64</v>
      </c>
      <c r="F50" s="213"/>
      <c r="G50" s="89"/>
      <c r="H50" s="117" t="s">
        <v>399</v>
      </c>
      <c r="I50" s="123"/>
    </row>
    <row r="51" spans="1:9" s="1" customFormat="1" ht="16.5" customHeight="1" x14ac:dyDescent="0.15">
      <c r="A51" s="93">
        <v>42</v>
      </c>
      <c r="B51" s="94" t="s">
        <v>65</v>
      </c>
      <c r="C51" s="93"/>
      <c r="D51" s="103" t="s">
        <v>10</v>
      </c>
      <c r="E51" s="122" t="s">
        <v>66</v>
      </c>
      <c r="F51" s="131" t="s">
        <v>67</v>
      </c>
      <c r="G51" s="95"/>
      <c r="H51" s="117" t="s">
        <v>398</v>
      </c>
      <c r="I51" s="123"/>
    </row>
    <row r="52" spans="1:9" s="1" customFormat="1" ht="16.5" customHeight="1" x14ac:dyDescent="0.15">
      <c r="A52" s="93">
        <v>43</v>
      </c>
      <c r="B52" s="94" t="s">
        <v>397</v>
      </c>
      <c r="C52" s="93"/>
      <c r="D52" s="103" t="s">
        <v>10</v>
      </c>
      <c r="E52" s="122"/>
      <c r="F52" s="131"/>
      <c r="G52" s="95"/>
      <c r="H52" s="117" t="s">
        <v>998</v>
      </c>
      <c r="I52" s="123"/>
    </row>
    <row r="53" spans="1:9" s="1" customFormat="1" ht="16.5" customHeight="1" x14ac:dyDescent="0.15">
      <c r="A53" s="93">
        <v>44</v>
      </c>
      <c r="B53" s="94" t="s">
        <v>396</v>
      </c>
      <c r="C53" s="93"/>
      <c r="D53" s="103" t="s">
        <v>10</v>
      </c>
      <c r="E53" s="122"/>
      <c r="F53" s="131"/>
      <c r="G53" s="95"/>
      <c r="H53" s="117" t="s">
        <v>999</v>
      </c>
      <c r="I53" s="123"/>
    </row>
    <row r="54" spans="1:9" s="9" customFormat="1" ht="16.5" customHeight="1" x14ac:dyDescent="0.15">
      <c r="A54" s="93">
        <v>45</v>
      </c>
      <c r="B54" s="94" t="s">
        <v>68</v>
      </c>
      <c r="C54" s="93"/>
      <c r="D54" s="103" t="s">
        <v>10</v>
      </c>
      <c r="E54" s="122"/>
      <c r="F54" s="131" t="s">
        <v>395</v>
      </c>
      <c r="G54" s="95"/>
      <c r="H54" s="117" t="s">
        <v>986</v>
      </c>
      <c r="I54" s="123"/>
    </row>
    <row r="55" spans="1:9" s="1" customFormat="1" ht="16.5" customHeight="1" x14ac:dyDescent="0.15">
      <c r="A55" s="93">
        <v>46</v>
      </c>
      <c r="B55" s="94" t="s">
        <v>69</v>
      </c>
      <c r="C55" s="93"/>
      <c r="D55" s="103" t="s">
        <v>10</v>
      </c>
      <c r="E55" s="122"/>
      <c r="F55" s="134" t="s">
        <v>394</v>
      </c>
      <c r="G55" s="95"/>
      <c r="H55" s="117" t="s">
        <v>985</v>
      </c>
      <c r="I55" s="124"/>
    </row>
    <row r="56" spans="1:9" s="34" customFormat="1" ht="16" customHeight="1" x14ac:dyDescent="0.15">
      <c r="A56" s="93">
        <v>47</v>
      </c>
      <c r="B56" s="70" t="s">
        <v>328</v>
      </c>
      <c r="C56" s="106"/>
      <c r="D56" s="103" t="s">
        <v>10</v>
      </c>
      <c r="E56" s="107"/>
      <c r="F56" s="106"/>
      <c r="G56" s="110" t="s">
        <v>539</v>
      </c>
      <c r="H56" s="110" t="s">
        <v>857</v>
      </c>
    </row>
    <row r="57" spans="1:9" s="34" customFormat="1" ht="16" customHeight="1" x14ac:dyDescent="0.15">
      <c r="A57" s="93">
        <v>48</v>
      </c>
      <c r="B57" s="70" t="s">
        <v>329</v>
      </c>
      <c r="C57" s="106"/>
      <c r="D57" s="103" t="s">
        <v>10</v>
      </c>
      <c r="E57" s="107"/>
      <c r="F57" s="106"/>
      <c r="G57" s="110" t="s">
        <v>537</v>
      </c>
      <c r="H57" s="110" t="s">
        <v>967</v>
      </c>
    </row>
    <row r="58" spans="1:9" s="34" customFormat="1" ht="16" customHeight="1" x14ac:dyDescent="0.15">
      <c r="A58" s="93">
        <v>49</v>
      </c>
      <c r="B58" s="70" t="s">
        <v>330</v>
      </c>
      <c r="C58" s="106"/>
      <c r="D58" s="103" t="s">
        <v>10</v>
      </c>
      <c r="E58" s="107"/>
      <c r="F58" s="106"/>
      <c r="G58" s="110" t="s">
        <v>538</v>
      </c>
      <c r="H58" s="110" t="s">
        <v>968</v>
      </c>
    </row>
    <row r="59" spans="1:9" s="34" customFormat="1" ht="16" customHeight="1" x14ac:dyDescent="0.15">
      <c r="A59" s="93">
        <v>50</v>
      </c>
      <c r="B59" s="70" t="s">
        <v>331</v>
      </c>
      <c r="C59" s="106"/>
      <c r="D59" s="103" t="s">
        <v>10</v>
      </c>
      <c r="E59" s="107"/>
      <c r="F59" s="106"/>
      <c r="G59" s="110" t="s">
        <v>540</v>
      </c>
      <c r="H59" s="110" t="s">
        <v>858</v>
      </c>
    </row>
    <row r="60" spans="1:9" s="34" customFormat="1" ht="16" customHeight="1" x14ac:dyDescent="0.15">
      <c r="A60" s="93">
        <v>51</v>
      </c>
      <c r="B60" s="70" t="s">
        <v>332</v>
      </c>
      <c r="C60" s="106"/>
      <c r="D60" s="103" t="s">
        <v>10</v>
      </c>
      <c r="E60" s="107"/>
      <c r="F60" s="106"/>
      <c r="G60" s="110" t="s">
        <v>988</v>
      </c>
      <c r="H60" s="110" t="s">
        <v>673</v>
      </c>
    </row>
    <row r="61" spans="1:9" s="34" customFormat="1" ht="16" customHeight="1" x14ac:dyDescent="0.15">
      <c r="A61" s="93">
        <v>52</v>
      </c>
      <c r="B61" s="70" t="s">
        <v>334</v>
      </c>
      <c r="C61" s="106"/>
      <c r="D61" s="103" t="s">
        <v>10</v>
      </c>
      <c r="E61" s="107"/>
      <c r="F61" s="106"/>
      <c r="G61" s="110" t="s">
        <v>335</v>
      </c>
      <c r="H61" s="110" t="s">
        <v>857</v>
      </c>
    </row>
    <row r="62" spans="1:9" s="34" customFormat="1" ht="16" customHeight="1" x14ac:dyDescent="0.15">
      <c r="A62" s="93">
        <v>53</v>
      </c>
      <c r="B62" s="70" t="s">
        <v>336</v>
      </c>
      <c r="C62" s="106"/>
      <c r="D62" s="103" t="s">
        <v>10</v>
      </c>
      <c r="E62" s="107"/>
      <c r="F62" s="106"/>
      <c r="G62" s="110" t="s">
        <v>337</v>
      </c>
      <c r="H62" s="110" t="s">
        <v>969</v>
      </c>
    </row>
    <row r="63" spans="1:9" s="34" customFormat="1" ht="16" customHeight="1" x14ac:dyDescent="0.15">
      <c r="A63" s="93">
        <v>54</v>
      </c>
      <c r="B63" s="70" t="s">
        <v>338</v>
      </c>
      <c r="C63" s="106"/>
      <c r="D63" s="103" t="s">
        <v>10</v>
      </c>
      <c r="E63" s="107"/>
      <c r="F63" s="106"/>
      <c r="G63" s="110" t="s">
        <v>541</v>
      </c>
      <c r="H63" s="110" t="s">
        <v>856</v>
      </c>
    </row>
    <row r="64" spans="1:9" s="34" customFormat="1" ht="16.5" customHeight="1" x14ac:dyDescent="0.15">
      <c r="A64" s="93">
        <v>55</v>
      </c>
      <c r="B64" s="70" t="s">
        <v>365</v>
      </c>
      <c r="C64" s="106" t="s">
        <v>113</v>
      </c>
      <c r="D64" s="103" t="s">
        <v>10</v>
      </c>
      <c r="E64" s="107"/>
      <c r="F64" s="106"/>
      <c r="G64" s="109"/>
      <c r="H64" s="108" t="s">
        <v>366</v>
      </c>
      <c r="I64" s="108"/>
    </row>
    <row r="65" spans="1:9" s="34" customFormat="1" ht="16.5" customHeight="1" x14ac:dyDescent="0.15">
      <c r="A65" s="93">
        <v>56</v>
      </c>
      <c r="B65" s="70" t="s">
        <v>367</v>
      </c>
      <c r="C65" s="106" t="s">
        <v>114</v>
      </c>
      <c r="D65" s="103" t="s">
        <v>10</v>
      </c>
      <c r="E65" s="107"/>
      <c r="F65" s="106"/>
      <c r="G65" s="109"/>
      <c r="H65" s="108" t="s">
        <v>289</v>
      </c>
      <c r="I65" s="108"/>
    </row>
    <row r="66" spans="1:9" s="41" customFormat="1" ht="16.5" customHeight="1" x14ac:dyDescent="0.15">
      <c r="A66" s="93">
        <v>57</v>
      </c>
      <c r="B66" s="70" t="s">
        <v>115</v>
      </c>
      <c r="C66" s="71"/>
      <c r="D66" s="103" t="s">
        <v>10</v>
      </c>
      <c r="E66" s="70"/>
      <c r="F66" s="71"/>
      <c r="G66" s="72"/>
      <c r="H66" s="89" t="s">
        <v>1059</v>
      </c>
      <c r="I66" s="110"/>
    </row>
  </sheetData>
  <mergeCells count="11">
    <mergeCell ref="B1:C8"/>
    <mergeCell ref="F37:F38"/>
    <mergeCell ref="H23:H28"/>
    <mergeCell ref="I23:I28"/>
    <mergeCell ref="I34:I36"/>
    <mergeCell ref="F35:F36"/>
    <mergeCell ref="F39:F40"/>
    <mergeCell ref="F41:F42"/>
    <mergeCell ref="F43:F44"/>
    <mergeCell ref="F45:F46"/>
    <mergeCell ref="F49:F50"/>
  </mergeCells>
  <phoneticPr fontId="3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I107"/>
  <sheetViews>
    <sheetView workbookViewId="0">
      <selection activeCell="B36" sqref="B36"/>
    </sheetView>
  </sheetViews>
  <sheetFormatPr baseColWidth="10" defaultColWidth="9" defaultRowHeight="16" x14ac:dyDescent="0.15"/>
  <cols>
    <col min="1" max="1" width="5.33203125" style="141" bestFit="1" customWidth="1"/>
    <col min="2" max="2" width="52" style="141" bestFit="1" customWidth="1"/>
    <col min="3" max="3" width="25.1640625" style="141" bestFit="1" customWidth="1"/>
    <col min="4" max="4" width="13.6640625" style="172" bestFit="1" customWidth="1"/>
    <col min="5" max="5" width="16" style="173" bestFit="1" customWidth="1"/>
    <col min="6" max="6" width="23" style="141" customWidth="1"/>
    <col min="7" max="7" width="19.1640625" style="141" bestFit="1" customWidth="1"/>
    <col min="8" max="8" width="32.6640625" style="141" bestFit="1" customWidth="1"/>
    <col min="9" max="9" width="35.6640625" style="141" bestFit="1" customWidth="1"/>
    <col min="10" max="16384" width="9" style="141"/>
  </cols>
  <sheetData>
    <row r="1" spans="1:9" ht="21.75" customHeight="1" x14ac:dyDescent="0.15">
      <c r="A1" s="136"/>
      <c r="B1" s="214" t="s">
        <v>991</v>
      </c>
      <c r="C1" s="214"/>
      <c r="D1" s="137"/>
      <c r="E1" s="138" t="s">
        <v>542</v>
      </c>
      <c r="F1" s="139"/>
      <c r="G1" s="139"/>
      <c r="H1" s="140"/>
      <c r="I1" s="140"/>
    </row>
    <row r="2" spans="1:9" ht="20.25" customHeight="1" x14ac:dyDescent="0.15">
      <c r="A2" s="136"/>
      <c r="B2" s="214"/>
      <c r="C2" s="214"/>
      <c r="D2" s="142" t="s">
        <v>543</v>
      </c>
      <c r="E2" s="143">
        <f>COUNTIF(D15:D104,"Not POR")</f>
        <v>0</v>
      </c>
      <c r="F2" s="139"/>
      <c r="G2" s="139"/>
      <c r="H2" s="144"/>
      <c r="I2" s="144"/>
    </row>
    <row r="3" spans="1:9" ht="19.5" customHeight="1" x14ac:dyDescent="0.15">
      <c r="A3" s="136"/>
      <c r="B3" s="214"/>
      <c r="C3" s="214"/>
      <c r="D3" s="145" t="s">
        <v>544</v>
      </c>
      <c r="E3" s="143">
        <f>COUNTIF(D15:D104,"CHN validation")</f>
        <v>0</v>
      </c>
      <c r="F3" s="139"/>
      <c r="G3" s="139"/>
      <c r="H3" s="144"/>
      <c r="I3" s="144"/>
    </row>
    <row r="4" spans="1:9" ht="18.75" customHeight="1" x14ac:dyDescent="0.15">
      <c r="A4" s="136"/>
      <c r="B4" s="214"/>
      <c r="C4" s="214"/>
      <c r="D4" s="146" t="s">
        <v>545</v>
      </c>
      <c r="E4" s="143">
        <f>COUNTIF(D15:D104,"New Item")</f>
        <v>0</v>
      </c>
      <c r="F4" s="139"/>
      <c r="G4" s="139"/>
      <c r="H4" s="144"/>
      <c r="I4" s="144"/>
    </row>
    <row r="5" spans="1:9" ht="19.5" customHeight="1" x14ac:dyDescent="0.15">
      <c r="A5" s="147"/>
      <c r="B5" s="214"/>
      <c r="C5" s="214"/>
      <c r="D5" s="149" t="s">
        <v>546</v>
      </c>
      <c r="E5" s="143">
        <f>COUNTIF(D15:D104,"Pending update")</f>
        <v>0</v>
      </c>
      <c r="F5" s="4"/>
      <c r="G5" s="4"/>
      <c r="H5" s="148"/>
      <c r="I5" s="148"/>
    </row>
    <row r="6" spans="1:9" ht="18.75" customHeight="1" x14ac:dyDescent="0.15">
      <c r="A6" s="136"/>
      <c r="B6" s="214"/>
      <c r="C6" s="214"/>
      <c r="D6" s="150" t="s">
        <v>547</v>
      </c>
      <c r="E6" s="143">
        <f>COUNTIF(D15:D104,"Modified")</f>
        <v>0</v>
      </c>
      <c r="F6" s="139"/>
      <c r="G6" s="139"/>
      <c r="H6" s="144"/>
      <c r="I6" s="144"/>
    </row>
    <row r="7" spans="1:9" ht="17.25" customHeight="1" x14ac:dyDescent="0.15">
      <c r="A7" s="136"/>
      <c r="B7" s="214"/>
      <c r="C7" s="214"/>
      <c r="D7" s="151" t="s">
        <v>548</v>
      </c>
      <c r="E7" s="143">
        <f>COUNTIF(D15:D104,"Ready")</f>
        <v>90</v>
      </c>
      <c r="F7" s="139"/>
      <c r="G7" s="139"/>
      <c r="H7" s="144"/>
      <c r="I7" s="144"/>
    </row>
    <row r="8" spans="1:9" ht="18.75" customHeight="1" thickBot="1" x14ac:dyDescent="0.2">
      <c r="A8" s="136"/>
      <c r="B8" s="215"/>
      <c r="C8" s="215"/>
      <c r="D8" s="152" t="s">
        <v>549</v>
      </c>
      <c r="E8" s="143">
        <f>COUNTIF(D15:D104,"Not ready")</f>
        <v>0</v>
      </c>
      <c r="F8" s="153"/>
      <c r="G8" s="153"/>
      <c r="H8" s="154"/>
      <c r="I8" s="154"/>
    </row>
    <row r="9" spans="1:9" ht="53.5" customHeight="1" x14ac:dyDescent="0.15">
      <c r="A9" s="43" t="s">
        <v>120</v>
      </c>
      <c r="B9" s="155" t="s">
        <v>3</v>
      </c>
      <c r="C9" s="156" t="s">
        <v>121</v>
      </c>
      <c r="D9" s="7" t="s">
        <v>4</v>
      </c>
      <c r="E9" s="157" t="s">
        <v>5</v>
      </c>
      <c r="F9" s="156" t="s">
        <v>550</v>
      </c>
      <c r="G9" s="156" t="s">
        <v>373</v>
      </c>
      <c r="H9" s="156" t="s">
        <v>7</v>
      </c>
      <c r="I9" s="156" t="s">
        <v>847</v>
      </c>
    </row>
    <row r="10" spans="1:9" ht="18" customHeight="1" x14ac:dyDescent="0.15">
      <c r="A10" s="158">
        <v>1</v>
      </c>
      <c r="B10" s="159" t="s">
        <v>971</v>
      </c>
      <c r="C10" s="160"/>
      <c r="D10" s="151" t="s">
        <v>10</v>
      </c>
      <c r="E10" s="161" t="s">
        <v>981</v>
      </c>
      <c r="F10" s="159"/>
      <c r="G10" s="159"/>
      <c r="H10" s="159" t="s">
        <v>974</v>
      </c>
      <c r="I10" s="159"/>
    </row>
    <row r="11" spans="1:9" ht="18" customHeight="1" x14ac:dyDescent="0.15">
      <c r="A11" s="158">
        <v>2</v>
      </c>
      <c r="B11" s="159" t="s">
        <v>972</v>
      </c>
      <c r="C11" s="160"/>
      <c r="D11" s="151" t="s">
        <v>10</v>
      </c>
      <c r="E11" s="161" t="s">
        <v>980</v>
      </c>
      <c r="F11" s="159"/>
      <c r="G11" s="159"/>
      <c r="H11" s="159"/>
      <c r="I11" s="159"/>
    </row>
    <row r="12" spans="1:9" ht="18" customHeight="1" x14ac:dyDescent="0.15">
      <c r="A12" s="158">
        <v>3</v>
      </c>
      <c r="B12" s="159" t="s">
        <v>551</v>
      </c>
      <c r="C12" s="160"/>
      <c r="D12" s="151" t="s">
        <v>10</v>
      </c>
      <c r="E12" s="161" t="s">
        <v>419</v>
      </c>
      <c r="F12" s="159"/>
      <c r="G12" s="159"/>
      <c r="H12" s="159" t="s">
        <v>869</v>
      </c>
      <c r="I12" s="159"/>
    </row>
    <row r="13" spans="1:9" ht="18" customHeight="1" x14ac:dyDescent="0.15">
      <c r="A13" s="158">
        <v>4</v>
      </c>
      <c r="B13" s="159" t="s">
        <v>973</v>
      </c>
      <c r="C13" s="160"/>
      <c r="D13" s="151" t="s">
        <v>10</v>
      </c>
      <c r="E13" s="161"/>
      <c r="F13" s="159"/>
      <c r="G13" s="159"/>
      <c r="H13" s="159"/>
      <c r="I13" s="159"/>
    </row>
    <row r="14" spans="1:9" ht="18" customHeight="1" x14ac:dyDescent="0.15">
      <c r="A14" s="158">
        <v>5</v>
      </c>
      <c r="B14" s="159" t="s">
        <v>975</v>
      </c>
      <c r="C14" s="160"/>
      <c r="D14" s="151" t="s">
        <v>10</v>
      </c>
      <c r="E14" s="161"/>
      <c r="F14" s="159"/>
      <c r="G14" s="159"/>
      <c r="H14" s="159"/>
      <c r="I14" s="159"/>
    </row>
    <row r="15" spans="1:9" ht="18" customHeight="1" x14ac:dyDescent="0.15">
      <c r="A15" s="225">
        <v>6</v>
      </c>
      <c r="B15" s="159" t="s">
        <v>552</v>
      </c>
      <c r="C15" s="159"/>
      <c r="D15" s="151" t="s">
        <v>10</v>
      </c>
      <c r="E15" s="164"/>
      <c r="F15" s="163"/>
      <c r="G15" s="163"/>
      <c r="H15" s="163"/>
      <c r="I15" s="222" t="s">
        <v>848</v>
      </c>
    </row>
    <row r="16" spans="1:9" ht="18" customHeight="1" x14ac:dyDescent="0.15">
      <c r="A16" s="226"/>
      <c r="B16" s="165" t="s">
        <v>553</v>
      </c>
      <c r="C16" s="166" t="s">
        <v>374</v>
      </c>
      <c r="D16" s="167" t="s">
        <v>10</v>
      </c>
      <c r="E16" s="164"/>
      <c r="F16" s="163"/>
      <c r="G16" s="163"/>
      <c r="H16" s="163"/>
      <c r="I16" s="223"/>
    </row>
    <row r="17" spans="1:9" ht="18" customHeight="1" x14ac:dyDescent="0.15">
      <c r="A17" s="226"/>
      <c r="B17" s="165" t="s">
        <v>554</v>
      </c>
      <c r="C17" s="166" t="s">
        <v>374</v>
      </c>
      <c r="D17" s="151" t="s">
        <v>10</v>
      </c>
      <c r="E17" s="164"/>
      <c r="F17" s="163"/>
      <c r="G17" s="163"/>
      <c r="H17" s="163"/>
      <c r="I17" s="223"/>
    </row>
    <row r="18" spans="1:9" ht="18" customHeight="1" x14ac:dyDescent="0.15">
      <c r="A18" s="226"/>
      <c r="B18" s="165" t="s">
        <v>555</v>
      </c>
      <c r="C18" s="166" t="s">
        <v>374</v>
      </c>
      <c r="D18" s="151" t="s">
        <v>10</v>
      </c>
      <c r="E18" s="164"/>
      <c r="F18" s="163"/>
      <c r="G18" s="163"/>
      <c r="H18" s="163"/>
      <c r="I18" s="223"/>
    </row>
    <row r="19" spans="1:9" ht="18" customHeight="1" x14ac:dyDescent="0.15">
      <c r="A19" s="226"/>
      <c r="B19" s="165" t="s">
        <v>556</v>
      </c>
      <c r="C19" s="166" t="s">
        <v>374</v>
      </c>
      <c r="D19" s="151" t="s">
        <v>10</v>
      </c>
      <c r="E19" s="164"/>
      <c r="F19" s="163"/>
      <c r="G19" s="163"/>
      <c r="H19" s="163"/>
      <c r="I19" s="223"/>
    </row>
    <row r="20" spans="1:9" ht="18" customHeight="1" x14ac:dyDescent="0.15">
      <c r="A20" s="226"/>
      <c r="B20" s="165" t="s">
        <v>557</v>
      </c>
      <c r="C20" s="166" t="s">
        <v>374</v>
      </c>
      <c r="D20" s="151" t="s">
        <v>10</v>
      </c>
      <c r="E20" s="164"/>
      <c r="F20" s="163"/>
      <c r="G20" s="163"/>
      <c r="H20" s="163"/>
      <c r="I20" s="223"/>
    </row>
    <row r="21" spans="1:9" ht="18" customHeight="1" x14ac:dyDescent="0.15">
      <c r="A21" s="226"/>
      <c r="B21" s="165" t="s">
        <v>558</v>
      </c>
      <c r="C21" s="166" t="s">
        <v>375</v>
      </c>
      <c r="D21" s="151" t="s">
        <v>10</v>
      </c>
      <c r="E21" s="164"/>
      <c r="F21" s="163"/>
      <c r="G21" s="163"/>
      <c r="H21" s="163"/>
      <c r="I21" s="223"/>
    </row>
    <row r="22" spans="1:9" ht="18" customHeight="1" x14ac:dyDescent="0.15">
      <c r="A22" s="226"/>
      <c r="B22" s="165" t="s">
        <v>559</v>
      </c>
      <c r="C22" s="166"/>
      <c r="D22" s="151" t="s">
        <v>10</v>
      </c>
      <c r="E22" s="164"/>
      <c r="F22" s="163"/>
      <c r="G22" s="163"/>
      <c r="H22" s="163"/>
      <c r="I22" s="223"/>
    </row>
    <row r="23" spans="1:9" ht="18" customHeight="1" x14ac:dyDescent="0.15">
      <c r="A23" s="226"/>
      <c r="B23" s="174" t="s">
        <v>633</v>
      </c>
      <c r="C23" s="166" t="s">
        <v>620</v>
      </c>
      <c r="D23" s="151" t="s">
        <v>10</v>
      </c>
      <c r="E23" s="164"/>
      <c r="F23" s="163"/>
      <c r="G23" s="163"/>
      <c r="H23" s="163"/>
      <c r="I23" s="223"/>
    </row>
    <row r="24" spans="1:9" ht="18" customHeight="1" x14ac:dyDescent="0.15">
      <c r="A24" s="227"/>
      <c r="B24" s="165" t="s">
        <v>560</v>
      </c>
      <c r="C24" s="166" t="s">
        <v>376</v>
      </c>
      <c r="D24" s="151" t="s">
        <v>10</v>
      </c>
      <c r="E24" s="164"/>
      <c r="F24" s="163"/>
      <c r="G24" s="163"/>
      <c r="H24" s="163"/>
      <c r="I24" s="224"/>
    </row>
    <row r="25" spans="1:9" ht="18" customHeight="1" x14ac:dyDescent="0.15">
      <c r="A25" s="225">
        <v>7</v>
      </c>
      <c r="B25" s="159" t="s">
        <v>561</v>
      </c>
      <c r="C25" s="166"/>
      <c r="D25" s="151" t="s">
        <v>10</v>
      </c>
      <c r="E25" s="161"/>
      <c r="F25" s="163"/>
      <c r="G25" s="163"/>
      <c r="H25" s="163"/>
      <c r="I25" s="222" t="s">
        <v>849</v>
      </c>
    </row>
    <row r="26" spans="1:9" ht="18" customHeight="1" x14ac:dyDescent="0.15">
      <c r="A26" s="226"/>
      <c r="B26" s="165" t="s">
        <v>562</v>
      </c>
      <c r="C26" s="166" t="s">
        <v>377</v>
      </c>
      <c r="D26" s="151" t="s">
        <v>10</v>
      </c>
      <c r="E26" s="161"/>
      <c r="F26" s="163"/>
      <c r="G26" s="163"/>
      <c r="H26" s="163"/>
      <c r="I26" s="223"/>
    </row>
    <row r="27" spans="1:9" ht="18" customHeight="1" x14ac:dyDescent="0.15">
      <c r="A27" s="226"/>
      <c r="B27" s="165" t="s">
        <v>563</v>
      </c>
      <c r="C27" s="166" t="s">
        <v>378</v>
      </c>
      <c r="D27" s="151" t="s">
        <v>10</v>
      </c>
      <c r="E27" s="161"/>
      <c r="F27" s="163"/>
      <c r="G27" s="163"/>
      <c r="H27" s="163"/>
      <c r="I27" s="223"/>
    </row>
    <row r="28" spans="1:9" ht="18" customHeight="1" x14ac:dyDescent="0.15">
      <c r="A28" s="226"/>
      <c r="B28" s="165" t="s">
        <v>564</v>
      </c>
      <c r="C28" s="166" t="s">
        <v>379</v>
      </c>
      <c r="D28" s="151" t="s">
        <v>10</v>
      </c>
      <c r="E28" s="161"/>
      <c r="F28" s="163"/>
      <c r="G28" s="163"/>
      <c r="H28" s="163"/>
      <c r="I28" s="223"/>
    </row>
    <row r="29" spans="1:9" ht="18" customHeight="1" x14ac:dyDescent="0.15">
      <c r="A29" s="226"/>
      <c r="B29" s="165" t="s">
        <v>565</v>
      </c>
      <c r="C29" s="166" t="s">
        <v>380</v>
      </c>
      <c r="D29" s="151" t="s">
        <v>10</v>
      </c>
      <c r="E29" s="161"/>
      <c r="F29" s="163"/>
      <c r="G29" s="163"/>
      <c r="H29" s="163"/>
      <c r="I29" s="223"/>
    </row>
    <row r="30" spans="1:9" ht="18" customHeight="1" x14ac:dyDescent="0.15">
      <c r="A30" s="227"/>
      <c r="B30" s="165" t="s">
        <v>566</v>
      </c>
      <c r="C30" s="166" t="s">
        <v>381</v>
      </c>
      <c r="D30" s="151" t="s">
        <v>10</v>
      </c>
      <c r="E30" s="161"/>
      <c r="F30" s="163"/>
      <c r="G30" s="163"/>
      <c r="H30" s="163"/>
      <c r="I30" s="224"/>
    </row>
    <row r="31" spans="1:9" ht="18" customHeight="1" x14ac:dyDescent="0.15">
      <c r="A31" s="225">
        <v>8</v>
      </c>
      <c r="B31" s="159" t="s">
        <v>1104</v>
      </c>
      <c r="C31" s="168"/>
      <c r="D31" s="151" t="s">
        <v>10</v>
      </c>
      <c r="E31" s="161"/>
      <c r="F31" s="163"/>
      <c r="G31" s="163"/>
      <c r="H31" s="163"/>
      <c r="I31" s="163"/>
    </row>
    <row r="32" spans="1:9" ht="18" customHeight="1" x14ac:dyDescent="0.15">
      <c r="A32" s="226"/>
      <c r="B32" s="165" t="s">
        <v>1106</v>
      </c>
      <c r="C32" s="185" t="s">
        <v>723</v>
      </c>
      <c r="D32" s="151" t="s">
        <v>10</v>
      </c>
      <c r="E32" s="161"/>
      <c r="F32" s="163"/>
      <c r="G32" s="163"/>
      <c r="H32" s="163"/>
      <c r="I32" s="163"/>
    </row>
    <row r="33" spans="1:9" ht="18" customHeight="1" x14ac:dyDescent="0.15">
      <c r="A33" s="226"/>
      <c r="B33" s="165" t="s">
        <v>724</v>
      </c>
      <c r="C33" s="185" t="s">
        <v>725</v>
      </c>
      <c r="D33" s="151" t="s">
        <v>10</v>
      </c>
      <c r="E33" s="161"/>
      <c r="F33" s="163"/>
      <c r="G33" s="163"/>
      <c r="H33" s="163"/>
      <c r="I33" s="163"/>
    </row>
    <row r="34" spans="1:9" ht="18" customHeight="1" x14ac:dyDescent="0.15">
      <c r="A34" s="226"/>
      <c r="B34" s="165" t="s">
        <v>726</v>
      </c>
      <c r="C34" s="185" t="s">
        <v>727</v>
      </c>
      <c r="D34" s="151" t="s">
        <v>10</v>
      </c>
      <c r="E34" s="161"/>
      <c r="F34" s="163"/>
      <c r="G34" s="163"/>
      <c r="H34" s="163"/>
      <c r="I34" s="163"/>
    </row>
    <row r="35" spans="1:9" ht="18" customHeight="1" x14ac:dyDescent="0.15">
      <c r="A35" s="226"/>
      <c r="B35" s="165" t="s">
        <v>728</v>
      </c>
      <c r="C35" s="185" t="s">
        <v>729</v>
      </c>
      <c r="D35" s="151" t="s">
        <v>10</v>
      </c>
      <c r="E35" s="161"/>
      <c r="F35" s="163"/>
      <c r="G35" s="163"/>
      <c r="H35" s="163"/>
      <c r="I35" s="163"/>
    </row>
    <row r="36" spans="1:9" ht="18" customHeight="1" x14ac:dyDescent="0.15">
      <c r="A36" s="227"/>
      <c r="B36" s="165" t="s">
        <v>1107</v>
      </c>
      <c r="C36" s="185" t="s">
        <v>730</v>
      </c>
      <c r="D36" s="151" t="s">
        <v>10</v>
      </c>
      <c r="E36" s="161"/>
      <c r="F36" s="163"/>
      <c r="G36" s="163"/>
      <c r="H36" s="163"/>
      <c r="I36" s="163"/>
    </row>
    <row r="37" spans="1:9" ht="18" customHeight="1" x14ac:dyDescent="0.15">
      <c r="A37" s="158">
        <v>9</v>
      </c>
      <c r="B37" s="159" t="s">
        <v>976</v>
      </c>
      <c r="C37" s="160"/>
      <c r="D37" s="151" t="s">
        <v>10</v>
      </c>
      <c r="E37" s="161"/>
      <c r="F37" s="159"/>
      <c r="G37" s="159"/>
      <c r="H37" s="159"/>
      <c r="I37" s="159"/>
    </row>
    <row r="38" spans="1:9" ht="18" customHeight="1" x14ac:dyDescent="0.15">
      <c r="A38" s="225">
        <v>10</v>
      </c>
      <c r="B38" s="159" t="s">
        <v>731</v>
      </c>
      <c r="C38" s="168"/>
      <c r="D38" s="151" t="s">
        <v>10</v>
      </c>
      <c r="E38" s="161"/>
      <c r="F38" s="163"/>
      <c r="G38" s="163"/>
      <c r="H38" s="163"/>
      <c r="I38" s="163"/>
    </row>
    <row r="39" spans="1:9" ht="18" customHeight="1" x14ac:dyDescent="0.15">
      <c r="A39" s="226"/>
      <c r="B39" s="165" t="s">
        <v>732</v>
      </c>
      <c r="C39" s="185" t="s">
        <v>733</v>
      </c>
      <c r="D39" s="151" t="s">
        <v>10</v>
      </c>
      <c r="E39" s="161"/>
      <c r="F39" s="163"/>
      <c r="G39" s="163"/>
      <c r="H39" s="163"/>
      <c r="I39" s="163"/>
    </row>
    <row r="40" spans="1:9" ht="18" customHeight="1" x14ac:dyDescent="0.15">
      <c r="A40" s="226"/>
      <c r="B40" s="165" t="s">
        <v>734</v>
      </c>
      <c r="C40" s="185" t="s">
        <v>725</v>
      </c>
      <c r="D40" s="151" t="s">
        <v>10</v>
      </c>
      <c r="E40" s="161"/>
      <c r="F40" s="163"/>
      <c r="G40" s="163"/>
      <c r="H40" s="163"/>
      <c r="I40" s="163"/>
    </row>
    <row r="41" spans="1:9" ht="18" customHeight="1" x14ac:dyDescent="0.15">
      <c r="A41" s="226"/>
      <c r="B41" s="165" t="s">
        <v>735</v>
      </c>
      <c r="C41" s="185" t="s">
        <v>1056</v>
      </c>
      <c r="D41" s="151" t="s">
        <v>10</v>
      </c>
      <c r="E41" s="161"/>
      <c r="F41" s="163"/>
      <c r="G41" s="163"/>
      <c r="H41" s="163"/>
      <c r="I41" s="163"/>
    </row>
    <row r="42" spans="1:9" ht="18" customHeight="1" x14ac:dyDescent="0.15">
      <c r="A42" s="226"/>
      <c r="B42" s="165" t="s">
        <v>736</v>
      </c>
      <c r="C42" s="185" t="s">
        <v>738</v>
      </c>
      <c r="D42" s="151" t="s">
        <v>10</v>
      </c>
      <c r="E42" s="161"/>
      <c r="F42" s="163"/>
      <c r="G42" s="163"/>
      <c r="H42" s="163"/>
      <c r="I42" s="163"/>
    </row>
    <row r="43" spans="1:9" ht="18" customHeight="1" x14ac:dyDescent="0.15">
      <c r="A43" s="227"/>
      <c r="B43" s="165" t="s">
        <v>739</v>
      </c>
      <c r="C43" s="185" t="s">
        <v>740</v>
      </c>
      <c r="D43" s="151" t="s">
        <v>10</v>
      </c>
      <c r="E43" s="161"/>
      <c r="F43" s="163"/>
      <c r="G43" s="163"/>
      <c r="H43" s="163"/>
      <c r="I43" s="163"/>
    </row>
    <row r="44" spans="1:9" ht="18" customHeight="1" x14ac:dyDescent="0.15">
      <c r="A44" s="225">
        <v>11</v>
      </c>
      <c r="B44" s="171" t="s">
        <v>621</v>
      </c>
      <c r="C44" s="162"/>
      <c r="D44" s="151" t="s">
        <v>10</v>
      </c>
      <c r="E44" s="161"/>
      <c r="F44" s="163"/>
      <c r="G44" s="170"/>
      <c r="H44" s="163"/>
      <c r="I44" s="163"/>
    </row>
    <row r="45" spans="1:9" ht="18" customHeight="1" x14ac:dyDescent="0.15">
      <c r="A45" s="226"/>
      <c r="B45" s="165" t="s">
        <v>978</v>
      </c>
      <c r="C45" s="200"/>
      <c r="D45" s="151" t="s">
        <v>10</v>
      </c>
      <c r="E45" s="161"/>
      <c r="F45" s="163"/>
      <c r="G45" s="170"/>
      <c r="H45" s="163"/>
      <c r="I45" s="163"/>
    </row>
    <row r="46" spans="1:9" ht="18" customHeight="1" x14ac:dyDescent="0.15">
      <c r="A46" s="226"/>
      <c r="B46" s="165" t="s">
        <v>623</v>
      </c>
      <c r="C46" s="162"/>
      <c r="D46" s="151" t="s">
        <v>10</v>
      </c>
      <c r="E46" s="161"/>
      <c r="F46" s="163"/>
      <c r="G46" s="170"/>
      <c r="H46" s="163"/>
      <c r="I46" s="163"/>
    </row>
    <row r="47" spans="1:9" ht="18" customHeight="1" x14ac:dyDescent="0.15">
      <c r="A47" s="226"/>
      <c r="B47" s="165" t="s">
        <v>977</v>
      </c>
      <c r="C47" s="162"/>
      <c r="D47" s="151" t="s">
        <v>10</v>
      </c>
      <c r="E47" s="161"/>
      <c r="F47" s="163"/>
      <c r="G47" s="170"/>
      <c r="H47" s="163"/>
      <c r="I47" s="163"/>
    </row>
    <row r="48" spans="1:9" ht="18" customHeight="1" x14ac:dyDescent="0.15">
      <c r="A48" s="226"/>
      <c r="B48" s="165" t="s">
        <v>624</v>
      </c>
      <c r="C48" s="162" t="s">
        <v>630</v>
      </c>
      <c r="D48" s="151" t="s">
        <v>10</v>
      </c>
      <c r="E48" s="161"/>
      <c r="F48" s="163"/>
      <c r="G48" s="170"/>
      <c r="H48" s="163"/>
      <c r="I48" s="163"/>
    </row>
    <row r="49" spans="1:9" ht="18" customHeight="1" x14ac:dyDescent="0.15">
      <c r="A49" s="227"/>
      <c r="B49" s="165" t="s">
        <v>625</v>
      </c>
      <c r="C49" s="162" t="s">
        <v>631</v>
      </c>
      <c r="D49" s="151" t="s">
        <v>10</v>
      </c>
      <c r="E49" s="161"/>
      <c r="F49" s="163"/>
      <c r="G49" s="170"/>
      <c r="H49" s="163"/>
      <c r="I49" s="163"/>
    </row>
    <row r="50" spans="1:9" ht="18" customHeight="1" x14ac:dyDescent="0.15">
      <c r="A50" s="158">
        <v>12</v>
      </c>
      <c r="B50" s="159" t="s">
        <v>979</v>
      </c>
      <c r="C50" s="160"/>
      <c r="D50" s="151" t="s">
        <v>10</v>
      </c>
      <c r="E50" s="161"/>
      <c r="F50" s="159"/>
      <c r="G50" s="159"/>
      <c r="H50" s="159"/>
      <c r="I50" s="159"/>
    </row>
    <row r="51" spans="1:9" ht="18" customHeight="1" x14ac:dyDescent="0.15">
      <c r="A51" s="225">
        <v>13</v>
      </c>
      <c r="B51" s="159" t="s">
        <v>1105</v>
      </c>
      <c r="C51" s="168"/>
      <c r="D51" s="151" t="s">
        <v>10</v>
      </c>
      <c r="E51" s="161"/>
      <c r="F51" s="163"/>
      <c r="G51" s="170"/>
      <c r="H51" s="163"/>
      <c r="I51" s="163"/>
    </row>
    <row r="52" spans="1:9" ht="18" customHeight="1" x14ac:dyDescent="0.15">
      <c r="A52" s="226"/>
      <c r="B52" s="165" t="s">
        <v>741</v>
      </c>
      <c r="C52" s="185" t="s">
        <v>723</v>
      </c>
      <c r="D52" s="151" t="s">
        <v>10</v>
      </c>
      <c r="E52" s="161"/>
      <c r="F52" s="163"/>
      <c r="G52" s="170"/>
      <c r="H52" s="163"/>
      <c r="I52" s="163"/>
    </row>
    <row r="53" spans="1:9" ht="18" customHeight="1" x14ac:dyDescent="0.15">
      <c r="A53" s="226"/>
      <c r="B53" s="165" t="s">
        <v>742</v>
      </c>
      <c r="C53" s="185" t="s">
        <v>725</v>
      </c>
      <c r="D53" s="151" t="s">
        <v>10</v>
      </c>
      <c r="E53" s="161"/>
      <c r="F53" s="163"/>
      <c r="G53" s="170"/>
      <c r="H53" s="163"/>
      <c r="I53" s="163"/>
    </row>
    <row r="54" spans="1:9" ht="18" customHeight="1" x14ac:dyDescent="0.15">
      <c r="A54" s="226"/>
      <c r="B54" s="165" t="s">
        <v>743</v>
      </c>
      <c r="C54" s="185" t="s">
        <v>1055</v>
      </c>
      <c r="D54" s="151" t="s">
        <v>10</v>
      </c>
      <c r="E54" s="161"/>
      <c r="F54" s="163"/>
      <c r="G54" s="170"/>
      <c r="H54" s="163"/>
      <c r="I54" s="163"/>
    </row>
    <row r="55" spans="1:9" ht="18" customHeight="1" x14ac:dyDescent="0.15">
      <c r="A55" s="226"/>
      <c r="B55" s="165" t="s">
        <v>744</v>
      </c>
      <c r="C55" s="185" t="s">
        <v>737</v>
      </c>
      <c r="D55" s="151" t="s">
        <v>10</v>
      </c>
      <c r="E55" s="161"/>
      <c r="F55" s="163"/>
      <c r="G55" s="170"/>
      <c r="H55" s="163"/>
      <c r="I55" s="163"/>
    </row>
    <row r="56" spans="1:9" ht="18" customHeight="1" x14ac:dyDescent="0.15">
      <c r="A56" s="227"/>
      <c r="B56" s="165" t="s">
        <v>745</v>
      </c>
      <c r="C56" s="185" t="s">
        <v>740</v>
      </c>
      <c r="D56" s="151" t="s">
        <v>10</v>
      </c>
      <c r="E56" s="161"/>
      <c r="F56" s="163"/>
      <c r="G56" s="170"/>
      <c r="H56" s="163"/>
      <c r="I56" s="163"/>
    </row>
    <row r="57" spans="1:9" ht="18" customHeight="1" x14ac:dyDescent="0.15">
      <c r="A57" s="225">
        <v>14</v>
      </c>
      <c r="B57" s="171" t="s">
        <v>622</v>
      </c>
      <c r="C57" s="162"/>
      <c r="D57" s="151" t="s">
        <v>10</v>
      </c>
      <c r="E57" s="161"/>
      <c r="F57" s="163"/>
      <c r="G57" s="170"/>
      <c r="H57" s="163"/>
      <c r="I57" s="163"/>
    </row>
    <row r="58" spans="1:9" ht="18" customHeight="1" x14ac:dyDescent="0.15">
      <c r="A58" s="226"/>
      <c r="B58" s="165" t="s">
        <v>978</v>
      </c>
      <c r="C58" s="200"/>
      <c r="D58" s="151" t="s">
        <v>10</v>
      </c>
      <c r="E58" s="161"/>
      <c r="F58" s="163"/>
      <c r="G58" s="170"/>
      <c r="H58" s="163"/>
      <c r="I58" s="163"/>
    </row>
    <row r="59" spans="1:9" ht="18" customHeight="1" x14ac:dyDescent="0.15">
      <c r="A59" s="226"/>
      <c r="B59" s="165" t="s">
        <v>626</v>
      </c>
      <c r="C59" s="162"/>
      <c r="D59" s="151" t="s">
        <v>10</v>
      </c>
      <c r="E59" s="161"/>
      <c r="F59" s="163"/>
      <c r="G59" s="170"/>
      <c r="H59" s="163"/>
      <c r="I59" s="163"/>
    </row>
    <row r="60" spans="1:9" ht="18" customHeight="1" x14ac:dyDescent="0.15">
      <c r="A60" s="226"/>
      <c r="B60" s="165" t="s">
        <v>627</v>
      </c>
      <c r="C60" s="162"/>
      <c r="D60" s="151" t="s">
        <v>10</v>
      </c>
      <c r="E60" s="161"/>
      <c r="F60" s="163"/>
      <c r="G60" s="170"/>
      <c r="H60" s="163"/>
      <c r="I60" s="163"/>
    </row>
    <row r="61" spans="1:9" ht="18" customHeight="1" x14ac:dyDescent="0.15">
      <c r="A61" s="226"/>
      <c r="B61" s="165" t="s">
        <v>628</v>
      </c>
      <c r="C61" s="162" t="s">
        <v>630</v>
      </c>
      <c r="D61" s="151" t="s">
        <v>10</v>
      </c>
      <c r="E61" s="161"/>
      <c r="F61" s="163"/>
      <c r="G61" s="170"/>
      <c r="H61" s="163"/>
      <c r="I61" s="163"/>
    </row>
    <row r="62" spans="1:9" ht="18" customHeight="1" x14ac:dyDescent="0.15">
      <c r="A62" s="227"/>
      <c r="B62" s="165" t="s">
        <v>629</v>
      </c>
      <c r="C62" s="162" t="s">
        <v>631</v>
      </c>
      <c r="D62" s="151" t="s">
        <v>10</v>
      </c>
      <c r="E62" s="161"/>
      <c r="F62" s="163"/>
      <c r="G62" s="170"/>
      <c r="H62" s="163"/>
      <c r="I62" s="163"/>
    </row>
    <row r="63" spans="1:9" ht="18" customHeight="1" x14ac:dyDescent="0.15">
      <c r="A63" s="225">
        <v>15</v>
      </c>
      <c r="B63" s="159" t="s">
        <v>855</v>
      </c>
      <c r="C63" s="168"/>
      <c r="D63" s="151" t="s">
        <v>10</v>
      </c>
      <c r="E63" s="161"/>
      <c r="F63" s="163"/>
      <c r="G63" s="170"/>
      <c r="H63" s="163" t="s">
        <v>982</v>
      </c>
      <c r="I63" s="163"/>
    </row>
    <row r="64" spans="1:9" ht="18" customHeight="1" x14ac:dyDescent="0.15">
      <c r="A64" s="226"/>
      <c r="B64" s="165" t="s">
        <v>634</v>
      </c>
      <c r="C64" s="168"/>
      <c r="D64" s="151" t="s">
        <v>10</v>
      </c>
      <c r="E64" s="161"/>
      <c r="F64" s="163"/>
      <c r="G64" s="170"/>
      <c r="H64" s="163"/>
      <c r="I64" s="163"/>
    </row>
    <row r="65" spans="1:9" ht="18" customHeight="1" x14ac:dyDescent="0.15">
      <c r="A65" s="226"/>
      <c r="B65" s="165" t="s">
        <v>567</v>
      </c>
      <c r="C65" s="162" t="s">
        <v>632</v>
      </c>
      <c r="D65" s="151" t="s">
        <v>10</v>
      </c>
      <c r="E65" s="161"/>
      <c r="F65" s="163"/>
      <c r="G65" s="170"/>
      <c r="H65" s="163"/>
      <c r="I65" s="163"/>
    </row>
    <row r="66" spans="1:9" ht="18" customHeight="1" x14ac:dyDescent="0.15">
      <c r="A66" s="226"/>
      <c r="B66" s="165" t="s">
        <v>568</v>
      </c>
      <c r="C66" s="162" t="s">
        <v>631</v>
      </c>
      <c r="D66" s="151" t="s">
        <v>10</v>
      </c>
      <c r="E66" s="161"/>
      <c r="F66" s="163"/>
      <c r="G66" s="170"/>
      <c r="H66" s="163"/>
      <c r="I66" s="163"/>
    </row>
    <row r="67" spans="1:9" ht="18" customHeight="1" x14ac:dyDescent="0.15">
      <c r="A67" s="226"/>
      <c r="B67" s="165" t="s">
        <v>569</v>
      </c>
      <c r="C67" s="168"/>
      <c r="D67" s="151" t="s">
        <v>10</v>
      </c>
      <c r="E67" s="161"/>
      <c r="F67" s="163"/>
      <c r="G67" s="170"/>
      <c r="H67" s="163"/>
      <c r="I67" s="163"/>
    </row>
    <row r="68" spans="1:9" ht="18" customHeight="1" x14ac:dyDescent="0.15">
      <c r="A68" s="226"/>
      <c r="B68" s="165" t="s">
        <v>570</v>
      </c>
      <c r="C68" s="168"/>
      <c r="D68" s="151" t="s">
        <v>10</v>
      </c>
      <c r="E68" s="161"/>
      <c r="F68" s="163"/>
      <c r="G68" s="170"/>
      <c r="H68" s="163"/>
      <c r="I68" s="163"/>
    </row>
    <row r="69" spans="1:9" ht="18" customHeight="1" x14ac:dyDescent="0.15">
      <c r="A69" s="226"/>
      <c r="B69" s="165" t="s">
        <v>571</v>
      </c>
      <c r="C69" s="162" t="s">
        <v>632</v>
      </c>
      <c r="D69" s="151" t="s">
        <v>10</v>
      </c>
      <c r="E69" s="161"/>
      <c r="F69" s="163"/>
      <c r="G69" s="170"/>
      <c r="H69" s="163"/>
      <c r="I69" s="163"/>
    </row>
    <row r="70" spans="1:9" ht="18" customHeight="1" x14ac:dyDescent="0.15">
      <c r="A70" s="226"/>
      <c r="B70" s="165" t="s">
        <v>572</v>
      </c>
      <c r="C70" s="162" t="s">
        <v>631</v>
      </c>
      <c r="D70" s="151" t="s">
        <v>10</v>
      </c>
      <c r="E70" s="161"/>
      <c r="F70" s="163"/>
      <c r="G70" s="170"/>
      <c r="H70" s="163"/>
      <c r="I70" s="163"/>
    </row>
    <row r="71" spans="1:9" ht="18" customHeight="1" x14ac:dyDescent="0.15">
      <c r="A71" s="226"/>
      <c r="B71" s="165" t="s">
        <v>573</v>
      </c>
      <c r="C71" s="168"/>
      <c r="D71" s="151" t="s">
        <v>10</v>
      </c>
      <c r="E71" s="161"/>
      <c r="F71" s="163"/>
      <c r="G71" s="170"/>
      <c r="H71" s="163"/>
      <c r="I71" s="163"/>
    </row>
    <row r="72" spans="1:9" ht="18" customHeight="1" x14ac:dyDescent="0.15">
      <c r="A72" s="226"/>
      <c r="B72" s="165" t="s">
        <v>574</v>
      </c>
      <c r="C72" s="168"/>
      <c r="D72" s="151" t="s">
        <v>10</v>
      </c>
      <c r="E72" s="161"/>
      <c r="F72" s="163"/>
      <c r="G72" s="170"/>
      <c r="H72" s="163"/>
      <c r="I72" s="163"/>
    </row>
    <row r="73" spans="1:9" ht="18" customHeight="1" x14ac:dyDescent="0.15">
      <c r="A73" s="226"/>
      <c r="B73" s="165" t="s">
        <v>575</v>
      </c>
      <c r="C73" s="162" t="s">
        <v>632</v>
      </c>
      <c r="D73" s="151" t="s">
        <v>10</v>
      </c>
      <c r="E73" s="161"/>
      <c r="F73" s="163"/>
      <c r="G73" s="170"/>
      <c r="H73" s="163"/>
      <c r="I73" s="163"/>
    </row>
    <row r="74" spans="1:9" ht="18" customHeight="1" x14ac:dyDescent="0.15">
      <c r="A74" s="226"/>
      <c r="B74" s="165" t="s">
        <v>576</v>
      </c>
      <c r="C74" s="162" t="s">
        <v>631</v>
      </c>
      <c r="D74" s="151" t="s">
        <v>10</v>
      </c>
      <c r="E74" s="161"/>
      <c r="F74" s="163"/>
      <c r="G74" s="170"/>
      <c r="H74" s="163"/>
      <c r="I74" s="163"/>
    </row>
    <row r="75" spans="1:9" ht="18" customHeight="1" x14ac:dyDescent="0.15">
      <c r="A75" s="226"/>
      <c r="B75" s="165" t="s">
        <v>577</v>
      </c>
      <c r="C75" s="168"/>
      <c r="D75" s="151" t="s">
        <v>10</v>
      </c>
      <c r="E75" s="161"/>
      <c r="F75" s="163"/>
      <c r="G75" s="170"/>
      <c r="H75" s="163"/>
      <c r="I75" s="163"/>
    </row>
    <row r="76" spans="1:9" ht="18" customHeight="1" x14ac:dyDescent="0.15">
      <c r="A76" s="226"/>
      <c r="B76" s="165" t="s">
        <v>578</v>
      </c>
      <c r="C76" s="168"/>
      <c r="D76" s="151" t="s">
        <v>10</v>
      </c>
      <c r="E76" s="161"/>
      <c r="F76" s="163"/>
      <c r="G76" s="170"/>
      <c r="H76" s="163"/>
      <c r="I76" s="163"/>
    </row>
    <row r="77" spans="1:9" ht="18" customHeight="1" x14ac:dyDescent="0.15">
      <c r="A77" s="226"/>
      <c r="B77" s="165" t="s">
        <v>579</v>
      </c>
      <c r="C77" s="162" t="s">
        <v>632</v>
      </c>
      <c r="D77" s="151" t="s">
        <v>10</v>
      </c>
      <c r="E77" s="161"/>
      <c r="F77" s="163"/>
      <c r="G77" s="170"/>
      <c r="H77" s="163"/>
      <c r="I77" s="163"/>
    </row>
    <row r="78" spans="1:9" ht="18" customHeight="1" x14ac:dyDescent="0.15">
      <c r="A78" s="226"/>
      <c r="B78" s="165" t="s">
        <v>580</v>
      </c>
      <c r="C78" s="162" t="s">
        <v>631</v>
      </c>
      <c r="D78" s="151" t="s">
        <v>10</v>
      </c>
      <c r="E78" s="161"/>
      <c r="F78" s="163"/>
      <c r="G78" s="170"/>
      <c r="H78" s="163"/>
      <c r="I78" s="163"/>
    </row>
    <row r="79" spans="1:9" ht="18" customHeight="1" x14ac:dyDescent="0.15">
      <c r="A79" s="226"/>
      <c r="B79" s="165" t="s">
        <v>581</v>
      </c>
      <c r="C79" s="168"/>
      <c r="D79" s="151" t="s">
        <v>10</v>
      </c>
      <c r="E79" s="161"/>
      <c r="F79" s="163"/>
      <c r="G79" s="170"/>
      <c r="H79" s="163"/>
      <c r="I79" s="163"/>
    </row>
    <row r="80" spans="1:9" ht="18" customHeight="1" x14ac:dyDescent="0.15">
      <c r="A80" s="226"/>
      <c r="B80" s="165" t="s">
        <v>582</v>
      </c>
      <c r="C80" s="162" t="s">
        <v>583</v>
      </c>
      <c r="D80" s="151" t="s">
        <v>10</v>
      </c>
      <c r="E80" s="161"/>
      <c r="F80" s="163"/>
      <c r="G80" s="170"/>
      <c r="H80" s="163"/>
      <c r="I80" s="163"/>
    </row>
    <row r="81" spans="1:9" ht="18" customHeight="1" x14ac:dyDescent="0.15">
      <c r="A81" s="226"/>
      <c r="B81" s="165" t="s">
        <v>584</v>
      </c>
      <c r="C81" s="162" t="s">
        <v>585</v>
      </c>
      <c r="D81" s="151" t="s">
        <v>10</v>
      </c>
      <c r="E81" s="161"/>
      <c r="F81" s="163"/>
      <c r="G81" s="170"/>
      <c r="H81" s="163"/>
      <c r="I81" s="163"/>
    </row>
    <row r="82" spans="1:9" ht="18" customHeight="1" x14ac:dyDescent="0.15">
      <c r="A82" s="226"/>
      <c r="B82" s="165" t="s">
        <v>586</v>
      </c>
      <c r="C82" s="162" t="s">
        <v>583</v>
      </c>
      <c r="D82" s="151" t="s">
        <v>10</v>
      </c>
      <c r="E82" s="161"/>
      <c r="F82" s="163"/>
      <c r="G82" s="170"/>
      <c r="H82" s="163"/>
      <c r="I82" s="163"/>
    </row>
    <row r="83" spans="1:9" ht="18" customHeight="1" x14ac:dyDescent="0.15">
      <c r="A83" s="226"/>
      <c r="B83" s="165" t="s">
        <v>587</v>
      </c>
      <c r="C83" s="162" t="s">
        <v>588</v>
      </c>
      <c r="D83" s="151" t="s">
        <v>10</v>
      </c>
      <c r="E83" s="161"/>
      <c r="F83" s="163"/>
      <c r="G83" s="170"/>
      <c r="H83" s="163"/>
      <c r="I83" s="163"/>
    </row>
    <row r="84" spans="1:9" ht="18" customHeight="1" x14ac:dyDescent="0.15">
      <c r="A84" s="226"/>
      <c r="B84" s="165" t="s">
        <v>589</v>
      </c>
      <c r="C84" s="162" t="s">
        <v>583</v>
      </c>
      <c r="D84" s="151" t="s">
        <v>10</v>
      </c>
      <c r="E84" s="161"/>
      <c r="F84" s="163"/>
      <c r="G84" s="170"/>
      <c r="H84" s="163"/>
      <c r="I84" s="163"/>
    </row>
    <row r="85" spans="1:9" ht="18" customHeight="1" x14ac:dyDescent="0.15">
      <c r="A85" s="226"/>
      <c r="B85" s="165" t="s">
        <v>590</v>
      </c>
      <c r="C85" s="162" t="s">
        <v>591</v>
      </c>
      <c r="D85" s="151" t="s">
        <v>10</v>
      </c>
      <c r="E85" s="161"/>
      <c r="F85" s="163"/>
      <c r="G85" s="170"/>
      <c r="H85" s="163"/>
      <c r="I85" s="163"/>
    </row>
    <row r="86" spans="1:9" ht="18" customHeight="1" x14ac:dyDescent="0.15">
      <c r="A86" s="226"/>
      <c r="B86" s="165" t="s">
        <v>592</v>
      </c>
      <c r="C86" s="162" t="s">
        <v>593</v>
      </c>
      <c r="D86" s="151" t="s">
        <v>10</v>
      </c>
      <c r="E86" s="161"/>
      <c r="F86" s="163"/>
      <c r="G86" s="170"/>
      <c r="H86" s="163"/>
      <c r="I86" s="163"/>
    </row>
    <row r="87" spans="1:9" ht="18" customHeight="1" x14ac:dyDescent="0.15">
      <c r="A87" s="226"/>
      <c r="B87" s="165" t="s">
        <v>594</v>
      </c>
      <c r="C87" s="162" t="s">
        <v>595</v>
      </c>
      <c r="D87" s="151" t="s">
        <v>10</v>
      </c>
      <c r="E87" s="161"/>
      <c r="F87" s="163"/>
      <c r="G87" s="170"/>
      <c r="H87" s="163"/>
      <c r="I87" s="163"/>
    </row>
    <row r="88" spans="1:9" ht="18" customHeight="1" x14ac:dyDescent="0.15">
      <c r="A88" s="226"/>
      <c r="B88" s="165" t="s">
        <v>596</v>
      </c>
      <c r="C88" s="162" t="s">
        <v>597</v>
      </c>
      <c r="D88" s="151" t="s">
        <v>10</v>
      </c>
      <c r="E88" s="161"/>
      <c r="F88" s="163"/>
      <c r="G88" s="170"/>
      <c r="H88" s="163"/>
      <c r="I88" s="163"/>
    </row>
    <row r="89" spans="1:9" ht="18" customHeight="1" x14ac:dyDescent="0.15">
      <c r="A89" s="226"/>
      <c r="B89" s="165" t="s">
        <v>598</v>
      </c>
      <c r="C89" s="162" t="s">
        <v>599</v>
      </c>
      <c r="D89" s="151" t="s">
        <v>10</v>
      </c>
      <c r="E89" s="161"/>
      <c r="F89" s="163"/>
      <c r="G89" s="170"/>
      <c r="H89" s="163"/>
      <c r="I89" s="163"/>
    </row>
    <row r="90" spans="1:9" ht="18" customHeight="1" x14ac:dyDescent="0.15">
      <c r="A90" s="226"/>
      <c r="B90" s="165" t="s">
        <v>600</v>
      </c>
      <c r="C90" s="162" t="s">
        <v>601</v>
      </c>
      <c r="D90" s="151" t="s">
        <v>10</v>
      </c>
      <c r="E90" s="161"/>
      <c r="F90" s="163"/>
      <c r="G90" s="170"/>
      <c r="H90" s="163"/>
      <c r="I90" s="163"/>
    </row>
    <row r="91" spans="1:9" ht="18" customHeight="1" x14ac:dyDescent="0.15">
      <c r="A91" s="226"/>
      <c r="B91" s="165" t="s">
        <v>602</v>
      </c>
      <c r="C91" s="162" t="s">
        <v>599</v>
      </c>
      <c r="D91" s="151" t="s">
        <v>10</v>
      </c>
      <c r="E91" s="161"/>
      <c r="F91" s="163"/>
      <c r="G91" s="170"/>
      <c r="H91" s="163"/>
      <c r="I91" s="163"/>
    </row>
    <row r="92" spans="1:9" ht="18" customHeight="1" x14ac:dyDescent="0.15">
      <c r="A92" s="226"/>
      <c r="B92" s="165" t="s">
        <v>603</v>
      </c>
      <c r="C92" s="162" t="s">
        <v>599</v>
      </c>
      <c r="D92" s="151" t="s">
        <v>10</v>
      </c>
      <c r="E92" s="161"/>
      <c r="F92" s="163"/>
      <c r="G92" s="170"/>
      <c r="H92" s="163"/>
      <c r="I92" s="163"/>
    </row>
    <row r="93" spans="1:9" ht="18" customHeight="1" x14ac:dyDescent="0.15">
      <c r="A93" s="226"/>
      <c r="B93" s="165" t="s">
        <v>604</v>
      </c>
      <c r="C93" s="162" t="s">
        <v>605</v>
      </c>
      <c r="D93" s="151" t="s">
        <v>10</v>
      </c>
      <c r="E93" s="161"/>
      <c r="F93" s="163"/>
      <c r="G93" s="170"/>
      <c r="H93" s="163"/>
      <c r="I93" s="163"/>
    </row>
    <row r="94" spans="1:9" ht="18" customHeight="1" x14ac:dyDescent="0.15">
      <c r="A94" s="226"/>
      <c r="B94" s="165" t="s">
        <v>606</v>
      </c>
      <c r="C94" s="162" t="s">
        <v>599</v>
      </c>
      <c r="D94" s="151" t="s">
        <v>10</v>
      </c>
      <c r="E94" s="161"/>
      <c r="F94" s="163"/>
      <c r="G94" s="170"/>
      <c r="H94" s="163"/>
      <c r="I94" s="163"/>
    </row>
    <row r="95" spans="1:9" ht="18" customHeight="1" x14ac:dyDescent="0.15">
      <c r="A95" s="226"/>
      <c r="B95" s="165" t="s">
        <v>607</v>
      </c>
      <c r="C95" s="162" t="s">
        <v>608</v>
      </c>
      <c r="D95" s="151" t="s">
        <v>10</v>
      </c>
      <c r="E95" s="161"/>
      <c r="F95" s="163"/>
      <c r="G95" s="170"/>
      <c r="H95" s="163"/>
      <c r="I95" s="163"/>
    </row>
    <row r="96" spans="1:9" ht="18" customHeight="1" x14ac:dyDescent="0.15">
      <c r="A96" s="226"/>
      <c r="B96" s="165" t="s">
        <v>609</v>
      </c>
      <c r="C96" s="162" t="s">
        <v>610</v>
      </c>
      <c r="D96" s="151" t="s">
        <v>10</v>
      </c>
      <c r="E96" s="161"/>
      <c r="F96" s="163"/>
      <c r="G96" s="170"/>
      <c r="H96" s="163"/>
      <c r="I96" s="163"/>
    </row>
    <row r="97" spans="1:9" ht="18" customHeight="1" x14ac:dyDescent="0.15">
      <c r="A97" s="226"/>
      <c r="B97" s="165" t="s">
        <v>611</v>
      </c>
      <c r="C97" s="162" t="s">
        <v>599</v>
      </c>
      <c r="D97" s="151" t="s">
        <v>10</v>
      </c>
      <c r="E97" s="161"/>
      <c r="F97" s="163"/>
      <c r="G97" s="170"/>
      <c r="H97" s="163"/>
      <c r="I97" s="163"/>
    </row>
    <row r="98" spans="1:9" ht="18" customHeight="1" x14ac:dyDescent="0.15">
      <c r="A98" s="226"/>
      <c r="B98" s="165" t="s">
        <v>612</v>
      </c>
      <c r="C98" s="162" t="s">
        <v>613</v>
      </c>
      <c r="D98" s="151" t="s">
        <v>10</v>
      </c>
      <c r="E98" s="161"/>
      <c r="F98" s="163"/>
      <c r="G98" s="170"/>
      <c r="H98" s="163"/>
      <c r="I98" s="163"/>
    </row>
    <row r="99" spans="1:9" ht="18" customHeight="1" x14ac:dyDescent="0.15">
      <c r="A99" s="226"/>
      <c r="B99" s="165" t="s">
        <v>614</v>
      </c>
      <c r="C99" s="162" t="s">
        <v>599</v>
      </c>
      <c r="D99" s="151" t="s">
        <v>10</v>
      </c>
      <c r="E99" s="161"/>
      <c r="F99" s="163"/>
      <c r="G99" s="170"/>
      <c r="H99" s="163"/>
      <c r="I99" s="163"/>
    </row>
    <row r="100" spans="1:9" ht="18" customHeight="1" x14ac:dyDescent="0.15">
      <c r="A100" s="226"/>
      <c r="B100" s="165" t="s">
        <v>615</v>
      </c>
      <c r="C100" s="162" t="s">
        <v>616</v>
      </c>
      <c r="D100" s="151" t="s">
        <v>10</v>
      </c>
      <c r="E100" s="161"/>
      <c r="F100" s="163"/>
      <c r="G100" s="170"/>
      <c r="H100" s="163"/>
      <c r="I100" s="163"/>
    </row>
    <row r="101" spans="1:9" ht="18" customHeight="1" x14ac:dyDescent="0.15">
      <c r="A101" s="227"/>
      <c r="B101" s="165" t="s">
        <v>617</v>
      </c>
      <c r="C101" s="162" t="s">
        <v>583</v>
      </c>
      <c r="D101" s="151" t="s">
        <v>10</v>
      </c>
      <c r="E101" s="161"/>
      <c r="F101" s="163"/>
      <c r="G101" s="170"/>
      <c r="H101" s="163"/>
      <c r="I101" s="163"/>
    </row>
    <row r="102" spans="1:9" ht="18" customHeight="1" x14ac:dyDescent="0.15">
      <c r="A102" s="158">
        <v>16</v>
      </c>
      <c r="B102" s="159" t="s">
        <v>618</v>
      </c>
      <c r="C102" s="168"/>
      <c r="D102" s="151" t="s">
        <v>10</v>
      </c>
      <c r="E102" s="161"/>
      <c r="F102" s="163"/>
      <c r="G102" s="170"/>
      <c r="H102" s="163"/>
      <c r="I102" s="163"/>
    </row>
    <row r="103" spans="1:9" ht="18" customHeight="1" x14ac:dyDescent="0.15">
      <c r="A103" s="158">
        <v>17</v>
      </c>
      <c r="B103" s="159" t="s">
        <v>983</v>
      </c>
      <c r="C103" s="168"/>
      <c r="D103" s="151" t="s">
        <v>10</v>
      </c>
      <c r="E103" s="161"/>
      <c r="F103" s="163"/>
      <c r="G103" s="170"/>
      <c r="H103" s="163" t="s">
        <v>984</v>
      </c>
      <c r="I103" s="163"/>
    </row>
    <row r="104" spans="1:9" ht="18" customHeight="1" x14ac:dyDescent="0.15">
      <c r="A104" s="158">
        <v>18</v>
      </c>
      <c r="B104" s="159" t="s">
        <v>619</v>
      </c>
      <c r="C104" s="159"/>
      <c r="D104" s="151" t="s">
        <v>10</v>
      </c>
      <c r="E104" s="158"/>
      <c r="F104" s="163"/>
      <c r="G104" s="159"/>
      <c r="H104" s="159" t="s">
        <v>989</v>
      </c>
      <c r="I104" s="159"/>
    </row>
    <row r="106" spans="1:9" x14ac:dyDescent="0.15">
      <c r="A106" s="169"/>
      <c r="B106" s="178"/>
    </row>
    <row r="107" spans="1:9" x14ac:dyDescent="0.15">
      <c r="B107" s="178"/>
    </row>
  </sheetData>
  <mergeCells count="11">
    <mergeCell ref="A63:A101"/>
    <mergeCell ref="A44:A49"/>
    <mergeCell ref="A57:A62"/>
    <mergeCell ref="A31:A36"/>
    <mergeCell ref="A38:A43"/>
    <mergeCell ref="A51:A56"/>
    <mergeCell ref="I15:I24"/>
    <mergeCell ref="I25:I30"/>
    <mergeCell ref="B1:C8"/>
    <mergeCell ref="A15:A24"/>
    <mergeCell ref="A25:A30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AM373"/>
  <sheetViews>
    <sheetView tabSelected="1" topLeftCell="A120" workbookViewId="0">
      <selection activeCell="F126" sqref="F126"/>
    </sheetView>
  </sheetViews>
  <sheetFormatPr baseColWidth="10" defaultColWidth="8.6640625" defaultRowHeight="16" x14ac:dyDescent="0.15"/>
  <cols>
    <col min="1" max="1" width="8.6640625" style="16" customWidth="1"/>
    <col min="2" max="2" width="50.5" style="8" bestFit="1" customWidth="1"/>
    <col min="3" max="3" width="28.6640625" style="17" customWidth="1"/>
    <col min="4" max="4" width="18" style="8" customWidth="1"/>
    <col min="5" max="5" width="24" style="17" bestFit="1" customWidth="1"/>
    <col min="6" max="6" width="39.5" style="17" customWidth="1"/>
    <col min="7" max="7" width="15.1640625" style="8" customWidth="1"/>
    <col min="8" max="8" width="38.83203125" style="8" customWidth="1"/>
    <col min="9" max="9" width="79.6640625" style="30" customWidth="1"/>
    <col min="10" max="10" width="75.83203125" style="25" customWidth="1"/>
    <col min="11" max="11" width="66" style="8" customWidth="1"/>
    <col min="12" max="16384" width="8.6640625" style="8"/>
  </cols>
  <sheetData>
    <row r="1" spans="1:11" ht="15.75" customHeight="1" x14ac:dyDescent="0.15">
      <c r="A1" s="12"/>
      <c r="B1" s="233" t="s">
        <v>1060</v>
      </c>
      <c r="C1" s="234"/>
      <c r="D1" s="133"/>
      <c r="E1" s="69" t="s">
        <v>425</v>
      </c>
      <c r="F1" s="14"/>
      <c r="G1" s="13"/>
      <c r="H1" s="13"/>
      <c r="I1" s="15"/>
    </row>
    <row r="2" spans="1:11" ht="15.75" customHeight="1" x14ac:dyDescent="0.15">
      <c r="A2" s="12"/>
      <c r="B2" s="234"/>
      <c r="C2" s="234"/>
      <c r="D2" s="62" t="s">
        <v>0</v>
      </c>
      <c r="E2" s="73">
        <f>COUNTIF(D10:D226,"Not POR")</f>
        <v>0</v>
      </c>
      <c r="F2" s="14"/>
      <c r="G2" s="13"/>
      <c r="H2" s="13"/>
      <c r="I2" s="15"/>
    </row>
    <row r="3" spans="1:11" ht="15.75" customHeight="1" x14ac:dyDescent="0.15">
      <c r="A3" s="12"/>
      <c r="B3" s="234"/>
      <c r="C3" s="234"/>
      <c r="D3" s="63" t="s">
        <v>116</v>
      </c>
      <c r="E3" s="73">
        <f>COUNTIF(D10:D226,"CHN validation")</f>
        <v>0</v>
      </c>
      <c r="F3" s="14"/>
      <c r="G3" s="13"/>
      <c r="H3" s="13"/>
      <c r="I3" s="15"/>
    </row>
    <row r="4" spans="1:11" ht="15.75" customHeight="1" x14ac:dyDescent="0.15">
      <c r="A4" s="12"/>
      <c r="B4" s="234"/>
      <c r="C4" s="234"/>
      <c r="D4" s="65" t="s">
        <v>117</v>
      </c>
      <c r="E4" s="73">
        <f>COUNTIF(D10:D226,"New Item")</f>
        <v>0</v>
      </c>
      <c r="F4" s="14"/>
      <c r="G4" s="13"/>
      <c r="H4" s="13"/>
      <c r="I4" s="15"/>
    </row>
    <row r="5" spans="1:11" ht="19.5" customHeight="1" x14ac:dyDescent="0.15">
      <c r="B5" s="234"/>
      <c r="C5" s="234"/>
      <c r="D5" s="64" t="s">
        <v>645</v>
      </c>
      <c r="E5" s="73">
        <f>COUNTIF(D10:D226,"Pending update")</f>
        <v>0</v>
      </c>
      <c r="I5" s="8"/>
    </row>
    <row r="6" spans="1:11" ht="15.75" customHeight="1" x14ac:dyDescent="0.15">
      <c r="A6" s="12"/>
      <c r="B6" s="234"/>
      <c r="C6" s="234"/>
      <c r="D6" s="66" t="s">
        <v>119</v>
      </c>
      <c r="E6" s="73">
        <f t="array" ref="E6">COUNTIF(D10:D226,"Modified")</f>
        <v>2</v>
      </c>
      <c r="F6" s="14"/>
      <c r="G6" s="13"/>
      <c r="H6" s="13"/>
      <c r="I6" s="15"/>
    </row>
    <row r="7" spans="1:11" ht="15.75" customHeight="1" x14ac:dyDescent="0.15">
      <c r="A7" s="12"/>
      <c r="B7" s="234"/>
      <c r="C7" s="234"/>
      <c r="D7" s="49" t="s">
        <v>10</v>
      </c>
      <c r="E7" s="73">
        <f>COUNTIF(D10:D226,"Ready")</f>
        <v>215</v>
      </c>
      <c r="F7" s="14"/>
      <c r="G7" s="13"/>
      <c r="H7" s="13"/>
      <c r="I7" s="15"/>
    </row>
    <row r="8" spans="1:11" ht="15.75" customHeight="1" thickBot="1" x14ac:dyDescent="0.2">
      <c r="A8" s="12"/>
      <c r="B8" s="235"/>
      <c r="C8" s="235"/>
      <c r="D8" s="67" t="s">
        <v>2</v>
      </c>
      <c r="E8" s="73">
        <f>COUNTIF(D10:D226,"Not ready")</f>
        <v>0</v>
      </c>
      <c r="F8" s="14"/>
      <c r="G8" s="13"/>
      <c r="H8" s="13"/>
      <c r="I8" s="15"/>
    </row>
    <row r="9" spans="1:11" ht="32" x14ac:dyDescent="0.15">
      <c r="A9" s="18" t="s">
        <v>120</v>
      </c>
      <c r="B9" s="19" t="s">
        <v>3</v>
      </c>
      <c r="C9" s="19" t="s">
        <v>121</v>
      </c>
      <c r="D9" s="20" t="s">
        <v>4</v>
      </c>
      <c r="E9" s="74" t="s">
        <v>122</v>
      </c>
      <c r="F9" s="19" t="s">
        <v>5</v>
      </c>
      <c r="G9" s="19" t="s">
        <v>6</v>
      </c>
      <c r="H9" s="19" t="s">
        <v>123</v>
      </c>
      <c r="I9" s="19" t="s">
        <v>7</v>
      </c>
      <c r="J9" s="179" t="s">
        <v>421</v>
      </c>
    </row>
    <row r="10" spans="1:11" ht="16.5" customHeight="1" x14ac:dyDescent="0.15">
      <c r="A10" s="75" t="s">
        <v>676</v>
      </c>
      <c r="B10" s="45" t="s">
        <v>124</v>
      </c>
      <c r="C10" s="44"/>
      <c r="D10" s="49" t="s">
        <v>10</v>
      </c>
      <c r="E10" s="44"/>
      <c r="F10" s="44"/>
      <c r="G10" s="47" t="s">
        <v>11</v>
      </c>
      <c r="H10" s="47"/>
      <c r="I10" s="47"/>
      <c r="J10" s="50"/>
    </row>
    <row r="11" spans="1:11" ht="16.5" customHeight="1" x14ac:dyDescent="0.15">
      <c r="A11" s="75" t="s">
        <v>646</v>
      </c>
      <c r="B11" s="50" t="s">
        <v>12</v>
      </c>
      <c r="C11" s="44"/>
      <c r="D11" s="49" t="s">
        <v>10</v>
      </c>
      <c r="E11" s="44"/>
      <c r="F11" s="44"/>
      <c r="G11" s="47" t="s">
        <v>13</v>
      </c>
      <c r="H11" s="47"/>
      <c r="I11" s="47"/>
      <c r="J11" s="50"/>
    </row>
    <row r="12" spans="1:11" ht="16.5" customHeight="1" x14ac:dyDescent="0.15">
      <c r="A12" s="75" t="s">
        <v>125</v>
      </c>
      <c r="B12" s="50" t="s">
        <v>14</v>
      </c>
      <c r="C12" s="44"/>
      <c r="D12" s="49" t="s">
        <v>10</v>
      </c>
      <c r="E12" s="44"/>
      <c r="F12" s="44"/>
      <c r="G12" s="47"/>
      <c r="H12" s="76" t="s">
        <v>420</v>
      </c>
      <c r="I12" s="47"/>
      <c r="J12" s="50"/>
      <c r="K12" s="25"/>
    </row>
    <row r="13" spans="1:11" ht="16.5" customHeight="1" x14ac:dyDescent="0.15">
      <c r="A13" s="75" t="s">
        <v>126</v>
      </c>
      <c r="B13" s="21" t="s">
        <v>427</v>
      </c>
      <c r="C13" s="116"/>
      <c r="D13" s="22" t="s">
        <v>10</v>
      </c>
      <c r="E13" s="116"/>
      <c r="F13" s="116"/>
      <c r="G13" s="23"/>
      <c r="I13" s="24" t="s">
        <v>428</v>
      </c>
      <c r="J13" s="50"/>
      <c r="K13" s="25"/>
    </row>
    <row r="14" spans="1:11" ht="16.5" customHeight="1" x14ac:dyDescent="0.15">
      <c r="A14" s="75" t="s">
        <v>127</v>
      </c>
      <c r="B14" s="50" t="s">
        <v>15</v>
      </c>
      <c r="C14" s="44"/>
      <c r="D14" s="49" t="s">
        <v>10</v>
      </c>
      <c r="E14" s="44"/>
      <c r="F14" s="44"/>
      <c r="G14" s="45"/>
      <c r="H14" s="45"/>
      <c r="I14" s="24" t="s">
        <v>426</v>
      </c>
      <c r="J14" s="50"/>
      <c r="K14" s="25"/>
    </row>
    <row r="15" spans="1:11" ht="16.5" customHeight="1" x14ac:dyDescent="0.15">
      <c r="A15" s="75" t="s">
        <v>128</v>
      </c>
      <c r="B15" s="50" t="s">
        <v>429</v>
      </c>
      <c r="C15" s="44"/>
      <c r="D15" s="22" t="s">
        <v>10</v>
      </c>
      <c r="E15" s="44"/>
      <c r="F15" s="77" t="s">
        <v>131</v>
      </c>
      <c r="G15" s="45"/>
      <c r="H15" s="45"/>
      <c r="I15" s="76" t="s">
        <v>868</v>
      </c>
      <c r="J15" s="50"/>
      <c r="K15" s="25"/>
    </row>
    <row r="16" spans="1:11" ht="16.5" customHeight="1" x14ac:dyDescent="0.15">
      <c r="A16" s="75" t="s">
        <v>129</v>
      </c>
      <c r="B16" s="50" t="s">
        <v>430</v>
      </c>
      <c r="C16" s="44"/>
      <c r="D16" s="22" t="s">
        <v>10</v>
      </c>
      <c r="E16" s="44"/>
      <c r="F16" s="44"/>
      <c r="G16" s="55"/>
      <c r="H16" s="55"/>
      <c r="I16" s="47"/>
      <c r="J16" s="50"/>
      <c r="K16" s="25"/>
    </row>
    <row r="17" spans="1:11" ht="16.5" customHeight="1" x14ac:dyDescent="0.15">
      <c r="A17" s="75" t="s">
        <v>130</v>
      </c>
      <c r="B17" s="50" t="s">
        <v>880</v>
      </c>
      <c r="C17" s="44" t="s">
        <v>113</v>
      </c>
      <c r="D17" s="22" t="s">
        <v>10</v>
      </c>
      <c r="E17" s="44"/>
      <c r="F17" s="44"/>
      <c r="G17" s="45"/>
      <c r="H17" s="45"/>
      <c r="I17" s="47" t="s">
        <v>382</v>
      </c>
      <c r="J17" s="50"/>
      <c r="K17" s="25"/>
    </row>
    <row r="18" spans="1:11" ht="16.5" customHeight="1" x14ac:dyDescent="0.15">
      <c r="A18" s="75" t="s">
        <v>132</v>
      </c>
      <c r="B18" s="68" t="s">
        <v>417</v>
      </c>
      <c r="C18" s="44" t="s">
        <v>20</v>
      </c>
      <c r="D18" s="22" t="s">
        <v>10</v>
      </c>
      <c r="E18" s="44"/>
      <c r="F18" s="44"/>
      <c r="G18" s="45"/>
      <c r="H18" s="45"/>
      <c r="I18" s="47" t="s">
        <v>391</v>
      </c>
      <c r="J18" s="50"/>
      <c r="K18" s="25"/>
    </row>
    <row r="19" spans="1:11" ht="16.5" customHeight="1" x14ac:dyDescent="0.15">
      <c r="A19" s="75" t="s">
        <v>133</v>
      </c>
      <c r="B19" s="68" t="s">
        <v>370</v>
      </c>
      <c r="C19" s="44" t="s">
        <v>661</v>
      </c>
      <c r="D19" s="22" t="s">
        <v>10</v>
      </c>
      <c r="E19" s="44"/>
      <c r="F19" s="44"/>
      <c r="G19" s="45"/>
      <c r="H19" s="45"/>
      <c r="I19" s="47" t="s">
        <v>431</v>
      </c>
      <c r="J19" s="50"/>
      <c r="K19" s="25"/>
    </row>
    <row r="20" spans="1:11" ht="16.5" customHeight="1" x14ac:dyDescent="0.15">
      <c r="A20" s="75" t="s">
        <v>134</v>
      </c>
      <c r="B20" s="50" t="s">
        <v>432</v>
      </c>
      <c r="C20" s="44"/>
      <c r="D20" s="49" t="s">
        <v>10</v>
      </c>
      <c r="E20" s="44"/>
      <c r="F20" s="44"/>
      <c r="G20" s="45"/>
      <c r="H20" s="45"/>
      <c r="I20" s="47" t="s">
        <v>433</v>
      </c>
      <c r="J20" s="50"/>
      <c r="K20" s="25"/>
    </row>
    <row r="21" spans="1:11" ht="16.5" customHeight="1" x14ac:dyDescent="0.15">
      <c r="A21" s="75" t="s">
        <v>135</v>
      </c>
      <c r="B21" s="50" t="s">
        <v>413</v>
      </c>
      <c r="C21" s="78" t="s">
        <v>434</v>
      </c>
      <c r="D21" s="49" t="s">
        <v>10</v>
      </c>
      <c r="E21" s="44"/>
      <c r="F21" s="44"/>
      <c r="G21" s="45"/>
      <c r="H21" s="45"/>
      <c r="I21" s="47" t="s">
        <v>867</v>
      </c>
      <c r="J21" s="50"/>
      <c r="K21" s="25"/>
    </row>
    <row r="22" spans="1:11" ht="16.5" customHeight="1" x14ac:dyDescent="0.15">
      <c r="A22" s="75" t="s">
        <v>136</v>
      </c>
      <c r="B22" s="50" t="s">
        <v>435</v>
      </c>
      <c r="C22" s="44"/>
      <c r="D22" s="49" t="s">
        <v>10</v>
      </c>
      <c r="E22" s="44"/>
      <c r="F22" s="44"/>
      <c r="G22" s="45"/>
      <c r="H22" s="45"/>
      <c r="I22" s="47"/>
      <c r="J22" s="50"/>
      <c r="K22" s="25"/>
    </row>
    <row r="23" spans="1:11" ht="16.5" customHeight="1" x14ac:dyDescent="0.15">
      <c r="A23" s="75" t="s">
        <v>137</v>
      </c>
      <c r="B23" s="50" t="s">
        <v>411</v>
      </c>
      <c r="C23" s="44"/>
      <c r="D23" s="49" t="s">
        <v>10</v>
      </c>
      <c r="E23" s="44"/>
      <c r="F23" s="44"/>
      <c r="G23" s="45"/>
      <c r="H23" s="45"/>
      <c r="I23" s="47"/>
      <c r="J23" s="50"/>
      <c r="K23" s="25"/>
    </row>
    <row r="24" spans="1:11" ht="16.5" customHeight="1" x14ac:dyDescent="0.15">
      <c r="A24" s="75" t="s">
        <v>138</v>
      </c>
      <c r="B24" s="50" t="s">
        <v>410</v>
      </c>
      <c r="C24" s="44"/>
      <c r="D24" s="49" t="s">
        <v>10</v>
      </c>
      <c r="E24" s="44"/>
      <c r="F24" s="44"/>
      <c r="G24" s="45"/>
      <c r="H24" s="45"/>
      <c r="I24" s="47"/>
      <c r="J24" s="50"/>
      <c r="K24" s="25"/>
    </row>
    <row r="25" spans="1:11" ht="16.5" customHeight="1" x14ac:dyDescent="0.15">
      <c r="A25" s="75" t="s">
        <v>139</v>
      </c>
      <c r="B25" s="50" t="s">
        <v>436</v>
      </c>
      <c r="C25" s="44"/>
      <c r="D25" s="49" t="s">
        <v>10</v>
      </c>
      <c r="E25" s="44"/>
      <c r="F25" s="44"/>
      <c r="G25" s="45"/>
      <c r="H25" s="45"/>
      <c r="I25" s="47"/>
      <c r="J25" s="50"/>
      <c r="K25" s="25"/>
    </row>
    <row r="26" spans="1:11" ht="16.5" customHeight="1" x14ac:dyDescent="0.15">
      <c r="A26" s="75" t="s">
        <v>140</v>
      </c>
      <c r="B26" s="50" t="s">
        <v>437</v>
      </c>
      <c r="C26" s="44"/>
      <c r="D26" s="49" t="s">
        <v>10</v>
      </c>
      <c r="E26" s="44"/>
      <c r="F26" s="44"/>
      <c r="G26" s="45"/>
      <c r="H26" s="45"/>
      <c r="I26" s="47"/>
      <c r="J26" s="50"/>
      <c r="K26" s="25"/>
    </row>
    <row r="27" spans="1:11" ht="16.5" customHeight="1" x14ac:dyDescent="0.15">
      <c r="A27" s="75" t="s">
        <v>141</v>
      </c>
      <c r="B27" s="50" t="s">
        <v>147</v>
      </c>
      <c r="C27" s="44"/>
      <c r="D27" s="49" t="s">
        <v>10</v>
      </c>
      <c r="E27" s="44"/>
      <c r="F27" s="44" t="s">
        <v>148</v>
      </c>
      <c r="G27" s="45"/>
      <c r="H27" s="45"/>
      <c r="I27" s="47"/>
      <c r="J27" s="50"/>
      <c r="K27" s="25"/>
    </row>
    <row r="28" spans="1:11" ht="16.5" customHeight="1" x14ac:dyDescent="0.15">
      <c r="A28" s="75" t="s">
        <v>142</v>
      </c>
      <c r="B28" s="50" t="s">
        <v>150</v>
      </c>
      <c r="C28" s="44"/>
      <c r="D28" s="49" t="s">
        <v>10</v>
      </c>
      <c r="E28" s="44"/>
      <c r="F28" s="44" t="s">
        <v>151</v>
      </c>
      <c r="G28" s="45"/>
      <c r="H28" s="45"/>
      <c r="I28" s="47"/>
      <c r="J28" s="50"/>
      <c r="K28" s="25"/>
    </row>
    <row r="29" spans="1:11" ht="16.5" customHeight="1" x14ac:dyDescent="0.15">
      <c r="A29" s="75" t="s">
        <v>144</v>
      </c>
      <c r="B29" s="50" t="s">
        <v>153</v>
      </c>
      <c r="C29" s="44"/>
      <c r="D29" s="49" t="s">
        <v>10</v>
      </c>
      <c r="E29" s="44"/>
      <c r="F29" s="44" t="s">
        <v>154</v>
      </c>
      <c r="G29" s="45"/>
      <c r="H29" s="45"/>
      <c r="I29" s="47"/>
      <c r="J29" s="50"/>
      <c r="K29" s="25"/>
    </row>
    <row r="30" spans="1:11" ht="16.5" customHeight="1" x14ac:dyDescent="0.15">
      <c r="A30" s="75" t="s">
        <v>146</v>
      </c>
      <c r="B30" s="50" t="s">
        <v>156</v>
      </c>
      <c r="C30" s="44"/>
      <c r="D30" s="49" t="s">
        <v>10</v>
      </c>
      <c r="E30" s="44"/>
      <c r="F30" s="44" t="s">
        <v>157</v>
      </c>
      <c r="G30" s="45"/>
      <c r="H30" s="45"/>
      <c r="I30" s="47"/>
      <c r="J30" s="50"/>
      <c r="K30" s="25"/>
    </row>
    <row r="31" spans="1:11" ht="16.5" customHeight="1" x14ac:dyDescent="0.15">
      <c r="A31" s="75" t="s">
        <v>149</v>
      </c>
      <c r="B31" s="50" t="s">
        <v>159</v>
      </c>
      <c r="C31" s="44"/>
      <c r="D31" s="49" t="s">
        <v>10</v>
      </c>
      <c r="E31" s="44"/>
      <c r="F31" s="44" t="s">
        <v>160</v>
      </c>
      <c r="G31" s="45"/>
      <c r="H31" s="45"/>
      <c r="I31" s="47"/>
      <c r="J31" s="50"/>
      <c r="K31" s="25"/>
    </row>
    <row r="32" spans="1:11" ht="16.5" customHeight="1" x14ac:dyDescent="0.15">
      <c r="A32" s="75" t="s">
        <v>152</v>
      </c>
      <c r="B32" s="50" t="s">
        <v>162</v>
      </c>
      <c r="C32" s="44"/>
      <c r="D32" s="49" t="s">
        <v>10</v>
      </c>
      <c r="E32" s="44"/>
      <c r="F32" s="44" t="s">
        <v>163</v>
      </c>
      <c r="G32" s="45"/>
      <c r="H32" s="45"/>
      <c r="I32" s="47"/>
      <c r="J32" s="50"/>
      <c r="K32" s="25"/>
    </row>
    <row r="33" spans="1:21" ht="16.5" customHeight="1" x14ac:dyDescent="0.15">
      <c r="A33" s="75" t="s">
        <v>155</v>
      </c>
      <c r="B33" s="50" t="s">
        <v>165</v>
      </c>
      <c r="C33" s="44"/>
      <c r="D33" s="49" t="s">
        <v>10</v>
      </c>
      <c r="E33" s="44"/>
      <c r="F33" s="60" t="s">
        <v>166</v>
      </c>
      <c r="G33" s="45"/>
      <c r="H33" s="45"/>
      <c r="I33" s="47"/>
      <c r="J33" s="50"/>
      <c r="K33" s="25"/>
    </row>
    <row r="34" spans="1:21" ht="16.5" customHeight="1" x14ac:dyDescent="0.15">
      <c r="A34" s="75" t="s">
        <v>158</v>
      </c>
      <c r="B34" s="50" t="s">
        <v>168</v>
      </c>
      <c r="C34" s="44"/>
      <c r="D34" s="49" t="s">
        <v>10</v>
      </c>
      <c r="E34" s="44"/>
      <c r="F34" s="44" t="s">
        <v>169</v>
      </c>
      <c r="G34" s="45"/>
      <c r="H34" s="45"/>
      <c r="I34" s="47"/>
      <c r="J34" s="50"/>
      <c r="K34" s="25"/>
    </row>
    <row r="35" spans="1:21" ht="17" customHeight="1" x14ac:dyDescent="0.15">
      <c r="A35" s="75" t="s">
        <v>161</v>
      </c>
      <c r="B35" s="50" t="s">
        <v>171</v>
      </c>
      <c r="C35" s="44"/>
      <c r="D35" s="49" t="s">
        <v>10</v>
      </c>
      <c r="E35" s="44"/>
      <c r="F35" s="44"/>
      <c r="G35" s="45"/>
      <c r="H35" s="45"/>
      <c r="I35" s="76" t="s">
        <v>1061</v>
      </c>
      <c r="J35" s="50"/>
      <c r="K35" s="25"/>
    </row>
    <row r="36" spans="1:21" ht="18.5" customHeight="1" x14ac:dyDescent="0.15">
      <c r="A36" s="75" t="s">
        <v>164</v>
      </c>
      <c r="B36" s="50" t="s">
        <v>173</v>
      </c>
      <c r="C36" s="44"/>
      <c r="D36" s="49" t="s">
        <v>10</v>
      </c>
      <c r="E36" s="44"/>
      <c r="F36" s="44" t="s">
        <v>174</v>
      </c>
      <c r="G36" s="45"/>
      <c r="H36" s="45"/>
      <c r="I36" s="47"/>
      <c r="J36" s="50"/>
      <c r="K36" s="25"/>
    </row>
    <row r="37" spans="1:21" ht="16.5" customHeight="1" x14ac:dyDescent="0.15">
      <c r="A37" s="75" t="s">
        <v>167</v>
      </c>
      <c r="B37" s="50" t="s">
        <v>176</v>
      </c>
      <c r="C37" s="44"/>
      <c r="D37" s="49" t="s">
        <v>10</v>
      </c>
      <c r="E37" s="79" t="s">
        <v>177</v>
      </c>
      <c r="F37" s="44"/>
      <c r="G37" s="45"/>
      <c r="H37" s="45"/>
      <c r="I37" s="47" t="s">
        <v>1007</v>
      </c>
      <c r="J37" s="50"/>
      <c r="K37" s="25"/>
    </row>
    <row r="38" spans="1:21" ht="16.5" customHeight="1" x14ac:dyDescent="0.15">
      <c r="A38" s="75" t="s">
        <v>170</v>
      </c>
      <c r="B38" s="50" t="s">
        <v>179</v>
      </c>
      <c r="C38" s="44"/>
      <c r="D38" s="49" t="s">
        <v>10</v>
      </c>
      <c r="E38" s="80" t="s">
        <v>177</v>
      </c>
      <c r="F38" s="44"/>
      <c r="G38" s="45"/>
      <c r="H38" s="45"/>
      <c r="I38" s="47" t="s">
        <v>438</v>
      </c>
      <c r="J38" s="50"/>
      <c r="K38" s="25"/>
    </row>
    <row r="39" spans="1:21" ht="16.5" customHeight="1" x14ac:dyDescent="0.15">
      <c r="A39" s="75" t="s">
        <v>172</v>
      </c>
      <c r="B39" s="50" t="s">
        <v>181</v>
      </c>
      <c r="C39" s="44"/>
      <c r="D39" s="49" t="s">
        <v>10</v>
      </c>
      <c r="E39" s="79" t="s">
        <v>182</v>
      </c>
      <c r="F39" s="44" t="s">
        <v>439</v>
      </c>
      <c r="G39" s="55"/>
      <c r="H39" s="55"/>
      <c r="I39" s="47" t="s">
        <v>440</v>
      </c>
      <c r="J39" s="50"/>
      <c r="K39" s="25"/>
    </row>
    <row r="40" spans="1:21" ht="16.5" customHeight="1" x14ac:dyDescent="0.15">
      <c r="A40" s="75" t="s">
        <v>175</v>
      </c>
      <c r="B40" s="50" t="s">
        <v>184</v>
      </c>
      <c r="C40" s="44"/>
      <c r="D40" s="49" t="s">
        <v>10</v>
      </c>
      <c r="E40" s="80" t="s">
        <v>185</v>
      </c>
      <c r="F40" s="44"/>
      <c r="G40" s="45"/>
      <c r="H40" s="45"/>
      <c r="I40" s="47" t="s">
        <v>441</v>
      </c>
      <c r="J40" s="50"/>
      <c r="K40" s="25"/>
    </row>
    <row r="41" spans="1:21" s="26" customFormat="1" ht="16.5" customHeight="1" x14ac:dyDescent="0.15">
      <c r="A41" s="75" t="s">
        <v>178</v>
      </c>
      <c r="B41" s="82" t="s">
        <v>442</v>
      </c>
      <c r="C41" s="83"/>
      <c r="D41" s="49" t="s">
        <v>10</v>
      </c>
      <c r="E41" s="83"/>
      <c r="F41" s="83"/>
      <c r="G41" s="81"/>
      <c r="H41" s="81"/>
      <c r="I41" s="84" t="s">
        <v>443</v>
      </c>
      <c r="J41" s="50" t="s">
        <v>668</v>
      </c>
      <c r="K41" s="25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s="10" customFormat="1" ht="16.5" customHeight="1" x14ac:dyDescent="0.15">
      <c r="A42" s="75" t="s">
        <v>180</v>
      </c>
      <c r="B42" s="82" t="s">
        <v>660</v>
      </c>
      <c r="C42" s="93" t="s">
        <v>1046</v>
      </c>
      <c r="D42" s="49" t="s">
        <v>10</v>
      </c>
      <c r="E42" s="122"/>
      <c r="F42" s="176"/>
      <c r="G42" s="89"/>
      <c r="H42" s="95"/>
      <c r="I42" s="117" t="s">
        <v>533</v>
      </c>
      <c r="J42" s="94" t="s">
        <v>658</v>
      </c>
      <c r="K42" s="25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16.5" customHeight="1" x14ac:dyDescent="0.15">
      <c r="A43" s="75" t="s">
        <v>183</v>
      </c>
      <c r="B43" s="50" t="s">
        <v>188</v>
      </c>
      <c r="C43" s="44" t="s">
        <v>189</v>
      </c>
      <c r="D43" s="49" t="s">
        <v>10</v>
      </c>
      <c r="E43" s="80"/>
      <c r="F43" s="44"/>
      <c r="G43" s="45"/>
      <c r="H43" s="45"/>
      <c r="I43" s="47" t="s">
        <v>444</v>
      </c>
      <c r="J43" s="50"/>
      <c r="K43" s="25"/>
    </row>
    <row r="44" spans="1:21" ht="16.5" customHeight="1" x14ac:dyDescent="0.15">
      <c r="A44" s="75" t="s">
        <v>186</v>
      </c>
      <c r="B44" s="50" t="s">
        <v>191</v>
      </c>
      <c r="C44" s="44"/>
      <c r="D44" s="49" t="s">
        <v>10</v>
      </c>
      <c r="E44" s="80"/>
      <c r="F44" s="44"/>
      <c r="G44" s="45"/>
      <c r="H44" s="45"/>
      <c r="I44" s="51" t="s">
        <v>872</v>
      </c>
      <c r="J44" s="50"/>
      <c r="K44" s="25"/>
    </row>
    <row r="45" spans="1:21" ht="16.5" customHeight="1" x14ac:dyDescent="0.15">
      <c r="A45" s="75" t="s">
        <v>187</v>
      </c>
      <c r="B45" s="53" t="s">
        <v>193</v>
      </c>
      <c r="C45" s="44" t="s">
        <v>194</v>
      </c>
      <c r="D45" s="49" t="s">
        <v>10</v>
      </c>
      <c r="E45" s="44"/>
      <c r="F45" s="44"/>
      <c r="G45" s="45"/>
      <c r="H45" s="45"/>
      <c r="I45" s="47"/>
      <c r="J45" s="50"/>
      <c r="K45" s="25"/>
    </row>
    <row r="46" spans="1:21" ht="16.5" customHeight="1" x14ac:dyDescent="0.15">
      <c r="A46" s="75" t="s">
        <v>190</v>
      </c>
      <c r="B46" s="53" t="s">
        <v>196</v>
      </c>
      <c r="C46" s="44" t="s">
        <v>194</v>
      </c>
      <c r="D46" s="49" t="s">
        <v>10</v>
      </c>
      <c r="E46" s="44"/>
      <c r="F46" s="44"/>
      <c r="G46" s="45"/>
      <c r="H46" s="45"/>
      <c r="I46" s="47"/>
      <c r="J46" s="50"/>
      <c r="K46" s="25"/>
    </row>
    <row r="47" spans="1:21" ht="16.5" customHeight="1" x14ac:dyDescent="0.15">
      <c r="A47" s="75" t="s">
        <v>192</v>
      </c>
      <c r="B47" s="53" t="s">
        <v>198</v>
      </c>
      <c r="C47" s="44" t="s">
        <v>199</v>
      </c>
      <c r="D47" s="49" t="s">
        <v>10</v>
      </c>
      <c r="E47" s="44"/>
      <c r="F47" s="44"/>
      <c r="G47" s="45"/>
      <c r="H47" s="45"/>
      <c r="I47" s="47"/>
      <c r="J47" s="50"/>
      <c r="K47" s="25"/>
    </row>
    <row r="48" spans="1:21" ht="16.5" customHeight="1" x14ac:dyDescent="0.15">
      <c r="A48" s="75" t="s">
        <v>195</v>
      </c>
      <c r="B48" s="53" t="s">
        <v>201</v>
      </c>
      <c r="C48" s="44" t="s">
        <v>202</v>
      </c>
      <c r="D48" s="49" t="s">
        <v>10</v>
      </c>
      <c r="E48" s="44"/>
      <c r="F48" s="44"/>
      <c r="G48" s="45"/>
      <c r="H48" s="45"/>
      <c r="I48" s="47"/>
      <c r="J48" s="50"/>
      <c r="K48" s="25"/>
    </row>
    <row r="49" spans="1:11" ht="16.5" customHeight="1" x14ac:dyDescent="0.15">
      <c r="A49" s="75" t="s">
        <v>197</v>
      </c>
      <c r="B49" s="53" t="s">
        <v>204</v>
      </c>
      <c r="C49" s="44" t="s">
        <v>202</v>
      </c>
      <c r="D49" s="49" t="s">
        <v>10</v>
      </c>
      <c r="E49" s="44"/>
      <c r="F49" s="44"/>
      <c r="G49" s="45"/>
      <c r="H49" s="45"/>
      <c r="I49" s="47"/>
      <c r="J49" s="50"/>
      <c r="K49" s="25"/>
    </row>
    <row r="50" spans="1:11" ht="16.5" customHeight="1" x14ac:dyDescent="0.15">
      <c r="A50" s="75" t="s">
        <v>200</v>
      </c>
      <c r="B50" s="53" t="s">
        <v>206</v>
      </c>
      <c r="C50" s="44" t="s">
        <v>202</v>
      </c>
      <c r="D50" s="49" t="s">
        <v>10</v>
      </c>
      <c r="E50" s="44"/>
      <c r="F50" s="44"/>
      <c r="G50" s="45"/>
      <c r="H50" s="45"/>
      <c r="I50" s="47"/>
      <c r="J50" s="50"/>
      <c r="K50" s="25"/>
    </row>
    <row r="51" spans="1:11" ht="16.5" customHeight="1" x14ac:dyDescent="0.15">
      <c r="A51" s="75" t="s">
        <v>203</v>
      </c>
      <c r="B51" s="53" t="s">
        <v>208</v>
      </c>
      <c r="C51" s="44" t="s">
        <v>209</v>
      </c>
      <c r="D51" s="49" t="s">
        <v>10</v>
      </c>
      <c r="E51" s="44"/>
      <c r="F51" s="44"/>
      <c r="G51" s="45"/>
      <c r="H51" s="45"/>
      <c r="I51" s="47"/>
      <c r="J51" s="50"/>
      <c r="K51" s="25"/>
    </row>
    <row r="52" spans="1:11" ht="16.5" customHeight="1" x14ac:dyDescent="0.15">
      <c r="A52" s="75" t="s">
        <v>205</v>
      </c>
      <c r="B52" s="53" t="s">
        <v>211</v>
      </c>
      <c r="C52" s="44" t="s">
        <v>212</v>
      </c>
      <c r="D52" s="49" t="s">
        <v>10</v>
      </c>
      <c r="E52" s="44"/>
      <c r="F52" s="44"/>
      <c r="G52" s="45"/>
      <c r="H52" s="45"/>
      <c r="I52" s="47"/>
      <c r="J52" s="50"/>
      <c r="K52" s="25"/>
    </row>
    <row r="53" spans="1:11" ht="16.5" customHeight="1" x14ac:dyDescent="0.15">
      <c r="A53" s="75" t="s">
        <v>207</v>
      </c>
      <c r="B53" s="53" t="s">
        <v>214</v>
      </c>
      <c r="C53" s="44" t="s">
        <v>212</v>
      </c>
      <c r="D53" s="49" t="s">
        <v>10</v>
      </c>
      <c r="E53" s="44"/>
      <c r="F53" s="44"/>
      <c r="G53" s="45"/>
      <c r="H53" s="45"/>
      <c r="I53" s="47"/>
      <c r="J53" s="50"/>
      <c r="K53" s="25"/>
    </row>
    <row r="54" spans="1:11" ht="16.5" customHeight="1" x14ac:dyDescent="0.15">
      <c r="A54" s="75" t="s">
        <v>210</v>
      </c>
      <c r="B54" s="53" t="s">
        <v>445</v>
      </c>
      <c r="C54" s="44" t="s">
        <v>212</v>
      </c>
      <c r="D54" s="49" t="s">
        <v>10</v>
      </c>
      <c r="E54" s="44"/>
      <c r="F54" s="44"/>
      <c r="G54" s="45"/>
      <c r="H54" s="45"/>
      <c r="I54" s="47"/>
      <c r="J54" s="50"/>
      <c r="K54" s="25"/>
    </row>
    <row r="55" spans="1:11" ht="16.5" customHeight="1" x14ac:dyDescent="0.15">
      <c r="A55" s="75" t="s">
        <v>213</v>
      </c>
      <c r="B55" s="53" t="s">
        <v>446</v>
      </c>
      <c r="C55" s="44" t="s">
        <v>217</v>
      </c>
      <c r="D55" s="49" t="s">
        <v>10</v>
      </c>
      <c r="E55" s="44"/>
      <c r="F55" s="44"/>
      <c r="G55" s="45"/>
      <c r="H55" s="45"/>
      <c r="I55" s="47"/>
      <c r="J55" s="50"/>
      <c r="K55" s="25"/>
    </row>
    <row r="56" spans="1:11" ht="16.5" customHeight="1" x14ac:dyDescent="0.15">
      <c r="A56" s="75" t="s">
        <v>215</v>
      </c>
      <c r="B56" s="53" t="s">
        <v>447</v>
      </c>
      <c r="C56" s="44" t="s">
        <v>217</v>
      </c>
      <c r="D56" s="49" t="s">
        <v>10</v>
      </c>
      <c r="E56" s="44"/>
      <c r="F56" s="44"/>
      <c r="G56" s="45"/>
      <c r="H56" s="45"/>
      <c r="I56" s="47"/>
      <c r="J56" s="50"/>
      <c r="K56" s="25"/>
    </row>
    <row r="57" spans="1:11" ht="16.5" customHeight="1" x14ac:dyDescent="0.15">
      <c r="A57" s="75" t="s">
        <v>216</v>
      </c>
      <c r="B57" s="53" t="s">
        <v>448</v>
      </c>
      <c r="C57" s="44" t="s">
        <v>217</v>
      </c>
      <c r="D57" s="49" t="s">
        <v>10</v>
      </c>
      <c r="E57" s="44"/>
      <c r="F57" s="44"/>
      <c r="G57" s="45"/>
      <c r="H57" s="45"/>
      <c r="I57" s="47"/>
      <c r="J57" s="50"/>
      <c r="K57" s="25"/>
    </row>
    <row r="58" spans="1:11" ht="16.5" customHeight="1" x14ac:dyDescent="0.15">
      <c r="A58" s="75" t="s">
        <v>218</v>
      </c>
      <c r="B58" s="58" t="s">
        <v>449</v>
      </c>
      <c r="C58" s="44"/>
      <c r="D58" s="49" t="s">
        <v>10</v>
      </c>
      <c r="E58" s="80"/>
      <c r="F58" s="44"/>
      <c r="G58" s="45"/>
      <c r="H58" s="45"/>
      <c r="I58" s="51" t="s">
        <v>450</v>
      </c>
      <c r="J58" s="50"/>
      <c r="K58" s="25"/>
    </row>
    <row r="59" spans="1:11" ht="16.5" customHeight="1" x14ac:dyDescent="0.15">
      <c r="A59" s="75" t="s">
        <v>219</v>
      </c>
      <c r="B59" s="50" t="s">
        <v>451</v>
      </c>
      <c r="C59" s="44"/>
      <c r="D59" s="49" t="s">
        <v>10</v>
      </c>
      <c r="E59" s="80"/>
      <c r="F59" s="44"/>
      <c r="G59" s="45"/>
      <c r="H59" s="45"/>
      <c r="I59" s="51" t="s">
        <v>1008</v>
      </c>
      <c r="J59" s="50"/>
      <c r="K59" s="25"/>
    </row>
    <row r="60" spans="1:11" ht="18" customHeight="1" x14ac:dyDescent="0.15">
      <c r="A60" s="75" t="s">
        <v>220</v>
      </c>
      <c r="B60" s="50" t="s">
        <v>452</v>
      </c>
      <c r="C60" s="44"/>
      <c r="D60" s="49" t="s">
        <v>10</v>
      </c>
      <c r="E60" s="61"/>
      <c r="F60" s="61"/>
      <c r="G60" s="47"/>
      <c r="H60" s="47"/>
      <c r="I60" s="47" t="s">
        <v>453</v>
      </c>
      <c r="J60" s="50"/>
      <c r="K60" s="25"/>
    </row>
    <row r="61" spans="1:11" ht="18" customHeight="1" x14ac:dyDescent="0.15">
      <c r="A61" s="75" t="s">
        <v>221</v>
      </c>
      <c r="B61" s="50" t="s">
        <v>454</v>
      </c>
      <c r="C61" s="44"/>
      <c r="D61" s="49" t="s">
        <v>10</v>
      </c>
      <c r="E61" s="61"/>
      <c r="F61" s="61"/>
      <c r="G61" s="47"/>
      <c r="H61" s="47"/>
      <c r="I61" s="47" t="s">
        <v>455</v>
      </c>
      <c r="J61" s="50"/>
      <c r="K61" s="25"/>
    </row>
    <row r="62" spans="1:11" ht="18" customHeight="1" x14ac:dyDescent="0.15">
      <c r="A62" s="75" t="s">
        <v>222</v>
      </c>
      <c r="B62" s="50" t="s">
        <v>456</v>
      </c>
      <c r="C62" s="44"/>
      <c r="D62" s="49" t="s">
        <v>10</v>
      </c>
      <c r="E62" s="61"/>
      <c r="F62" s="61"/>
      <c r="G62" s="47"/>
      <c r="H62" s="47"/>
      <c r="I62" s="47" t="s">
        <v>457</v>
      </c>
      <c r="J62" s="50"/>
      <c r="K62" s="25"/>
    </row>
    <row r="63" spans="1:11" ht="18" customHeight="1" x14ac:dyDescent="0.15">
      <c r="A63" s="75" t="s">
        <v>223</v>
      </c>
      <c r="B63" s="50" t="s">
        <v>458</v>
      </c>
      <c r="C63" s="44" t="s">
        <v>459</v>
      </c>
      <c r="D63" s="49" t="s">
        <v>10</v>
      </c>
      <c r="E63" s="61"/>
      <c r="F63" s="77" t="s">
        <v>460</v>
      </c>
      <c r="G63" s="47"/>
      <c r="H63" s="47"/>
      <c r="I63" s="47" t="s">
        <v>461</v>
      </c>
      <c r="J63" s="50"/>
      <c r="K63" s="25"/>
    </row>
    <row r="64" spans="1:11" ht="18" customHeight="1" x14ac:dyDescent="0.15">
      <c r="A64" s="75" t="s">
        <v>224</v>
      </c>
      <c r="B64" s="50" t="s">
        <v>462</v>
      </c>
      <c r="C64" s="44" t="s">
        <v>463</v>
      </c>
      <c r="D64" s="49" t="s">
        <v>10</v>
      </c>
      <c r="E64" s="60" t="s">
        <v>462</v>
      </c>
      <c r="F64" s="61"/>
      <c r="G64" s="47"/>
      <c r="H64" s="47"/>
      <c r="I64" s="45" t="s">
        <v>464</v>
      </c>
      <c r="J64" s="50"/>
      <c r="K64" s="25"/>
    </row>
    <row r="65" spans="1:11" ht="18" customHeight="1" x14ac:dyDescent="0.15">
      <c r="A65" s="75" t="s">
        <v>225</v>
      </c>
      <c r="B65" s="50" t="s">
        <v>465</v>
      </c>
      <c r="C65" s="83" t="s">
        <v>466</v>
      </c>
      <c r="D65" s="49" t="s">
        <v>10</v>
      </c>
      <c r="E65" s="61"/>
      <c r="F65" s="61"/>
      <c r="G65" s="47"/>
      <c r="H65" s="47"/>
      <c r="I65" s="76" t="s">
        <v>1009</v>
      </c>
      <c r="J65" s="50"/>
      <c r="K65" s="25"/>
    </row>
    <row r="66" spans="1:11" ht="18" customHeight="1" x14ac:dyDescent="0.15">
      <c r="A66" s="75" t="s">
        <v>226</v>
      </c>
      <c r="B66" s="58" t="s">
        <v>467</v>
      </c>
      <c r="C66" s="77" t="s">
        <v>468</v>
      </c>
      <c r="D66" s="49" t="s">
        <v>10</v>
      </c>
      <c r="E66" s="61"/>
      <c r="F66" s="61"/>
      <c r="G66" s="47"/>
      <c r="H66" s="47"/>
      <c r="I66" s="47" t="s">
        <v>469</v>
      </c>
      <c r="J66" s="50"/>
      <c r="K66" s="25"/>
    </row>
    <row r="67" spans="1:11" ht="16.5" customHeight="1" x14ac:dyDescent="0.15">
      <c r="A67" s="75" t="s">
        <v>227</v>
      </c>
      <c r="B67" s="54" t="s">
        <v>470</v>
      </c>
      <c r="C67" s="44" t="s">
        <v>230</v>
      </c>
      <c r="D67" s="49" t="s">
        <v>10</v>
      </c>
      <c r="E67" s="44"/>
      <c r="F67" s="44"/>
      <c r="G67" s="45"/>
      <c r="H67" s="45"/>
      <c r="I67" s="236"/>
      <c r="J67" s="50"/>
      <c r="K67" s="25"/>
    </row>
    <row r="68" spans="1:11" ht="16.5" customHeight="1" x14ac:dyDescent="0.15">
      <c r="A68" s="75" t="s">
        <v>228</v>
      </c>
      <c r="B68" s="54" t="s">
        <v>471</v>
      </c>
      <c r="C68" s="44" t="s">
        <v>230</v>
      </c>
      <c r="D68" s="49" t="s">
        <v>10</v>
      </c>
      <c r="E68" s="44"/>
      <c r="F68" s="44"/>
      <c r="G68" s="45"/>
      <c r="H68" s="45"/>
      <c r="I68" s="236"/>
      <c r="J68" s="50"/>
      <c r="K68" s="25"/>
    </row>
    <row r="69" spans="1:11" ht="16.5" customHeight="1" x14ac:dyDescent="0.15">
      <c r="A69" s="75" t="s">
        <v>229</v>
      </c>
      <c r="B69" s="54" t="s">
        <v>472</v>
      </c>
      <c r="C69" s="44" t="s">
        <v>230</v>
      </c>
      <c r="D69" s="49" t="s">
        <v>10</v>
      </c>
      <c r="E69" s="44"/>
      <c r="F69" s="44"/>
      <c r="G69" s="45"/>
      <c r="H69" s="45"/>
      <c r="I69" s="236"/>
      <c r="J69" s="50"/>
      <c r="K69" s="25"/>
    </row>
    <row r="70" spans="1:11" ht="16.5" customHeight="1" x14ac:dyDescent="0.15">
      <c r="A70" s="75" t="s">
        <v>231</v>
      </c>
      <c r="B70" s="54" t="s">
        <v>1052</v>
      </c>
      <c r="C70" s="44" t="s">
        <v>234</v>
      </c>
      <c r="D70" s="49" t="s">
        <v>10</v>
      </c>
      <c r="E70" s="44"/>
      <c r="F70" s="44"/>
      <c r="G70" s="45"/>
      <c r="H70" s="45"/>
      <c r="I70" s="236"/>
      <c r="J70" s="50"/>
      <c r="K70" s="25"/>
    </row>
    <row r="71" spans="1:11" ht="16.5" customHeight="1" x14ac:dyDescent="0.15">
      <c r="A71" s="75" t="s">
        <v>232</v>
      </c>
      <c r="B71" s="54" t="s">
        <v>1053</v>
      </c>
      <c r="C71" s="44" t="s">
        <v>234</v>
      </c>
      <c r="D71" s="49" t="s">
        <v>10</v>
      </c>
      <c r="E71" s="44"/>
      <c r="F71" s="44"/>
      <c r="G71" s="45"/>
      <c r="H71" s="45"/>
      <c r="I71" s="236"/>
      <c r="J71" s="50"/>
      <c r="K71" s="25"/>
    </row>
    <row r="72" spans="1:11" ht="16.5" customHeight="1" x14ac:dyDescent="0.15">
      <c r="A72" s="75" t="s">
        <v>233</v>
      </c>
      <c r="B72" s="54" t="s">
        <v>473</v>
      </c>
      <c r="C72" s="44" t="s">
        <v>234</v>
      </c>
      <c r="D72" s="49" t="s">
        <v>10</v>
      </c>
      <c r="E72" s="44"/>
      <c r="F72" s="44"/>
      <c r="G72" s="45"/>
      <c r="H72" s="45"/>
      <c r="I72" s="236"/>
      <c r="J72" s="50"/>
      <c r="K72" s="25"/>
    </row>
    <row r="73" spans="1:11" ht="16.5" customHeight="1" x14ac:dyDescent="0.15">
      <c r="A73" s="75" t="s">
        <v>235</v>
      </c>
      <c r="B73" s="54" t="s">
        <v>1054</v>
      </c>
      <c r="C73" s="44" t="s">
        <v>238</v>
      </c>
      <c r="D73" s="49" t="s">
        <v>10</v>
      </c>
      <c r="E73" s="44"/>
      <c r="F73" s="44"/>
      <c r="G73" s="45"/>
      <c r="H73" s="45"/>
      <c r="I73" s="236"/>
      <c r="J73" s="50"/>
      <c r="K73" s="25"/>
    </row>
    <row r="74" spans="1:11" ht="16.5" customHeight="1" x14ac:dyDescent="0.15">
      <c r="A74" s="75" t="s">
        <v>236</v>
      </c>
      <c r="B74" s="50" t="s">
        <v>474</v>
      </c>
      <c r="C74" s="44"/>
      <c r="D74" s="49" t="s">
        <v>10</v>
      </c>
      <c r="E74" s="44"/>
      <c r="F74" s="44"/>
      <c r="G74" s="45"/>
      <c r="H74" s="45"/>
      <c r="I74" s="47" t="s">
        <v>475</v>
      </c>
      <c r="J74" s="50"/>
      <c r="K74" s="25"/>
    </row>
    <row r="75" spans="1:11" ht="16.5" customHeight="1" x14ac:dyDescent="0.15">
      <c r="A75" s="75" t="s">
        <v>237</v>
      </c>
      <c r="B75" s="85" t="s">
        <v>476</v>
      </c>
      <c r="C75" s="48" t="s">
        <v>477</v>
      </c>
      <c r="D75" s="49" t="s">
        <v>10</v>
      </c>
      <c r="E75" s="86"/>
      <c r="F75" s="87"/>
      <c r="G75" s="45"/>
      <c r="H75" s="76" t="s">
        <v>932</v>
      </c>
      <c r="I75" s="201" t="s">
        <v>933</v>
      </c>
      <c r="J75" s="50"/>
      <c r="K75" s="25"/>
    </row>
    <row r="76" spans="1:11" ht="16.5" customHeight="1" x14ac:dyDescent="0.15">
      <c r="A76" s="75" t="s">
        <v>647</v>
      </c>
      <c r="B76" s="50" t="s">
        <v>478</v>
      </c>
      <c r="C76" s="48" t="s">
        <v>477</v>
      </c>
      <c r="D76" s="49" t="s">
        <v>10</v>
      </c>
      <c r="E76" s="86"/>
      <c r="F76" s="87"/>
      <c r="G76" s="45"/>
      <c r="H76" s="76" t="s">
        <v>934</v>
      </c>
      <c r="I76" s="201" t="s">
        <v>935</v>
      </c>
      <c r="J76" s="50"/>
      <c r="K76" s="25"/>
    </row>
    <row r="77" spans="1:11" ht="16.5" customHeight="1" x14ac:dyDescent="0.15">
      <c r="A77" s="75" t="s">
        <v>648</v>
      </c>
      <c r="B77" s="50" t="s">
        <v>479</v>
      </c>
      <c r="C77" s="48" t="s">
        <v>477</v>
      </c>
      <c r="D77" s="49" t="s">
        <v>10</v>
      </c>
      <c r="E77" s="86"/>
      <c r="F77" s="87"/>
      <c r="G77" s="45"/>
      <c r="H77" s="76" t="s">
        <v>480</v>
      </c>
      <c r="I77" s="56" t="s">
        <v>1010</v>
      </c>
      <c r="J77" s="50"/>
      <c r="K77" s="25"/>
    </row>
    <row r="78" spans="1:11" ht="16.5" customHeight="1" x14ac:dyDescent="0.15">
      <c r="A78" s="75" t="s">
        <v>649</v>
      </c>
      <c r="B78" s="50" t="s">
        <v>70</v>
      </c>
      <c r="C78" s="48"/>
      <c r="D78" s="49" t="s">
        <v>10</v>
      </c>
      <c r="E78" s="86"/>
      <c r="F78" s="87"/>
      <c r="G78" s="45"/>
      <c r="H78" s="76" t="s">
        <v>1011</v>
      </c>
      <c r="I78" s="52"/>
      <c r="J78" s="50"/>
      <c r="K78" s="25"/>
    </row>
    <row r="79" spans="1:11" ht="16.5" customHeight="1" x14ac:dyDescent="0.15">
      <c r="A79" s="75" t="s">
        <v>650</v>
      </c>
      <c r="B79" s="50" t="s">
        <v>71</v>
      </c>
      <c r="C79" s="48"/>
      <c r="D79" s="49" t="s">
        <v>10</v>
      </c>
      <c r="E79" s="86"/>
      <c r="F79" s="87"/>
      <c r="G79" s="45"/>
      <c r="H79" s="88"/>
      <c r="I79" s="56" t="s">
        <v>1012</v>
      </c>
      <c r="J79" s="50"/>
      <c r="K79" s="27"/>
    </row>
    <row r="80" spans="1:11" ht="16.5" customHeight="1" x14ac:dyDescent="0.15">
      <c r="A80" s="75" t="s">
        <v>651</v>
      </c>
      <c r="B80" s="57" t="s">
        <v>72</v>
      </c>
      <c r="C80" s="48"/>
      <c r="D80" s="49" t="s">
        <v>10</v>
      </c>
      <c r="E80" s="86"/>
      <c r="F80" s="87"/>
      <c r="G80" s="45"/>
      <c r="H80" s="76" t="s">
        <v>1013</v>
      </c>
      <c r="I80" s="56" t="s">
        <v>1014</v>
      </c>
      <c r="J80" s="50"/>
      <c r="K80" s="25"/>
    </row>
    <row r="81" spans="1:11" ht="16.5" customHeight="1" x14ac:dyDescent="0.15">
      <c r="A81" s="75" t="s">
        <v>652</v>
      </c>
      <c r="B81" s="57" t="s">
        <v>73</v>
      </c>
      <c r="C81" s="48" t="s">
        <v>481</v>
      </c>
      <c r="D81" s="49" t="s">
        <v>10</v>
      </c>
      <c r="E81" s="86"/>
      <c r="F81" s="87"/>
      <c r="G81" s="45"/>
      <c r="H81" s="47" t="s">
        <v>482</v>
      </c>
      <c r="I81" s="56"/>
      <c r="J81" s="50"/>
      <c r="K81" s="25"/>
    </row>
    <row r="82" spans="1:11" ht="16.5" customHeight="1" x14ac:dyDescent="0.15">
      <c r="A82" s="75" t="s">
        <v>653</v>
      </c>
      <c r="B82" s="50" t="s">
        <v>74</v>
      </c>
      <c r="C82" s="48" t="s">
        <v>75</v>
      </c>
      <c r="D82" s="49" t="s">
        <v>10</v>
      </c>
      <c r="E82" s="86"/>
      <c r="F82" s="87"/>
      <c r="G82" s="45"/>
      <c r="H82" s="47" t="s">
        <v>1015</v>
      </c>
      <c r="I82" s="56"/>
      <c r="J82" s="50"/>
      <c r="K82" s="25"/>
    </row>
    <row r="83" spans="1:11" ht="16.5" customHeight="1" x14ac:dyDescent="0.15">
      <c r="A83" s="75" t="s">
        <v>654</v>
      </c>
      <c r="B83" s="50" t="s">
        <v>76</v>
      </c>
      <c r="C83" s="48" t="s">
        <v>483</v>
      </c>
      <c r="D83" s="49" t="s">
        <v>10</v>
      </c>
      <c r="E83" s="86"/>
      <c r="F83" s="87"/>
      <c r="G83" s="45"/>
      <c r="H83" s="47" t="s">
        <v>482</v>
      </c>
      <c r="I83" s="56"/>
      <c r="J83" s="50"/>
      <c r="K83" s="25"/>
    </row>
    <row r="84" spans="1:11" ht="16.5" customHeight="1" x14ac:dyDescent="0.15">
      <c r="A84" s="75" t="s">
        <v>655</v>
      </c>
      <c r="B84" s="50" t="s">
        <v>77</v>
      </c>
      <c r="C84" s="48" t="s">
        <v>481</v>
      </c>
      <c r="D84" s="49" t="s">
        <v>10</v>
      </c>
      <c r="E84" s="86"/>
      <c r="F84" s="87"/>
      <c r="G84" s="45"/>
      <c r="H84" s="47" t="s">
        <v>1016</v>
      </c>
      <c r="I84" s="56"/>
      <c r="J84" s="50"/>
      <c r="K84" s="25"/>
    </row>
    <row r="85" spans="1:11" ht="16.5" customHeight="1" x14ac:dyDescent="0.15">
      <c r="A85" s="75" t="s">
        <v>656</v>
      </c>
      <c r="B85" s="50" t="s">
        <v>78</v>
      </c>
      <c r="C85" s="48" t="s">
        <v>79</v>
      </c>
      <c r="D85" s="49" t="s">
        <v>10</v>
      </c>
      <c r="E85" s="86"/>
      <c r="F85" s="87"/>
      <c r="G85" s="45"/>
      <c r="H85" s="47" t="s">
        <v>1017</v>
      </c>
      <c r="I85" s="56"/>
      <c r="J85" s="50"/>
      <c r="K85" s="25"/>
    </row>
    <row r="86" spans="1:11" ht="16.5" customHeight="1" x14ac:dyDescent="0.15">
      <c r="A86" s="75" t="s">
        <v>657</v>
      </c>
      <c r="B86" s="50" t="s">
        <v>80</v>
      </c>
      <c r="C86" s="48" t="s">
        <v>484</v>
      </c>
      <c r="D86" s="49" t="s">
        <v>10</v>
      </c>
      <c r="E86" s="86"/>
      <c r="F86" s="87"/>
      <c r="G86" s="45"/>
      <c r="H86" s="47" t="s">
        <v>482</v>
      </c>
      <c r="I86" s="56"/>
      <c r="J86" s="50"/>
      <c r="K86" s="25"/>
    </row>
    <row r="87" spans="1:11" ht="16.5" customHeight="1" x14ac:dyDescent="0.15">
      <c r="A87" s="75" t="s">
        <v>239</v>
      </c>
      <c r="B87" s="50" t="s">
        <v>81</v>
      </c>
      <c r="C87" s="48" t="s">
        <v>485</v>
      </c>
      <c r="D87" s="49" t="s">
        <v>10</v>
      </c>
      <c r="E87" s="86"/>
      <c r="F87" s="87"/>
      <c r="G87" s="45"/>
      <c r="H87" s="46" t="s">
        <v>486</v>
      </c>
      <c r="I87" s="56"/>
      <c r="J87" s="50"/>
      <c r="K87" s="25"/>
    </row>
    <row r="88" spans="1:11" ht="16.5" customHeight="1" x14ac:dyDescent="0.15">
      <c r="A88" s="75" t="s">
        <v>240</v>
      </c>
      <c r="B88" s="50" t="s">
        <v>82</v>
      </c>
      <c r="C88" s="48" t="s">
        <v>487</v>
      </c>
      <c r="D88" s="49" t="s">
        <v>10</v>
      </c>
      <c r="E88" s="86"/>
      <c r="F88" s="87"/>
      <c r="G88" s="45"/>
      <c r="H88" s="47" t="s">
        <v>488</v>
      </c>
      <c r="I88" s="56"/>
      <c r="J88" s="50"/>
      <c r="K88" s="25"/>
    </row>
    <row r="89" spans="1:11" ht="16.5" customHeight="1" x14ac:dyDescent="0.15">
      <c r="A89" s="75" t="s">
        <v>241</v>
      </c>
      <c r="B89" s="50" t="s">
        <v>83</v>
      </c>
      <c r="C89" s="44"/>
      <c r="D89" s="49" t="s">
        <v>10</v>
      </c>
      <c r="E89" s="86"/>
      <c r="F89" s="87"/>
      <c r="G89" s="45"/>
      <c r="H89" s="46"/>
      <c r="I89" s="56" t="s">
        <v>1018</v>
      </c>
      <c r="J89" s="50"/>
      <c r="K89" s="25"/>
    </row>
    <row r="90" spans="1:11" ht="16.5" customHeight="1" x14ac:dyDescent="0.15">
      <c r="A90" s="75" t="s">
        <v>242</v>
      </c>
      <c r="B90" s="50" t="s">
        <v>84</v>
      </c>
      <c r="C90" s="44"/>
      <c r="D90" s="49" t="s">
        <v>10</v>
      </c>
      <c r="E90" s="86"/>
      <c r="F90" s="87"/>
      <c r="G90" s="45"/>
      <c r="H90" s="47"/>
      <c r="I90" s="56" t="s">
        <v>1019</v>
      </c>
      <c r="J90" s="50"/>
      <c r="K90" s="25"/>
    </row>
    <row r="91" spans="1:11" ht="16.5" customHeight="1" x14ac:dyDescent="0.15">
      <c r="A91" s="75" t="s">
        <v>243</v>
      </c>
      <c r="B91" s="50" t="s">
        <v>71</v>
      </c>
      <c r="C91" s="44"/>
      <c r="D91" s="49" t="s">
        <v>10</v>
      </c>
      <c r="E91" s="86"/>
      <c r="F91" s="87"/>
      <c r="G91" s="45"/>
      <c r="H91" s="46"/>
      <c r="I91" s="56" t="s">
        <v>489</v>
      </c>
      <c r="J91" s="50"/>
      <c r="K91" s="25"/>
    </row>
    <row r="92" spans="1:11" ht="16.5" customHeight="1" x14ac:dyDescent="0.15">
      <c r="A92" s="75" t="s">
        <v>244</v>
      </c>
      <c r="B92" s="50" t="s">
        <v>85</v>
      </c>
      <c r="C92" s="44"/>
      <c r="D92" s="49" t="s">
        <v>10</v>
      </c>
      <c r="E92" s="86"/>
      <c r="F92" s="87"/>
      <c r="G92" s="45"/>
      <c r="H92" s="89" t="s">
        <v>490</v>
      </c>
      <c r="I92" s="135" t="s">
        <v>669</v>
      </c>
      <c r="J92" s="124" t="s">
        <v>670</v>
      </c>
      <c r="K92" s="25"/>
    </row>
    <row r="93" spans="1:11" ht="16.5" customHeight="1" x14ac:dyDescent="0.15">
      <c r="A93" s="75" t="s">
        <v>245</v>
      </c>
      <c r="B93" s="50" t="s">
        <v>86</v>
      </c>
      <c r="C93" s="44"/>
      <c r="D93" s="49" t="s">
        <v>10</v>
      </c>
      <c r="E93" s="86"/>
      <c r="F93" s="87"/>
      <c r="G93" s="45"/>
      <c r="H93" s="89" t="s">
        <v>1020</v>
      </c>
      <c r="I93" s="56" t="s">
        <v>938</v>
      </c>
      <c r="J93" s="94"/>
      <c r="K93" s="25"/>
    </row>
    <row r="94" spans="1:11" ht="16.5" customHeight="1" x14ac:dyDescent="0.15">
      <c r="A94" s="75" t="s">
        <v>246</v>
      </c>
      <c r="B94" s="50" t="s">
        <v>87</v>
      </c>
      <c r="C94" s="44"/>
      <c r="D94" s="49" t="s">
        <v>10</v>
      </c>
      <c r="E94" s="86"/>
      <c r="F94" s="87"/>
      <c r="G94" s="45"/>
      <c r="H94" s="89" t="s">
        <v>491</v>
      </c>
      <c r="I94" s="56" t="s">
        <v>1021</v>
      </c>
      <c r="J94" s="94"/>
      <c r="K94" s="25"/>
    </row>
    <row r="95" spans="1:11" ht="16.5" customHeight="1" x14ac:dyDescent="0.15">
      <c r="A95" s="75" t="s">
        <v>247</v>
      </c>
      <c r="B95" s="50" t="s">
        <v>88</v>
      </c>
      <c r="C95" s="44"/>
      <c r="D95" s="49" t="s">
        <v>10</v>
      </c>
      <c r="E95" s="86"/>
      <c r="F95" s="87"/>
      <c r="G95" s="45"/>
      <c r="H95" s="89" t="s">
        <v>490</v>
      </c>
      <c r="I95" s="135" t="s">
        <v>534</v>
      </c>
      <c r="J95" s="124" t="s">
        <v>670</v>
      </c>
      <c r="K95" s="25"/>
    </row>
    <row r="96" spans="1:11" ht="16.5" customHeight="1" x14ac:dyDescent="0.15">
      <c r="A96" s="75" t="s">
        <v>248</v>
      </c>
      <c r="B96" s="50" t="s">
        <v>89</v>
      </c>
      <c r="C96" s="44"/>
      <c r="D96" s="49" t="s">
        <v>10</v>
      </c>
      <c r="E96" s="86"/>
      <c r="F96" s="87"/>
      <c r="G96" s="45"/>
      <c r="H96" s="47" t="s">
        <v>1020</v>
      </c>
      <c r="I96" s="56" t="s">
        <v>938</v>
      </c>
      <c r="J96" s="124"/>
      <c r="K96" s="25"/>
    </row>
    <row r="97" spans="1:11" ht="16.5" customHeight="1" x14ac:dyDescent="0.15">
      <c r="A97" s="75" t="s">
        <v>249</v>
      </c>
      <c r="B97" s="57" t="s">
        <v>90</v>
      </c>
      <c r="C97" s="44"/>
      <c r="D97" s="49" t="s">
        <v>10</v>
      </c>
      <c r="E97" s="86"/>
      <c r="F97" s="87"/>
      <c r="G97" s="45"/>
      <c r="H97" s="47" t="s">
        <v>492</v>
      </c>
      <c r="I97" s="56"/>
      <c r="J97" s="94"/>
      <c r="K97" s="25"/>
    </row>
    <row r="98" spans="1:11" ht="16.5" customHeight="1" x14ac:dyDescent="0.15">
      <c r="A98" s="75" t="s">
        <v>250</v>
      </c>
      <c r="B98" s="57" t="s">
        <v>91</v>
      </c>
      <c r="C98" s="44"/>
      <c r="D98" s="49" t="s">
        <v>10</v>
      </c>
      <c r="E98" s="86"/>
      <c r="F98" s="87"/>
      <c r="G98" s="45"/>
      <c r="H98" s="47"/>
      <c r="I98" s="56" t="s">
        <v>489</v>
      </c>
      <c r="J98" s="94"/>
      <c r="K98" s="25"/>
    </row>
    <row r="99" spans="1:11" ht="16.5" customHeight="1" x14ac:dyDescent="0.15">
      <c r="A99" s="75" t="s">
        <v>251</v>
      </c>
      <c r="B99" s="50" t="s">
        <v>266</v>
      </c>
      <c r="C99" s="44" t="s">
        <v>92</v>
      </c>
      <c r="D99" s="49" t="s">
        <v>10</v>
      </c>
      <c r="E99" s="86"/>
      <c r="F99" s="87"/>
      <c r="G99" s="45"/>
      <c r="H99" s="47" t="s">
        <v>936</v>
      </c>
      <c r="I99" s="56" t="s">
        <v>937</v>
      </c>
      <c r="J99" s="94"/>
      <c r="K99" s="25"/>
    </row>
    <row r="100" spans="1:11" ht="16.5" customHeight="1" x14ac:dyDescent="0.15">
      <c r="A100" s="75" t="s">
        <v>252</v>
      </c>
      <c r="B100" s="50" t="s">
        <v>93</v>
      </c>
      <c r="C100" s="44"/>
      <c r="D100" s="49" t="s">
        <v>10</v>
      </c>
      <c r="E100" s="86"/>
      <c r="F100" s="87"/>
      <c r="G100" s="45"/>
      <c r="H100" s="46"/>
      <c r="I100" s="56" t="s">
        <v>938</v>
      </c>
      <c r="J100" s="124"/>
      <c r="K100" s="25"/>
    </row>
    <row r="101" spans="1:11" ht="16.5" customHeight="1" x14ac:dyDescent="0.15">
      <c r="A101" s="75" t="s">
        <v>253</v>
      </c>
      <c r="B101" s="50" t="s">
        <v>94</v>
      </c>
      <c r="C101" s="44" t="s">
        <v>95</v>
      </c>
      <c r="D101" s="49" t="s">
        <v>10</v>
      </c>
      <c r="E101" s="86"/>
      <c r="F101" s="87"/>
      <c r="G101" s="45"/>
      <c r="H101" s="47" t="s">
        <v>493</v>
      </c>
      <c r="I101" s="56" t="s">
        <v>939</v>
      </c>
      <c r="J101" s="94"/>
      <c r="K101" s="25"/>
    </row>
    <row r="102" spans="1:11" ht="16.5" customHeight="1" x14ac:dyDescent="0.15">
      <c r="A102" s="75" t="s">
        <v>254</v>
      </c>
      <c r="B102" s="50" t="s">
        <v>96</v>
      </c>
      <c r="C102" s="44" t="s">
        <v>97</v>
      </c>
      <c r="D102" s="49" t="s">
        <v>10</v>
      </c>
      <c r="E102" s="86"/>
      <c r="F102" s="87"/>
      <c r="G102" s="45"/>
      <c r="H102" s="47" t="s">
        <v>494</v>
      </c>
      <c r="I102" s="56" t="s">
        <v>940</v>
      </c>
      <c r="J102" s="94"/>
      <c r="K102" s="25"/>
    </row>
    <row r="103" spans="1:11" ht="16.5" customHeight="1" x14ac:dyDescent="0.15">
      <c r="A103" s="75" t="s">
        <v>255</v>
      </c>
      <c r="B103" s="57" t="s">
        <v>98</v>
      </c>
      <c r="C103" s="44" t="s">
        <v>95</v>
      </c>
      <c r="D103" s="49" t="s">
        <v>10</v>
      </c>
      <c r="E103" s="86"/>
      <c r="F103" s="87"/>
      <c r="G103" s="45"/>
      <c r="H103" s="47" t="s">
        <v>493</v>
      </c>
      <c r="I103" s="56" t="s">
        <v>941</v>
      </c>
      <c r="J103" s="94"/>
      <c r="K103" s="25"/>
    </row>
    <row r="104" spans="1:11" ht="16.5" customHeight="1" x14ac:dyDescent="0.15">
      <c r="A104" s="75" t="s">
        <v>256</v>
      </c>
      <c r="B104" s="57" t="s">
        <v>99</v>
      </c>
      <c r="C104" s="44"/>
      <c r="D104" s="49" t="s">
        <v>10</v>
      </c>
      <c r="E104" s="86"/>
      <c r="F104" s="87"/>
      <c r="G104" s="45"/>
      <c r="H104" s="47"/>
      <c r="I104" s="56" t="s">
        <v>495</v>
      </c>
      <c r="J104" s="94"/>
      <c r="K104" s="25"/>
    </row>
    <row r="105" spans="1:11" ht="16.5" customHeight="1" x14ac:dyDescent="0.15">
      <c r="A105" s="75" t="s">
        <v>257</v>
      </c>
      <c r="B105" s="57" t="s">
        <v>100</v>
      </c>
      <c r="C105" s="44"/>
      <c r="D105" s="49" t="s">
        <v>10</v>
      </c>
      <c r="E105" s="86"/>
      <c r="F105" s="87"/>
      <c r="G105" s="45"/>
      <c r="H105" s="47"/>
      <c r="I105" s="56" t="s">
        <v>1022</v>
      </c>
      <c r="J105" s="94"/>
      <c r="K105" s="25"/>
    </row>
    <row r="106" spans="1:11" ht="16.5" customHeight="1" x14ac:dyDescent="0.15">
      <c r="A106" s="75" t="s">
        <v>258</v>
      </c>
      <c r="B106" s="57" t="s">
        <v>101</v>
      </c>
      <c r="C106" s="44"/>
      <c r="D106" s="49" t="s">
        <v>10</v>
      </c>
      <c r="E106" s="86"/>
      <c r="F106" s="87"/>
      <c r="G106" s="45"/>
      <c r="H106" s="47"/>
      <c r="I106" s="56" t="s">
        <v>1023</v>
      </c>
      <c r="J106" s="94"/>
      <c r="K106" s="25"/>
    </row>
    <row r="107" spans="1:11" ht="16.5" customHeight="1" x14ac:dyDescent="0.15">
      <c r="A107" s="75" t="s">
        <v>259</v>
      </c>
      <c r="B107" s="57" t="s">
        <v>102</v>
      </c>
      <c r="C107" s="44"/>
      <c r="D107" s="49" t="s">
        <v>10</v>
      </c>
      <c r="E107" s="86"/>
      <c r="F107" s="87"/>
      <c r="G107" s="45"/>
      <c r="H107" s="89" t="s">
        <v>490</v>
      </c>
      <c r="I107" s="135" t="s">
        <v>671</v>
      </c>
      <c r="J107" s="124" t="s">
        <v>670</v>
      </c>
      <c r="K107" s="25"/>
    </row>
    <row r="108" spans="1:11" ht="16.5" customHeight="1" x14ac:dyDescent="0.15">
      <c r="A108" s="75" t="s">
        <v>260</v>
      </c>
      <c r="B108" s="57" t="s">
        <v>103</v>
      </c>
      <c r="C108" s="44"/>
      <c r="D108" s="49" t="s">
        <v>10</v>
      </c>
      <c r="E108" s="86"/>
      <c r="F108" s="87"/>
      <c r="G108" s="45"/>
      <c r="H108" s="89" t="s">
        <v>1020</v>
      </c>
      <c r="I108" s="56" t="s">
        <v>489</v>
      </c>
      <c r="J108" s="94"/>
      <c r="K108" s="25"/>
    </row>
    <row r="109" spans="1:11" ht="16.5" customHeight="1" x14ac:dyDescent="0.15">
      <c r="A109" s="75" t="s">
        <v>261</v>
      </c>
      <c r="B109" s="57" t="s">
        <v>104</v>
      </c>
      <c r="C109" s="44"/>
      <c r="D109" s="49" t="s">
        <v>10</v>
      </c>
      <c r="E109" s="86"/>
      <c r="F109" s="87"/>
      <c r="G109" s="45"/>
      <c r="H109" s="89" t="s">
        <v>491</v>
      </c>
      <c r="I109" s="56" t="s">
        <v>496</v>
      </c>
      <c r="J109" s="94"/>
      <c r="K109" s="25"/>
    </row>
    <row r="110" spans="1:11" ht="16.5" customHeight="1" x14ac:dyDescent="0.15">
      <c r="A110" s="75" t="s">
        <v>262</v>
      </c>
      <c r="B110" s="57" t="s">
        <v>105</v>
      </c>
      <c r="C110" s="44"/>
      <c r="D110" s="49" t="s">
        <v>10</v>
      </c>
      <c r="E110" s="86"/>
      <c r="F110" s="87"/>
      <c r="G110" s="45"/>
      <c r="H110" s="89" t="s">
        <v>490</v>
      </c>
      <c r="I110" s="135" t="s">
        <v>535</v>
      </c>
      <c r="J110" s="124" t="s">
        <v>670</v>
      </c>
      <c r="K110" s="25"/>
    </row>
    <row r="111" spans="1:11" ht="16.5" customHeight="1" x14ac:dyDescent="0.15">
      <c r="A111" s="75" t="s">
        <v>263</v>
      </c>
      <c r="B111" s="57" t="s">
        <v>106</v>
      </c>
      <c r="C111" s="44"/>
      <c r="D111" s="49" t="s">
        <v>10</v>
      </c>
      <c r="E111" s="86"/>
      <c r="F111" s="87"/>
      <c r="G111" s="45"/>
      <c r="H111" s="47" t="s">
        <v>497</v>
      </c>
      <c r="I111" s="56" t="s">
        <v>498</v>
      </c>
      <c r="J111" s="50"/>
      <c r="K111" s="25"/>
    </row>
    <row r="112" spans="1:11" ht="16.5" customHeight="1" x14ac:dyDescent="0.15">
      <c r="A112" s="75" t="s">
        <v>264</v>
      </c>
      <c r="B112" s="57" t="s">
        <v>107</v>
      </c>
      <c r="C112" s="44"/>
      <c r="D112" s="49" t="s">
        <v>10</v>
      </c>
      <c r="E112" s="86"/>
      <c r="F112" s="87"/>
      <c r="G112" s="45"/>
      <c r="H112" s="47" t="s">
        <v>499</v>
      </c>
      <c r="I112" s="56"/>
      <c r="J112" s="50"/>
      <c r="K112" s="25"/>
    </row>
    <row r="113" spans="1:11" s="9" customFormat="1" ht="16.5" customHeight="1" x14ac:dyDescent="0.15">
      <c r="A113" s="75" t="s">
        <v>265</v>
      </c>
      <c r="B113" s="57" t="s">
        <v>678</v>
      </c>
      <c r="C113" s="93"/>
      <c r="D113" s="49" t="s">
        <v>10</v>
      </c>
      <c r="E113" s="176"/>
      <c r="F113" s="93" t="s">
        <v>677</v>
      </c>
      <c r="G113" s="95"/>
      <c r="H113" s="95"/>
      <c r="I113" s="118" t="s">
        <v>1001</v>
      </c>
      <c r="J113" s="89"/>
      <c r="K113" s="25"/>
    </row>
    <row r="114" spans="1:11" s="9" customFormat="1" ht="16.5" customHeight="1" x14ac:dyDescent="0.15">
      <c r="A114" s="75" t="s">
        <v>267</v>
      </c>
      <c r="B114" s="57" t="s">
        <v>954</v>
      </c>
      <c r="C114" s="93"/>
      <c r="D114" s="49" t="s">
        <v>10</v>
      </c>
      <c r="E114" s="177"/>
      <c r="F114" s="93" t="s">
        <v>943</v>
      </c>
      <c r="G114" s="95"/>
      <c r="H114" s="95"/>
      <c r="I114" s="228" t="s">
        <v>1002</v>
      </c>
      <c r="J114" s="89"/>
    </row>
    <row r="115" spans="1:11" s="9" customFormat="1" ht="16.5" customHeight="1" x14ac:dyDescent="0.15">
      <c r="A115" s="75" t="s">
        <v>268</v>
      </c>
      <c r="B115" s="57" t="s">
        <v>953</v>
      </c>
      <c r="C115" s="93"/>
      <c r="D115" s="49" t="s">
        <v>10</v>
      </c>
      <c r="E115" s="177"/>
      <c r="F115" s="93" t="s">
        <v>944</v>
      </c>
      <c r="G115" s="95"/>
      <c r="H115" s="95"/>
      <c r="I115" s="229"/>
      <c r="J115" s="89"/>
    </row>
    <row r="116" spans="1:11" s="9" customFormat="1" ht="16.5" customHeight="1" x14ac:dyDescent="0.15">
      <c r="A116" s="75" t="s">
        <v>792</v>
      </c>
      <c r="B116" s="57" t="s">
        <v>699</v>
      </c>
      <c r="C116" s="93"/>
      <c r="D116" s="49" t="s">
        <v>10</v>
      </c>
      <c r="E116" s="177"/>
      <c r="F116" s="93" t="s">
        <v>688</v>
      </c>
      <c r="G116" s="95"/>
      <c r="H116" s="95"/>
      <c r="I116" s="229"/>
      <c r="J116" s="89"/>
    </row>
    <row r="117" spans="1:11" s="9" customFormat="1" ht="16.5" customHeight="1" x14ac:dyDescent="0.15">
      <c r="A117" s="75" t="s">
        <v>793</v>
      </c>
      <c r="B117" s="57" t="s">
        <v>700</v>
      </c>
      <c r="C117" s="93"/>
      <c r="D117" s="49" t="s">
        <v>10</v>
      </c>
      <c r="E117" s="177"/>
      <c r="F117" s="93" t="s">
        <v>689</v>
      </c>
      <c r="G117" s="95"/>
      <c r="H117" s="95"/>
      <c r="I117" s="229"/>
      <c r="J117" s="89"/>
    </row>
    <row r="118" spans="1:11" s="9" customFormat="1" ht="16.5" customHeight="1" x14ac:dyDescent="0.15">
      <c r="A118" s="75" t="s">
        <v>794</v>
      </c>
      <c r="B118" s="57" t="s">
        <v>701</v>
      </c>
      <c r="C118" s="93"/>
      <c r="D118" s="49" t="s">
        <v>10</v>
      </c>
      <c r="E118" s="177"/>
      <c r="F118" s="93" t="s">
        <v>690</v>
      </c>
      <c r="G118" s="95"/>
      <c r="H118" s="95"/>
      <c r="I118" s="229"/>
      <c r="J118" s="89"/>
    </row>
    <row r="119" spans="1:11" s="9" customFormat="1" ht="16.5" customHeight="1" x14ac:dyDescent="0.15">
      <c r="A119" s="75" t="s">
        <v>795</v>
      </c>
      <c r="B119" s="57" t="s">
        <v>948</v>
      </c>
      <c r="C119" s="93"/>
      <c r="D119" s="49" t="s">
        <v>10</v>
      </c>
      <c r="E119" s="177"/>
      <c r="F119" s="93" t="s">
        <v>951</v>
      </c>
      <c r="G119" s="95"/>
      <c r="H119" s="95"/>
      <c r="I119" s="229"/>
      <c r="J119" s="89"/>
    </row>
    <row r="120" spans="1:11" s="9" customFormat="1" ht="16.5" customHeight="1" x14ac:dyDescent="0.15">
      <c r="A120" s="75" t="s">
        <v>796</v>
      </c>
      <c r="B120" s="57" t="s">
        <v>949</v>
      </c>
      <c r="C120" s="93"/>
      <c r="D120" s="49" t="s">
        <v>10</v>
      </c>
      <c r="E120" s="177"/>
      <c r="F120" s="93" t="s">
        <v>950</v>
      </c>
      <c r="G120" s="95"/>
      <c r="H120" s="95"/>
      <c r="I120" s="229"/>
      <c r="J120" s="89"/>
    </row>
    <row r="121" spans="1:11" s="9" customFormat="1" ht="16.5" customHeight="1" x14ac:dyDescent="0.15">
      <c r="A121" s="75" t="s">
        <v>797</v>
      </c>
      <c r="B121" s="57" t="s">
        <v>702</v>
      </c>
      <c r="C121" s="93"/>
      <c r="D121" s="49" t="s">
        <v>10</v>
      </c>
      <c r="E121" s="177"/>
      <c r="F121" s="93" t="s">
        <v>691</v>
      </c>
      <c r="G121" s="95"/>
      <c r="H121" s="95"/>
      <c r="I121" s="229"/>
      <c r="J121" s="89"/>
    </row>
    <row r="122" spans="1:11" s="9" customFormat="1" ht="16.5" customHeight="1" x14ac:dyDescent="0.15">
      <c r="A122" s="75" t="s">
        <v>798</v>
      </c>
      <c r="B122" s="57" t="s">
        <v>703</v>
      </c>
      <c r="C122" s="93"/>
      <c r="D122" s="49" t="s">
        <v>10</v>
      </c>
      <c r="E122" s="177"/>
      <c r="F122" s="93" t="s">
        <v>692</v>
      </c>
      <c r="G122" s="95"/>
      <c r="H122" s="95"/>
      <c r="I122" s="229"/>
      <c r="J122" s="89"/>
    </row>
    <row r="123" spans="1:11" s="9" customFormat="1" ht="16.5" customHeight="1" x14ac:dyDescent="0.15">
      <c r="A123" s="75" t="s">
        <v>799</v>
      </c>
      <c r="B123" s="57" t="s">
        <v>704</v>
      </c>
      <c r="C123" s="93"/>
      <c r="D123" s="49" t="s">
        <v>10</v>
      </c>
      <c r="E123" s="177"/>
      <c r="F123" s="93" t="s">
        <v>693</v>
      </c>
      <c r="G123" s="95"/>
      <c r="H123" s="95"/>
      <c r="I123" s="229"/>
      <c r="J123" s="89"/>
    </row>
    <row r="124" spans="1:11" s="9" customFormat="1" ht="16.5" customHeight="1" x14ac:dyDescent="0.15">
      <c r="A124" s="75" t="s">
        <v>800</v>
      </c>
      <c r="B124" s="57" t="s">
        <v>705</v>
      </c>
      <c r="C124" s="93"/>
      <c r="D124" s="49" t="s">
        <v>10</v>
      </c>
      <c r="E124" s="177"/>
      <c r="F124" s="93" t="s">
        <v>694</v>
      </c>
      <c r="G124" s="95"/>
      <c r="H124" s="95"/>
      <c r="I124" s="230"/>
      <c r="J124" s="89"/>
    </row>
    <row r="125" spans="1:11" s="9" customFormat="1" ht="16.5" customHeight="1" x14ac:dyDescent="0.15">
      <c r="A125" s="75" t="s">
        <v>801</v>
      </c>
      <c r="B125" s="57" t="s">
        <v>1121</v>
      </c>
      <c r="C125" s="93" t="s">
        <v>1062</v>
      </c>
      <c r="D125" s="66" t="s">
        <v>119</v>
      </c>
      <c r="E125" s="177"/>
      <c r="F125" s="93" t="s">
        <v>695</v>
      </c>
      <c r="G125" s="95"/>
      <c r="H125" s="95"/>
      <c r="I125" s="238" t="s">
        <v>1003</v>
      </c>
      <c r="J125" s="89"/>
    </row>
    <row r="126" spans="1:11" s="9" customFormat="1" ht="16.5" customHeight="1" x14ac:dyDescent="0.15">
      <c r="A126" s="75" t="s">
        <v>802</v>
      </c>
      <c r="B126" s="57" t="s">
        <v>1119</v>
      </c>
      <c r="C126" s="93" t="s">
        <v>1120</v>
      </c>
      <c r="D126" s="66" t="s">
        <v>119</v>
      </c>
      <c r="E126" s="177"/>
      <c r="F126" s="93" t="s">
        <v>696</v>
      </c>
      <c r="G126" s="95"/>
      <c r="H126" s="95"/>
      <c r="I126" s="239"/>
      <c r="J126" s="89"/>
    </row>
    <row r="127" spans="1:11" s="9" customFormat="1" ht="16.5" customHeight="1" x14ac:dyDescent="0.15">
      <c r="A127" s="75" t="s">
        <v>803</v>
      </c>
      <c r="B127" s="57" t="s">
        <v>942</v>
      </c>
      <c r="C127" s="93"/>
      <c r="D127" s="49" t="s">
        <v>10</v>
      </c>
      <c r="E127" s="177"/>
      <c r="F127" s="93" t="s">
        <v>965</v>
      </c>
      <c r="G127" s="95"/>
      <c r="H127" s="95"/>
      <c r="I127" s="239"/>
      <c r="J127" s="89"/>
    </row>
    <row r="128" spans="1:11" s="9" customFormat="1" ht="16.5" customHeight="1" x14ac:dyDescent="0.15">
      <c r="A128" s="75" t="s">
        <v>804</v>
      </c>
      <c r="B128" s="57" t="s">
        <v>679</v>
      </c>
      <c r="C128" s="93"/>
      <c r="D128" s="49" t="s">
        <v>10</v>
      </c>
      <c r="E128" s="177"/>
      <c r="F128" s="93" t="s">
        <v>697</v>
      </c>
      <c r="G128" s="95"/>
      <c r="H128" s="95"/>
      <c r="I128" s="239"/>
      <c r="J128" s="89"/>
    </row>
    <row r="129" spans="1:11" s="9" customFormat="1" ht="16.5" customHeight="1" x14ac:dyDescent="0.15">
      <c r="A129" s="75" t="s">
        <v>805</v>
      </c>
      <c r="B129" s="57" t="s">
        <v>680</v>
      </c>
      <c r="C129" s="93"/>
      <c r="D129" s="49" t="s">
        <v>10</v>
      </c>
      <c r="E129" s="177"/>
      <c r="F129" s="93" t="s">
        <v>698</v>
      </c>
      <c r="G129" s="95"/>
      <c r="H129" s="95"/>
      <c r="I129" s="240"/>
      <c r="J129" s="89"/>
    </row>
    <row r="130" spans="1:11" s="9" customFormat="1" ht="16.5" customHeight="1" x14ac:dyDescent="0.15">
      <c r="A130" s="75" t="s">
        <v>806</v>
      </c>
      <c r="B130" s="57" t="s">
        <v>957</v>
      </c>
      <c r="C130" s="93"/>
      <c r="D130" s="49" t="s">
        <v>10</v>
      </c>
      <c r="E130" s="177"/>
      <c r="F130" s="93" t="s">
        <v>962</v>
      </c>
      <c r="G130" s="95"/>
      <c r="H130" s="95"/>
      <c r="I130" s="199"/>
      <c r="J130" s="89"/>
    </row>
    <row r="131" spans="1:11" s="9" customFormat="1" ht="16.5" customHeight="1" x14ac:dyDescent="0.15">
      <c r="A131" s="75" t="s">
        <v>807</v>
      </c>
      <c r="B131" s="57" t="s">
        <v>958</v>
      </c>
      <c r="C131" s="93"/>
      <c r="D131" s="49" t="s">
        <v>10</v>
      </c>
      <c r="E131" s="177"/>
      <c r="F131" s="93" t="s">
        <v>964</v>
      </c>
      <c r="G131" s="95"/>
      <c r="H131" s="95"/>
      <c r="I131" s="199"/>
      <c r="J131" s="89"/>
    </row>
    <row r="132" spans="1:11" s="9" customFormat="1" ht="16.5" customHeight="1" x14ac:dyDescent="0.15">
      <c r="A132" s="75" t="s">
        <v>808</v>
      </c>
      <c r="B132" s="57" t="s">
        <v>681</v>
      </c>
      <c r="C132" s="93"/>
      <c r="D132" s="49" t="s">
        <v>10</v>
      </c>
      <c r="E132" s="177"/>
      <c r="F132" s="93" t="s">
        <v>706</v>
      </c>
      <c r="G132" s="95"/>
      <c r="H132" s="95"/>
      <c r="I132" s="241" t="s">
        <v>1004</v>
      </c>
      <c r="J132" s="89"/>
    </row>
    <row r="133" spans="1:11" s="9" customFormat="1" ht="16.5" customHeight="1" x14ac:dyDescent="0.15">
      <c r="A133" s="75" t="s">
        <v>809</v>
      </c>
      <c r="B133" s="57" t="s">
        <v>682</v>
      </c>
      <c r="C133" s="93"/>
      <c r="D133" s="49" t="s">
        <v>10</v>
      </c>
      <c r="E133" s="177"/>
      <c r="F133" s="93" t="s">
        <v>707</v>
      </c>
      <c r="G133" s="95"/>
      <c r="H133" s="95"/>
      <c r="I133" s="242"/>
      <c r="J133" s="89"/>
    </row>
    <row r="134" spans="1:11" s="9" customFormat="1" ht="16.5" customHeight="1" x14ac:dyDescent="0.15">
      <c r="A134" s="75" t="s">
        <v>810</v>
      </c>
      <c r="B134" s="57" t="s">
        <v>683</v>
      </c>
      <c r="C134" s="93"/>
      <c r="D134" s="49" t="s">
        <v>10</v>
      </c>
      <c r="E134" s="177"/>
      <c r="F134" s="93" t="s">
        <v>708</v>
      </c>
      <c r="G134" s="95"/>
      <c r="H134" s="95"/>
      <c r="I134" s="242"/>
      <c r="J134" s="89"/>
    </row>
    <row r="135" spans="1:11" s="9" customFormat="1" ht="16.5" customHeight="1" x14ac:dyDescent="0.15">
      <c r="A135" s="75" t="s">
        <v>811</v>
      </c>
      <c r="B135" s="57" t="s">
        <v>959</v>
      </c>
      <c r="C135" s="93"/>
      <c r="D135" s="49" t="s">
        <v>10</v>
      </c>
      <c r="E135" s="177"/>
      <c r="F135" s="93" t="s">
        <v>961</v>
      </c>
      <c r="G135" s="95"/>
      <c r="H135" s="95"/>
      <c r="I135" s="242"/>
      <c r="J135" s="89"/>
    </row>
    <row r="136" spans="1:11" s="9" customFormat="1" ht="16.5" customHeight="1" x14ac:dyDescent="0.15">
      <c r="A136" s="75" t="s">
        <v>812</v>
      </c>
      <c r="B136" s="57" t="s">
        <v>949</v>
      </c>
      <c r="C136" s="93"/>
      <c r="D136" s="49" t="s">
        <v>10</v>
      </c>
      <c r="E136" s="177"/>
      <c r="F136" s="93" t="s">
        <v>963</v>
      </c>
      <c r="G136" s="95"/>
      <c r="H136" s="95"/>
      <c r="I136" s="242"/>
      <c r="J136" s="89"/>
    </row>
    <row r="137" spans="1:11" s="9" customFormat="1" ht="16.5" customHeight="1" x14ac:dyDescent="0.15">
      <c r="A137" s="75" t="s">
        <v>813</v>
      </c>
      <c r="B137" s="57" t="s">
        <v>684</v>
      </c>
      <c r="C137" s="93"/>
      <c r="D137" s="49" t="s">
        <v>10</v>
      </c>
      <c r="E137" s="177"/>
      <c r="F137" s="93" t="s">
        <v>709</v>
      </c>
      <c r="G137" s="95"/>
      <c r="H137" s="95"/>
      <c r="I137" s="242"/>
      <c r="J137" s="89"/>
    </row>
    <row r="138" spans="1:11" s="9" customFormat="1" ht="16.5" customHeight="1" x14ac:dyDescent="0.15">
      <c r="A138" s="75" t="s">
        <v>814</v>
      </c>
      <c r="B138" s="57" t="s">
        <v>685</v>
      </c>
      <c r="C138" s="93"/>
      <c r="D138" s="49" t="s">
        <v>10</v>
      </c>
      <c r="E138" s="177"/>
      <c r="F138" s="93" t="s">
        <v>710</v>
      </c>
      <c r="G138" s="95"/>
      <c r="H138" s="95"/>
      <c r="I138" s="242"/>
      <c r="J138" s="89"/>
    </row>
    <row r="139" spans="1:11" s="9" customFormat="1" ht="16.5" customHeight="1" x14ac:dyDescent="0.15">
      <c r="A139" s="75" t="s">
        <v>815</v>
      </c>
      <c r="B139" s="57" t="s">
        <v>686</v>
      </c>
      <c r="C139" s="93"/>
      <c r="D139" s="49" t="s">
        <v>10</v>
      </c>
      <c r="E139" s="177"/>
      <c r="F139" s="93" t="s">
        <v>711</v>
      </c>
      <c r="G139" s="95"/>
      <c r="H139" s="95"/>
      <c r="I139" s="242"/>
      <c r="J139" s="89"/>
    </row>
    <row r="140" spans="1:11" s="9" customFormat="1" ht="16.5" customHeight="1" x14ac:dyDescent="0.15">
      <c r="A140" s="75" t="s">
        <v>816</v>
      </c>
      <c r="B140" s="57" t="s">
        <v>687</v>
      </c>
      <c r="C140" s="93"/>
      <c r="D140" s="49" t="s">
        <v>10</v>
      </c>
      <c r="E140" s="176"/>
      <c r="F140" s="93" t="s">
        <v>712</v>
      </c>
      <c r="G140" s="95"/>
      <c r="H140" s="95"/>
      <c r="I140" s="243"/>
      <c r="J140" s="94"/>
    </row>
    <row r="141" spans="1:11" ht="16.5" customHeight="1" x14ac:dyDescent="0.15">
      <c r="A141" s="75" t="s">
        <v>817</v>
      </c>
      <c r="B141" s="50" t="s">
        <v>500</v>
      </c>
      <c r="C141" s="44" t="s">
        <v>269</v>
      </c>
      <c r="D141" s="49" t="s">
        <v>10</v>
      </c>
      <c r="E141" s="44"/>
      <c r="F141" s="44"/>
      <c r="G141" s="45"/>
      <c r="H141" s="45"/>
      <c r="I141" s="51" t="s">
        <v>501</v>
      </c>
      <c r="J141" s="50"/>
      <c r="K141" s="25"/>
    </row>
    <row r="142" spans="1:11" ht="16.5" customHeight="1" x14ac:dyDescent="0.15">
      <c r="A142" s="75" t="s">
        <v>818</v>
      </c>
      <c r="B142" s="50" t="s">
        <v>502</v>
      </c>
      <c r="C142" s="44" t="s">
        <v>270</v>
      </c>
      <c r="D142" s="49" t="s">
        <v>10</v>
      </c>
      <c r="E142" s="44"/>
      <c r="F142" s="44"/>
      <c r="G142" s="45"/>
      <c r="H142" s="45"/>
      <c r="I142" s="51" t="s">
        <v>503</v>
      </c>
      <c r="J142" s="50"/>
      <c r="K142" s="25"/>
    </row>
    <row r="143" spans="1:11" ht="16.5" customHeight="1" x14ac:dyDescent="0.15">
      <c r="A143" s="75" t="s">
        <v>819</v>
      </c>
      <c r="B143" s="50" t="s">
        <v>271</v>
      </c>
      <c r="C143" s="44" t="s">
        <v>504</v>
      </c>
      <c r="D143" s="49" t="s">
        <v>10</v>
      </c>
      <c r="E143" s="44"/>
      <c r="F143" s="44"/>
      <c r="G143" s="45"/>
      <c r="H143" s="45"/>
      <c r="I143" s="51" t="s">
        <v>505</v>
      </c>
      <c r="J143" s="50" t="s">
        <v>672</v>
      </c>
      <c r="K143" s="25"/>
    </row>
    <row r="144" spans="1:11" ht="16.5" customHeight="1" x14ac:dyDescent="0.15">
      <c r="A144" s="75" t="s">
        <v>820</v>
      </c>
      <c r="B144" s="50" t="s">
        <v>506</v>
      </c>
      <c r="C144" s="44"/>
      <c r="D144" s="49" t="s">
        <v>10</v>
      </c>
      <c r="E144" s="44"/>
      <c r="F144" s="44"/>
      <c r="G144" s="45"/>
      <c r="H144" s="45"/>
      <c r="I144" s="51" t="s">
        <v>507</v>
      </c>
      <c r="J144" s="50"/>
      <c r="K144" s="25"/>
    </row>
    <row r="145" spans="1:11" ht="16.5" customHeight="1" x14ac:dyDescent="0.15">
      <c r="A145" s="75" t="s">
        <v>821</v>
      </c>
      <c r="B145" s="50" t="s">
        <v>508</v>
      </c>
      <c r="C145" s="44" t="s">
        <v>272</v>
      </c>
      <c r="D145" s="49" t="s">
        <v>10</v>
      </c>
      <c r="E145" s="44"/>
      <c r="F145" s="44"/>
      <c r="G145" s="45"/>
      <c r="H145" s="47" t="s">
        <v>1005</v>
      </c>
      <c r="I145" s="237" t="s">
        <v>509</v>
      </c>
      <c r="J145" s="50"/>
      <c r="K145" s="25"/>
    </row>
    <row r="146" spans="1:11" ht="16.5" customHeight="1" x14ac:dyDescent="0.15">
      <c r="A146" s="75" t="s">
        <v>822</v>
      </c>
      <c r="B146" s="50" t="s">
        <v>510</v>
      </c>
      <c r="C146" s="44" t="s">
        <v>272</v>
      </c>
      <c r="D146" s="49" t="s">
        <v>10</v>
      </c>
      <c r="E146" s="44"/>
      <c r="F146" s="44"/>
      <c r="G146" s="45"/>
      <c r="H146" s="46"/>
      <c r="I146" s="237"/>
      <c r="J146" s="50"/>
      <c r="K146" s="25"/>
    </row>
    <row r="147" spans="1:11" ht="16.5" customHeight="1" x14ac:dyDescent="0.15">
      <c r="A147" s="75" t="s">
        <v>823</v>
      </c>
      <c r="B147" s="50" t="s">
        <v>511</v>
      </c>
      <c r="C147" s="44" t="s">
        <v>272</v>
      </c>
      <c r="D147" s="49" t="s">
        <v>10</v>
      </c>
      <c r="E147" s="44"/>
      <c r="F147" s="44"/>
      <c r="G147" s="45"/>
      <c r="H147" s="46"/>
      <c r="I147" s="237"/>
      <c r="J147" s="50"/>
      <c r="K147" s="25"/>
    </row>
    <row r="148" spans="1:11" ht="16.5" customHeight="1" x14ac:dyDescent="0.15">
      <c r="A148" s="75" t="s">
        <v>761</v>
      </c>
      <c r="B148" s="50" t="s">
        <v>512</v>
      </c>
      <c r="C148" s="44" t="s">
        <v>272</v>
      </c>
      <c r="D148" s="49" t="s">
        <v>10</v>
      </c>
      <c r="E148" s="44"/>
      <c r="F148" s="44"/>
      <c r="G148" s="45"/>
      <c r="H148" s="46"/>
      <c r="I148" s="237"/>
      <c r="J148" s="50"/>
      <c r="K148" s="25"/>
    </row>
    <row r="149" spans="1:11" ht="16.5" customHeight="1" x14ac:dyDescent="0.15">
      <c r="A149" s="75" t="s">
        <v>762</v>
      </c>
      <c r="B149" s="50" t="s">
        <v>273</v>
      </c>
      <c r="C149" s="44" t="s">
        <v>269</v>
      </c>
      <c r="D149" s="49" t="s">
        <v>10</v>
      </c>
      <c r="E149" s="44"/>
      <c r="F149" s="44"/>
      <c r="G149" s="45"/>
      <c r="H149" s="46"/>
      <c r="I149" s="76" t="s">
        <v>513</v>
      </c>
      <c r="J149" s="50"/>
      <c r="K149" s="25"/>
    </row>
    <row r="150" spans="1:11" ht="16.5" customHeight="1" x14ac:dyDescent="0.15">
      <c r="A150" s="75" t="s">
        <v>764</v>
      </c>
      <c r="B150" s="50" t="s">
        <v>274</v>
      </c>
      <c r="C150" s="44" t="s">
        <v>270</v>
      </c>
      <c r="D150" s="49" t="s">
        <v>10</v>
      </c>
      <c r="E150" s="44"/>
      <c r="F150" s="44"/>
      <c r="G150" s="45"/>
      <c r="H150" s="46"/>
      <c r="I150" s="76" t="s">
        <v>1024</v>
      </c>
      <c r="J150" s="50"/>
      <c r="K150" s="25"/>
    </row>
    <row r="151" spans="1:11" ht="16.5" customHeight="1" x14ac:dyDescent="0.15">
      <c r="A151" s="75" t="s">
        <v>765</v>
      </c>
      <c r="B151" s="50" t="s">
        <v>275</v>
      </c>
      <c r="C151" s="44" t="s">
        <v>504</v>
      </c>
      <c r="D151" s="49" t="s">
        <v>10</v>
      </c>
      <c r="E151" s="44"/>
      <c r="F151" s="44"/>
      <c r="G151" s="45"/>
      <c r="H151" s="46"/>
      <c r="I151" s="76" t="s">
        <v>514</v>
      </c>
      <c r="J151" s="50" t="s">
        <v>672</v>
      </c>
      <c r="K151" s="25"/>
    </row>
    <row r="152" spans="1:11" ht="16.5" customHeight="1" x14ac:dyDescent="0.15">
      <c r="A152" s="75" t="s">
        <v>766</v>
      </c>
      <c r="B152" s="50" t="s">
        <v>276</v>
      </c>
      <c r="C152" s="44"/>
      <c r="D152" s="49" t="s">
        <v>10</v>
      </c>
      <c r="E152" s="44"/>
      <c r="F152" s="44"/>
      <c r="G152" s="45"/>
      <c r="H152" s="46"/>
      <c r="I152" s="76" t="s">
        <v>909</v>
      </c>
      <c r="J152" s="50"/>
      <c r="K152" s="25"/>
    </row>
    <row r="153" spans="1:11" ht="16.5" customHeight="1" x14ac:dyDescent="0.15">
      <c r="A153" s="75" t="s">
        <v>767</v>
      </c>
      <c r="B153" s="50" t="s">
        <v>515</v>
      </c>
      <c r="C153" s="44" t="s">
        <v>272</v>
      </c>
      <c r="D153" s="49" t="s">
        <v>10</v>
      </c>
      <c r="E153" s="44"/>
      <c r="F153" s="44"/>
      <c r="G153" s="45"/>
      <c r="H153" s="46"/>
      <c r="I153" s="237" t="s">
        <v>907</v>
      </c>
      <c r="J153" s="50"/>
      <c r="K153" s="25"/>
    </row>
    <row r="154" spans="1:11" ht="16.5" customHeight="1" x14ac:dyDescent="0.15">
      <c r="A154" s="75" t="s">
        <v>768</v>
      </c>
      <c r="B154" s="50" t="s">
        <v>516</v>
      </c>
      <c r="C154" s="44" t="s">
        <v>272</v>
      </c>
      <c r="D154" s="49" t="s">
        <v>10</v>
      </c>
      <c r="E154" s="44"/>
      <c r="F154" s="44"/>
      <c r="G154" s="45"/>
      <c r="H154" s="46"/>
      <c r="I154" s="237"/>
      <c r="J154" s="50"/>
      <c r="K154" s="25"/>
    </row>
    <row r="155" spans="1:11" ht="16.5" customHeight="1" x14ac:dyDescent="0.15">
      <c r="A155" s="75" t="s">
        <v>769</v>
      </c>
      <c r="B155" s="50" t="s">
        <v>517</v>
      </c>
      <c r="C155" s="44" t="s">
        <v>272</v>
      </c>
      <c r="D155" s="49" t="s">
        <v>10</v>
      </c>
      <c r="E155" s="44"/>
      <c r="F155" s="44"/>
      <c r="G155" s="45"/>
      <c r="H155" s="46"/>
      <c r="I155" s="237"/>
      <c r="J155" s="50"/>
      <c r="K155" s="25"/>
    </row>
    <row r="156" spans="1:11" ht="16.5" customHeight="1" x14ac:dyDescent="0.15">
      <c r="A156" s="75" t="s">
        <v>770</v>
      </c>
      <c r="B156" s="50" t="s">
        <v>518</v>
      </c>
      <c r="C156" s="44" t="s">
        <v>272</v>
      </c>
      <c r="D156" s="49" t="s">
        <v>10</v>
      </c>
      <c r="E156" s="44"/>
      <c r="F156" s="44"/>
      <c r="G156" s="45"/>
      <c r="H156" s="47"/>
      <c r="I156" s="237"/>
      <c r="J156" s="50"/>
      <c r="K156" s="25"/>
    </row>
    <row r="157" spans="1:11" ht="16.5" customHeight="1" x14ac:dyDescent="0.15">
      <c r="A157" s="75" t="s">
        <v>824</v>
      </c>
      <c r="B157" s="50" t="s">
        <v>1038</v>
      </c>
      <c r="C157" s="44" t="s">
        <v>1047</v>
      </c>
      <c r="D157" s="49" t="s">
        <v>10</v>
      </c>
      <c r="E157" s="44"/>
      <c r="F157" s="44"/>
      <c r="G157" s="45"/>
      <c r="H157" s="47" t="s">
        <v>1006</v>
      </c>
      <c r="I157" s="237" t="s">
        <v>908</v>
      </c>
      <c r="J157" s="50"/>
      <c r="K157" s="25"/>
    </row>
    <row r="158" spans="1:11" ht="16.5" customHeight="1" x14ac:dyDescent="0.15">
      <c r="A158" s="75" t="s">
        <v>825</v>
      </c>
      <c r="B158" s="50" t="s">
        <v>1039</v>
      </c>
      <c r="C158" s="44" t="s">
        <v>1047</v>
      </c>
      <c r="D158" s="49" t="s">
        <v>10</v>
      </c>
      <c r="E158" s="44"/>
      <c r="F158" s="44"/>
      <c r="G158" s="45"/>
      <c r="H158" s="46"/>
      <c r="I158" s="237"/>
      <c r="J158" s="50"/>
      <c r="K158" s="25"/>
    </row>
    <row r="159" spans="1:11" ht="16.5" customHeight="1" x14ac:dyDescent="0.15">
      <c r="A159" s="75" t="s">
        <v>826</v>
      </c>
      <c r="B159" s="50" t="s">
        <v>1040</v>
      </c>
      <c r="C159" s="44" t="s">
        <v>1047</v>
      </c>
      <c r="D159" s="49" t="s">
        <v>10</v>
      </c>
      <c r="E159" s="44"/>
      <c r="F159" s="44"/>
      <c r="G159" s="45"/>
      <c r="H159" s="46"/>
      <c r="I159" s="237"/>
      <c r="J159" s="50"/>
      <c r="K159" s="25"/>
    </row>
    <row r="160" spans="1:11" ht="16.5" customHeight="1" x14ac:dyDescent="0.15">
      <c r="A160" s="75" t="s">
        <v>827</v>
      </c>
      <c r="B160" s="50" t="s">
        <v>1041</v>
      </c>
      <c r="C160" s="44" t="s">
        <v>1047</v>
      </c>
      <c r="D160" s="49" t="s">
        <v>10</v>
      </c>
      <c r="E160" s="44"/>
      <c r="F160" s="44"/>
      <c r="G160" s="45"/>
      <c r="H160" s="47"/>
      <c r="I160" s="237"/>
      <c r="J160" s="50"/>
      <c r="K160" s="25"/>
    </row>
    <row r="161" spans="1:11" ht="16.5" customHeight="1" x14ac:dyDescent="0.15">
      <c r="A161" s="75" t="s">
        <v>828</v>
      </c>
      <c r="B161" s="54" t="s">
        <v>1042</v>
      </c>
      <c r="C161" s="44" t="s">
        <v>1047</v>
      </c>
      <c r="D161" s="49" t="s">
        <v>10</v>
      </c>
      <c r="E161" s="44"/>
      <c r="F161" s="44"/>
      <c r="G161" s="45"/>
      <c r="H161" s="47"/>
      <c r="I161" s="237" t="s">
        <v>907</v>
      </c>
      <c r="J161" s="198"/>
      <c r="K161" s="25"/>
    </row>
    <row r="162" spans="1:11" ht="16.5" customHeight="1" x14ac:dyDescent="0.15">
      <c r="A162" s="75" t="s">
        <v>829</v>
      </c>
      <c r="B162" s="54" t="s">
        <v>1043</v>
      </c>
      <c r="C162" s="44" t="s">
        <v>1047</v>
      </c>
      <c r="D162" s="49" t="s">
        <v>10</v>
      </c>
      <c r="E162" s="44"/>
      <c r="F162" s="44"/>
      <c r="G162" s="45"/>
      <c r="H162" s="47"/>
      <c r="I162" s="237"/>
      <c r="J162" s="198"/>
      <c r="K162" s="25"/>
    </row>
    <row r="163" spans="1:11" ht="16.5" customHeight="1" x14ac:dyDescent="0.15">
      <c r="A163" s="75" t="s">
        <v>830</v>
      </c>
      <c r="B163" s="54" t="s">
        <v>1044</v>
      </c>
      <c r="C163" s="44" t="s">
        <v>1047</v>
      </c>
      <c r="D163" s="49" t="s">
        <v>10</v>
      </c>
      <c r="E163" s="44"/>
      <c r="F163" s="44"/>
      <c r="G163" s="45"/>
      <c r="H163" s="47"/>
      <c r="I163" s="237"/>
      <c r="J163" s="198"/>
      <c r="K163" s="25"/>
    </row>
    <row r="164" spans="1:11" ht="16.5" customHeight="1" x14ac:dyDescent="0.15">
      <c r="A164" s="75" t="s">
        <v>831</v>
      </c>
      <c r="B164" s="54" t="s">
        <v>1045</v>
      </c>
      <c r="C164" s="44" t="s">
        <v>1047</v>
      </c>
      <c r="D164" s="49" t="s">
        <v>10</v>
      </c>
      <c r="E164" s="44"/>
      <c r="F164" s="44"/>
      <c r="G164" s="45"/>
      <c r="H164" s="47"/>
      <c r="I164" s="237"/>
      <c r="J164" s="198"/>
      <c r="K164" s="25"/>
    </row>
    <row r="165" spans="1:11" ht="16.5" customHeight="1" x14ac:dyDescent="0.15">
      <c r="A165" s="75" t="s">
        <v>832</v>
      </c>
      <c r="B165" s="54" t="s">
        <v>899</v>
      </c>
      <c r="C165" s="44" t="s">
        <v>1047</v>
      </c>
      <c r="D165" s="49" t="s">
        <v>10</v>
      </c>
      <c r="E165" s="44"/>
      <c r="F165" s="44"/>
      <c r="G165" s="45"/>
      <c r="H165" s="47"/>
      <c r="I165" s="237" t="s">
        <v>910</v>
      </c>
      <c r="J165" s="198"/>
      <c r="K165" s="25"/>
    </row>
    <row r="166" spans="1:11" ht="16.5" customHeight="1" x14ac:dyDescent="0.15">
      <c r="A166" s="75" t="s">
        <v>833</v>
      </c>
      <c r="B166" s="54" t="s">
        <v>900</v>
      </c>
      <c r="C166" s="44" t="s">
        <v>1047</v>
      </c>
      <c r="D166" s="49" t="s">
        <v>10</v>
      </c>
      <c r="E166" s="44"/>
      <c r="F166" s="44"/>
      <c r="G166" s="45"/>
      <c r="H166" s="47"/>
      <c r="I166" s="237"/>
      <c r="J166" s="198"/>
      <c r="K166" s="25"/>
    </row>
    <row r="167" spans="1:11" ht="16.5" customHeight="1" x14ac:dyDescent="0.15">
      <c r="A167" s="75" t="s">
        <v>834</v>
      </c>
      <c r="B167" s="54" t="s">
        <v>901</v>
      </c>
      <c r="C167" s="44" t="s">
        <v>1047</v>
      </c>
      <c r="D167" s="49" t="s">
        <v>10</v>
      </c>
      <c r="E167" s="44"/>
      <c r="F167" s="44"/>
      <c r="G167" s="45"/>
      <c r="H167" s="47"/>
      <c r="I167" s="237"/>
      <c r="J167" s="198"/>
      <c r="K167" s="25"/>
    </row>
    <row r="168" spans="1:11" ht="16.5" customHeight="1" x14ac:dyDescent="0.15">
      <c r="A168" s="75" t="s">
        <v>835</v>
      </c>
      <c r="B168" s="54" t="s">
        <v>902</v>
      </c>
      <c r="C168" s="44" t="s">
        <v>1047</v>
      </c>
      <c r="D168" s="49" t="s">
        <v>10</v>
      </c>
      <c r="E168" s="44"/>
      <c r="F168" s="44"/>
      <c r="G168" s="45"/>
      <c r="H168" s="47"/>
      <c r="I168" s="237"/>
      <c r="J168" s="198"/>
      <c r="K168" s="25"/>
    </row>
    <row r="169" spans="1:11" ht="16.5" customHeight="1" x14ac:dyDescent="0.15">
      <c r="A169" s="75" t="s">
        <v>836</v>
      </c>
      <c r="B169" s="54" t="s">
        <v>903</v>
      </c>
      <c r="C169" s="44" t="s">
        <v>1047</v>
      </c>
      <c r="D169" s="49" t="s">
        <v>10</v>
      </c>
      <c r="E169" s="44"/>
      <c r="F169" s="44"/>
      <c r="G169" s="45"/>
      <c r="H169" s="47"/>
      <c r="I169" s="237" t="s">
        <v>911</v>
      </c>
      <c r="J169" s="198"/>
      <c r="K169" s="25"/>
    </row>
    <row r="170" spans="1:11" ht="16.5" customHeight="1" x14ac:dyDescent="0.15">
      <c r="A170" s="75" t="s">
        <v>837</v>
      </c>
      <c r="B170" s="54" t="s">
        <v>904</v>
      </c>
      <c r="C170" s="44" t="s">
        <v>1047</v>
      </c>
      <c r="D170" s="49" t="s">
        <v>10</v>
      </c>
      <c r="E170" s="44"/>
      <c r="F170" s="44"/>
      <c r="G170" s="45"/>
      <c r="H170" s="47"/>
      <c r="I170" s="237"/>
      <c r="J170" s="198"/>
      <c r="K170" s="25"/>
    </row>
    <row r="171" spans="1:11" ht="16.5" customHeight="1" x14ac:dyDescent="0.15">
      <c r="A171" s="75" t="s">
        <v>838</v>
      </c>
      <c r="B171" s="54" t="s">
        <v>905</v>
      </c>
      <c r="C171" s="44" t="s">
        <v>1047</v>
      </c>
      <c r="D171" s="49" t="s">
        <v>10</v>
      </c>
      <c r="E171" s="44"/>
      <c r="F171" s="44"/>
      <c r="G171" s="45"/>
      <c r="H171" s="47"/>
      <c r="I171" s="237"/>
      <c r="J171" s="198"/>
      <c r="K171" s="25"/>
    </row>
    <row r="172" spans="1:11" ht="16.5" customHeight="1" x14ac:dyDescent="0.15">
      <c r="A172" s="75" t="s">
        <v>839</v>
      </c>
      <c r="B172" s="54" t="s">
        <v>906</v>
      </c>
      <c r="C172" s="44" t="s">
        <v>1047</v>
      </c>
      <c r="D172" s="49" t="s">
        <v>10</v>
      </c>
      <c r="E172" s="44"/>
      <c r="F172" s="44"/>
      <c r="G172" s="45"/>
      <c r="H172" s="47" t="s">
        <v>1025</v>
      </c>
      <c r="I172" s="237"/>
      <c r="J172" s="198"/>
      <c r="K172" s="25"/>
    </row>
    <row r="173" spans="1:11" ht="16.5" customHeight="1" x14ac:dyDescent="0.15">
      <c r="A173" s="75" t="s">
        <v>840</v>
      </c>
      <c r="B173" s="54" t="s">
        <v>1037</v>
      </c>
      <c r="C173" s="44"/>
      <c r="D173" s="49" t="s">
        <v>10</v>
      </c>
      <c r="E173" s="44"/>
      <c r="F173" s="44"/>
      <c r="G173" s="45"/>
      <c r="H173" s="46"/>
      <c r="I173" s="76" t="s">
        <v>1034</v>
      </c>
      <c r="J173" s="50"/>
      <c r="K173" s="25"/>
    </row>
    <row r="174" spans="1:11" ht="16.5" customHeight="1" x14ac:dyDescent="0.15">
      <c r="A174" s="75" t="s">
        <v>841</v>
      </c>
      <c r="B174" s="53" t="s">
        <v>519</v>
      </c>
      <c r="C174" s="44"/>
      <c r="D174" s="49" t="s">
        <v>10</v>
      </c>
      <c r="E174" s="44"/>
      <c r="F174" s="44"/>
      <c r="G174" s="45"/>
      <c r="H174" s="46"/>
      <c r="I174" s="76"/>
      <c r="J174" s="50"/>
      <c r="K174" s="25"/>
    </row>
    <row r="175" spans="1:11" ht="16.5" customHeight="1" x14ac:dyDescent="0.15">
      <c r="A175" s="75" t="s">
        <v>842</v>
      </c>
      <c r="B175" s="53" t="s">
        <v>667</v>
      </c>
      <c r="C175" s="44"/>
      <c r="D175" s="49" t="s">
        <v>10</v>
      </c>
      <c r="E175" s="44"/>
      <c r="F175" s="44"/>
      <c r="G175" s="45"/>
      <c r="H175" s="47" t="s">
        <v>1026</v>
      </c>
      <c r="I175" s="51" t="s">
        <v>929</v>
      </c>
      <c r="J175" s="51" t="s">
        <v>883</v>
      </c>
      <c r="K175" s="25"/>
    </row>
    <row r="176" spans="1:11" ht="16.5" customHeight="1" x14ac:dyDescent="0.15">
      <c r="A176" s="75" t="s">
        <v>843</v>
      </c>
      <c r="B176" s="53" t="s">
        <v>662</v>
      </c>
      <c r="C176" s="44"/>
      <c r="D176" s="49" t="s">
        <v>10</v>
      </c>
      <c r="E176" s="44"/>
      <c r="F176" s="44"/>
      <c r="G176" s="45"/>
      <c r="H176" s="46"/>
      <c r="I176" s="51"/>
      <c r="J176" s="50"/>
      <c r="K176" s="25"/>
    </row>
    <row r="177" spans="1:12" ht="16.5" customHeight="1" x14ac:dyDescent="0.15">
      <c r="A177" s="75" t="s">
        <v>844</v>
      </c>
      <c r="B177" s="53" t="s">
        <v>665</v>
      </c>
      <c r="C177" s="44"/>
      <c r="D177" s="49" t="s">
        <v>10</v>
      </c>
      <c r="E177" s="44"/>
      <c r="F177" s="44"/>
      <c r="G177" s="45"/>
      <c r="H177" s="55"/>
      <c r="I177" s="51"/>
      <c r="J177" s="50"/>
      <c r="K177" s="25"/>
    </row>
    <row r="178" spans="1:12" ht="16.5" customHeight="1" x14ac:dyDescent="0.15">
      <c r="A178" s="75" t="s">
        <v>845</v>
      </c>
      <c r="B178" s="53" t="s">
        <v>666</v>
      </c>
      <c r="C178" s="44"/>
      <c r="D178" s="49" t="s">
        <v>10</v>
      </c>
      <c r="E178" s="44"/>
      <c r="F178" s="44"/>
      <c r="G178" s="45"/>
      <c r="H178" s="76" t="s">
        <v>1027</v>
      </c>
      <c r="I178" s="51" t="s">
        <v>930</v>
      </c>
      <c r="J178" s="51" t="s">
        <v>883</v>
      </c>
      <c r="K178" s="25"/>
    </row>
    <row r="179" spans="1:12" ht="16.5" customHeight="1" x14ac:dyDescent="0.15">
      <c r="A179" s="75" t="s">
        <v>846</v>
      </c>
      <c r="B179" s="53" t="s">
        <v>663</v>
      </c>
      <c r="C179" s="44"/>
      <c r="D179" s="49" t="s">
        <v>10</v>
      </c>
      <c r="E179" s="44"/>
      <c r="F179" s="44"/>
      <c r="G179" s="45"/>
      <c r="H179" s="47"/>
      <c r="I179" s="51"/>
      <c r="J179" s="50"/>
      <c r="K179" s="25"/>
    </row>
    <row r="180" spans="1:12" ht="16.5" customHeight="1" x14ac:dyDescent="0.15">
      <c r="A180" s="75" t="s">
        <v>776</v>
      </c>
      <c r="B180" s="53" t="s">
        <v>664</v>
      </c>
      <c r="C180" s="44"/>
      <c r="D180" s="49" t="s">
        <v>10</v>
      </c>
      <c r="E180" s="44"/>
      <c r="F180" s="44"/>
      <c r="G180" s="45"/>
      <c r="H180" s="55"/>
      <c r="I180" s="51"/>
      <c r="J180" s="50"/>
      <c r="K180" s="25"/>
    </row>
    <row r="181" spans="1:12" ht="16.5" customHeight="1" x14ac:dyDescent="0.15">
      <c r="A181" s="75" t="s">
        <v>777</v>
      </c>
      <c r="B181" s="53" t="s">
        <v>874</v>
      </c>
      <c r="C181" s="44"/>
      <c r="D181" s="49" t="s">
        <v>10</v>
      </c>
      <c r="E181" s="44"/>
      <c r="F181" s="44"/>
      <c r="G181" s="45"/>
      <c r="H181" s="46" t="s">
        <v>912</v>
      </c>
      <c r="I181" s="51" t="s">
        <v>931</v>
      </c>
      <c r="J181" s="50"/>
      <c r="K181" s="25"/>
    </row>
    <row r="182" spans="1:12" ht="16.5" customHeight="1" x14ac:dyDescent="0.15">
      <c r="A182" s="75" t="s">
        <v>859</v>
      </c>
      <c r="B182" s="53" t="s">
        <v>875</v>
      </c>
      <c r="C182" s="44"/>
      <c r="D182" s="49" t="s">
        <v>10</v>
      </c>
      <c r="E182" s="44"/>
      <c r="F182" s="44"/>
      <c r="G182" s="45"/>
      <c r="H182" s="47" t="s">
        <v>913</v>
      </c>
      <c r="I182" s="51" t="s">
        <v>931</v>
      </c>
      <c r="J182" s="50"/>
      <c r="K182" s="25"/>
    </row>
    <row r="183" spans="1:12" s="9" customFormat="1" ht="16.5" customHeight="1" x14ac:dyDescent="0.15">
      <c r="A183" s="75" t="s">
        <v>860</v>
      </c>
      <c r="B183" s="53" t="s">
        <v>1036</v>
      </c>
      <c r="C183" s="93" t="s">
        <v>110</v>
      </c>
      <c r="D183" s="49" t="s">
        <v>10</v>
      </c>
      <c r="E183" s="176"/>
      <c r="F183" s="94"/>
      <c r="G183" s="89"/>
      <c r="H183" s="95"/>
      <c r="I183" s="117" t="s">
        <v>1035</v>
      </c>
      <c r="J183" s="231" t="s">
        <v>659</v>
      </c>
      <c r="L183" s="9" t="s">
        <v>1028</v>
      </c>
    </row>
    <row r="184" spans="1:12" s="9" customFormat="1" ht="16.5" customHeight="1" x14ac:dyDescent="0.15">
      <c r="A184" s="75" t="s">
        <v>861</v>
      </c>
      <c r="B184" s="50" t="s">
        <v>746</v>
      </c>
      <c r="C184" s="93" t="s">
        <v>111</v>
      </c>
      <c r="D184" s="49" t="s">
        <v>10</v>
      </c>
      <c r="E184" s="176"/>
      <c r="F184" s="94"/>
      <c r="G184" s="89"/>
      <c r="H184" s="95"/>
      <c r="I184" s="117"/>
      <c r="J184" s="231"/>
    </row>
    <row r="185" spans="1:12" s="9" customFormat="1" ht="16.5" customHeight="1" x14ac:dyDescent="0.15">
      <c r="A185" s="75" t="s">
        <v>862</v>
      </c>
      <c r="B185" s="50" t="s">
        <v>747</v>
      </c>
      <c r="C185" s="93" t="s">
        <v>112</v>
      </c>
      <c r="D185" s="49" t="s">
        <v>10</v>
      </c>
      <c r="E185" s="176"/>
      <c r="F185" s="94"/>
      <c r="G185" s="89"/>
      <c r="H185" s="95"/>
      <c r="I185" s="117"/>
      <c r="J185" s="231"/>
    </row>
    <row r="186" spans="1:12" s="9" customFormat="1" ht="16.5" customHeight="1" x14ac:dyDescent="0.15">
      <c r="A186" s="75" t="s">
        <v>778</v>
      </c>
      <c r="B186" s="50" t="s">
        <v>748</v>
      </c>
      <c r="C186" s="93" t="s">
        <v>393</v>
      </c>
      <c r="D186" s="49" t="s">
        <v>10</v>
      </c>
      <c r="E186" s="176"/>
      <c r="F186" s="94"/>
      <c r="G186" s="89"/>
      <c r="H186" s="95"/>
      <c r="I186" s="117"/>
      <c r="J186" s="231"/>
    </row>
    <row r="187" spans="1:12" s="9" customFormat="1" ht="16.5" customHeight="1" x14ac:dyDescent="0.15">
      <c r="A187" s="75" t="s">
        <v>779</v>
      </c>
      <c r="B187" s="50" t="s">
        <v>1088</v>
      </c>
      <c r="C187" s="93" t="s">
        <v>1048</v>
      </c>
      <c r="D187" s="49" t="s">
        <v>10</v>
      </c>
      <c r="E187" s="176"/>
      <c r="F187" s="94"/>
      <c r="G187" s="89"/>
      <c r="H187" s="95"/>
      <c r="I187" s="117"/>
      <c r="J187" s="231"/>
    </row>
    <row r="188" spans="1:12" s="9" customFormat="1" ht="16.5" customHeight="1" x14ac:dyDescent="0.15">
      <c r="A188" s="75" t="s">
        <v>780</v>
      </c>
      <c r="B188" s="50" t="s">
        <v>749</v>
      </c>
      <c r="C188" s="93" t="s">
        <v>392</v>
      </c>
      <c r="D188" s="49" t="s">
        <v>10</v>
      </c>
      <c r="E188" s="176"/>
      <c r="F188" s="94"/>
      <c r="G188" s="89"/>
      <c r="H188" s="95"/>
      <c r="I188" s="117"/>
      <c r="J188" s="231"/>
    </row>
    <row r="189" spans="1:12" s="9" customFormat="1" ht="16.5" customHeight="1" x14ac:dyDescent="0.15">
      <c r="A189" s="75" t="s">
        <v>781</v>
      </c>
      <c r="B189" s="50" t="s">
        <v>750</v>
      </c>
      <c r="C189" s="93" t="s">
        <v>1049</v>
      </c>
      <c r="D189" s="49" t="s">
        <v>10</v>
      </c>
      <c r="E189" s="176"/>
      <c r="F189" s="94"/>
      <c r="G189" s="89"/>
      <c r="H189" s="95"/>
      <c r="I189" s="117"/>
      <c r="J189" s="231"/>
    </row>
    <row r="190" spans="1:12" s="9" customFormat="1" ht="16.5" customHeight="1" x14ac:dyDescent="0.15">
      <c r="A190" s="75" t="s">
        <v>782</v>
      </c>
      <c r="B190" s="50" t="s">
        <v>1090</v>
      </c>
      <c r="C190" s="93" t="s">
        <v>1091</v>
      </c>
      <c r="D190" s="49" t="s">
        <v>10</v>
      </c>
      <c r="E190" s="176"/>
      <c r="F190" s="94"/>
      <c r="G190" s="95"/>
      <c r="H190" s="95"/>
      <c r="I190" s="119"/>
      <c r="J190" s="231"/>
    </row>
    <row r="191" spans="1:12" s="9" customFormat="1" ht="16.5" customHeight="1" x14ac:dyDescent="0.15">
      <c r="A191" s="75" t="s">
        <v>863</v>
      </c>
      <c r="B191" s="50" t="s">
        <v>751</v>
      </c>
      <c r="C191" s="93" t="s">
        <v>1050</v>
      </c>
      <c r="D191" s="49" t="s">
        <v>10</v>
      </c>
      <c r="E191" s="176"/>
      <c r="F191" s="94"/>
      <c r="G191" s="89"/>
      <c r="H191" s="95"/>
      <c r="I191" s="119"/>
      <c r="J191" s="231"/>
    </row>
    <row r="192" spans="1:12" s="9" customFormat="1" ht="16.5" customHeight="1" x14ac:dyDescent="0.15">
      <c r="A192" s="75" t="s">
        <v>864</v>
      </c>
      <c r="B192" s="50" t="s">
        <v>752</v>
      </c>
      <c r="C192" s="93" t="s">
        <v>392</v>
      </c>
      <c r="D192" s="49" t="s">
        <v>10</v>
      </c>
      <c r="E192" s="176"/>
      <c r="F192" s="94"/>
      <c r="G192" s="95"/>
      <c r="H192" s="95"/>
      <c r="I192" s="117"/>
      <c r="J192" s="231"/>
    </row>
    <row r="193" spans="1:10" s="9" customFormat="1" ht="16.5" customHeight="1" x14ac:dyDescent="0.15">
      <c r="A193" s="75" t="s">
        <v>865</v>
      </c>
      <c r="B193" s="50" t="s">
        <v>753</v>
      </c>
      <c r="C193" s="93" t="s">
        <v>1051</v>
      </c>
      <c r="D193" s="49" t="s">
        <v>10</v>
      </c>
      <c r="E193" s="176"/>
      <c r="F193" s="94"/>
      <c r="G193" s="95"/>
      <c r="H193" s="95"/>
      <c r="I193" s="117"/>
      <c r="J193" s="231"/>
    </row>
    <row r="194" spans="1:10" s="9" customFormat="1" ht="16.5" customHeight="1" x14ac:dyDescent="0.15">
      <c r="A194" s="75" t="s">
        <v>866</v>
      </c>
      <c r="B194" s="50" t="s">
        <v>754</v>
      </c>
      <c r="C194" s="93" t="s">
        <v>393</v>
      </c>
      <c r="D194" s="49" t="s">
        <v>10</v>
      </c>
      <c r="E194" s="176"/>
      <c r="F194" s="94"/>
      <c r="G194" s="95"/>
      <c r="H194" s="95"/>
      <c r="I194" s="117"/>
      <c r="J194" s="231"/>
    </row>
    <row r="195" spans="1:10" s="9" customFormat="1" ht="16.5" customHeight="1" x14ac:dyDescent="0.15">
      <c r="A195" s="75" t="s">
        <v>783</v>
      </c>
      <c r="B195" s="50" t="s">
        <v>755</v>
      </c>
      <c r="C195" s="93" t="s">
        <v>1048</v>
      </c>
      <c r="D195" s="49" t="s">
        <v>10</v>
      </c>
      <c r="E195" s="176"/>
      <c r="F195" s="94"/>
      <c r="G195" s="95"/>
      <c r="H195" s="95"/>
      <c r="I195" s="117"/>
      <c r="J195" s="231"/>
    </row>
    <row r="196" spans="1:10" s="9" customFormat="1" ht="16.5" customHeight="1" x14ac:dyDescent="0.15">
      <c r="A196" s="75" t="s">
        <v>784</v>
      </c>
      <c r="B196" s="50" t="s">
        <v>756</v>
      </c>
      <c r="C196" s="93" t="s">
        <v>392</v>
      </c>
      <c r="D196" s="49" t="s">
        <v>10</v>
      </c>
      <c r="E196" s="176"/>
      <c r="F196" s="94"/>
      <c r="G196" s="95"/>
      <c r="H196" s="95"/>
      <c r="I196" s="117"/>
      <c r="J196" s="231"/>
    </row>
    <row r="197" spans="1:10" s="9" customFormat="1" ht="16.5" customHeight="1" x14ac:dyDescent="0.15">
      <c r="A197" s="75" t="s">
        <v>785</v>
      </c>
      <c r="B197" s="50" t="s">
        <v>757</v>
      </c>
      <c r="C197" s="93" t="s">
        <v>1049</v>
      </c>
      <c r="D197" s="49" t="s">
        <v>10</v>
      </c>
      <c r="E197" s="176"/>
      <c r="F197" s="94"/>
      <c r="G197" s="95"/>
      <c r="H197" s="95"/>
      <c r="I197" s="117"/>
      <c r="J197" s="231"/>
    </row>
    <row r="198" spans="1:10" s="9" customFormat="1" ht="16.5" customHeight="1" x14ac:dyDescent="0.15">
      <c r="A198" s="75" t="s">
        <v>786</v>
      </c>
      <c r="B198" s="50" t="s">
        <v>758</v>
      </c>
      <c r="C198" s="93" t="s">
        <v>1091</v>
      </c>
      <c r="D198" s="49" t="s">
        <v>10</v>
      </c>
      <c r="E198" s="176"/>
      <c r="F198" s="94"/>
      <c r="G198" s="95"/>
      <c r="H198" s="95"/>
      <c r="I198" s="118"/>
      <c r="J198" s="231"/>
    </row>
    <row r="199" spans="1:10" s="9" customFormat="1" ht="16.5" customHeight="1" x14ac:dyDescent="0.15">
      <c r="A199" s="75" t="s">
        <v>787</v>
      </c>
      <c r="B199" s="58" t="s">
        <v>854</v>
      </c>
      <c r="C199" s="59"/>
      <c r="D199" s="49" t="s">
        <v>10</v>
      </c>
      <c r="E199" s="177"/>
      <c r="F199" s="94"/>
      <c r="G199" s="95"/>
      <c r="H199" s="95"/>
      <c r="I199" s="118" t="s">
        <v>1029</v>
      </c>
      <c r="J199" s="186"/>
    </row>
    <row r="200" spans="1:10" s="9" customFormat="1" ht="16.5" customHeight="1" x14ac:dyDescent="0.15">
      <c r="A200" s="75" t="s">
        <v>788</v>
      </c>
      <c r="B200" s="58" t="s">
        <v>850</v>
      </c>
      <c r="C200" s="59" t="s">
        <v>763</v>
      </c>
      <c r="D200" s="49" t="s">
        <v>10</v>
      </c>
      <c r="E200" s="177"/>
      <c r="F200" s="94"/>
      <c r="G200" s="95"/>
      <c r="H200" s="95"/>
      <c r="I200" s="118"/>
      <c r="J200" s="186"/>
    </row>
    <row r="201" spans="1:10" s="9" customFormat="1" ht="16.5" customHeight="1" x14ac:dyDescent="0.15">
      <c r="A201" s="75" t="s">
        <v>789</v>
      </c>
      <c r="B201" s="58" t="s">
        <v>851</v>
      </c>
      <c r="C201" s="59" t="s">
        <v>763</v>
      </c>
      <c r="D201" s="49" t="s">
        <v>10</v>
      </c>
      <c r="E201" s="177"/>
      <c r="F201" s="94"/>
      <c r="G201" s="95"/>
      <c r="H201" s="95"/>
      <c r="I201" s="118"/>
      <c r="J201" s="186"/>
    </row>
    <row r="202" spans="1:10" s="9" customFormat="1" ht="16.5" customHeight="1" x14ac:dyDescent="0.15">
      <c r="A202" s="75" t="s">
        <v>790</v>
      </c>
      <c r="B202" s="58" t="s">
        <v>852</v>
      </c>
      <c r="C202" s="59" t="s">
        <v>771</v>
      </c>
      <c r="D202" s="49" t="s">
        <v>10</v>
      </c>
      <c r="E202" s="177"/>
      <c r="F202" s="94"/>
      <c r="G202" s="95"/>
      <c r="H202" s="95"/>
      <c r="I202" s="118"/>
      <c r="J202" s="186"/>
    </row>
    <row r="203" spans="1:10" s="9" customFormat="1" ht="16.5" customHeight="1" x14ac:dyDescent="0.15">
      <c r="A203" s="75" t="s">
        <v>791</v>
      </c>
      <c r="B203" s="58" t="s">
        <v>853</v>
      </c>
      <c r="C203" s="59" t="s">
        <v>771</v>
      </c>
      <c r="D203" s="49" t="s">
        <v>10</v>
      </c>
      <c r="E203" s="177"/>
      <c r="F203" s="94"/>
      <c r="G203" s="95"/>
      <c r="H203" s="95"/>
      <c r="I203" s="118"/>
      <c r="J203" s="186"/>
    </row>
    <row r="204" spans="1:10" s="9" customFormat="1" ht="16.5" customHeight="1" x14ac:dyDescent="0.15">
      <c r="A204" s="75" t="s">
        <v>884</v>
      </c>
      <c r="B204" s="58" t="s">
        <v>772</v>
      </c>
      <c r="C204" s="59"/>
      <c r="D204" s="49" t="s">
        <v>10</v>
      </c>
      <c r="E204" s="177"/>
      <c r="F204" s="94"/>
      <c r="G204" s="95"/>
      <c r="H204" s="89" t="s">
        <v>1030</v>
      </c>
      <c r="I204" s="118" t="s">
        <v>1031</v>
      </c>
      <c r="J204" s="186"/>
    </row>
    <row r="205" spans="1:10" s="9" customFormat="1" ht="16.5" customHeight="1" x14ac:dyDescent="0.15">
      <c r="A205" s="75" t="s">
        <v>885</v>
      </c>
      <c r="B205" s="187" t="s">
        <v>850</v>
      </c>
      <c r="C205" s="59" t="s">
        <v>773</v>
      </c>
      <c r="D205" s="49" t="s">
        <v>10</v>
      </c>
      <c r="E205" s="177"/>
      <c r="F205" s="94"/>
      <c r="G205" s="95"/>
      <c r="H205" s="95"/>
      <c r="I205" s="118"/>
      <c r="J205" s="186"/>
    </row>
    <row r="206" spans="1:10" s="9" customFormat="1" ht="16.5" customHeight="1" x14ac:dyDescent="0.15">
      <c r="A206" s="75" t="s">
        <v>886</v>
      </c>
      <c r="B206" s="187" t="s">
        <v>851</v>
      </c>
      <c r="C206" s="59" t="s">
        <v>774</v>
      </c>
      <c r="D206" s="49" t="s">
        <v>10</v>
      </c>
      <c r="E206" s="177"/>
      <c r="F206" s="94"/>
      <c r="G206" s="95"/>
      <c r="H206" s="95"/>
      <c r="I206" s="118"/>
      <c r="J206" s="186"/>
    </row>
    <row r="207" spans="1:10" s="9" customFormat="1" ht="16.5" customHeight="1" x14ac:dyDescent="0.15">
      <c r="A207" s="75" t="s">
        <v>887</v>
      </c>
      <c r="B207" s="187" t="s">
        <v>852</v>
      </c>
      <c r="C207" s="59" t="s">
        <v>775</v>
      </c>
      <c r="D207" s="49" t="s">
        <v>10</v>
      </c>
      <c r="E207" s="177"/>
      <c r="F207" s="94"/>
      <c r="G207" s="95"/>
      <c r="H207" s="95"/>
      <c r="I207" s="118"/>
      <c r="J207" s="186"/>
    </row>
    <row r="208" spans="1:10" s="9" customFormat="1" ht="16.5" customHeight="1" x14ac:dyDescent="0.15">
      <c r="A208" s="75" t="s">
        <v>888</v>
      </c>
      <c r="B208" s="187" t="s">
        <v>853</v>
      </c>
      <c r="C208" s="59" t="s">
        <v>775</v>
      </c>
      <c r="D208" s="49" t="s">
        <v>10</v>
      </c>
      <c r="E208" s="177"/>
      <c r="F208" s="94"/>
      <c r="G208" s="95"/>
      <c r="H208" s="95"/>
      <c r="I208" s="118"/>
      <c r="J208" s="186"/>
    </row>
    <row r="209" spans="1:39" s="29" customFormat="1" ht="16.5" customHeight="1" x14ac:dyDescent="0.15">
      <c r="A209" s="75" t="s">
        <v>889</v>
      </c>
      <c r="B209" s="180" t="s">
        <v>927</v>
      </c>
      <c r="C209" s="91"/>
      <c r="D209" s="49" t="s">
        <v>10</v>
      </c>
      <c r="E209" s="91"/>
      <c r="F209" s="91"/>
      <c r="G209" s="90"/>
      <c r="H209" s="92"/>
      <c r="I209" s="92" t="s">
        <v>881</v>
      </c>
      <c r="J209" s="180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</row>
    <row r="210" spans="1:39" ht="16.5" customHeight="1" x14ac:dyDescent="0.15">
      <c r="A210" s="75" t="s">
        <v>890</v>
      </c>
      <c r="B210" s="68" t="s">
        <v>914</v>
      </c>
      <c r="C210" s="44" t="s">
        <v>108</v>
      </c>
      <c r="D210" s="49" t="s">
        <v>10</v>
      </c>
      <c r="E210" s="44"/>
      <c r="F210" s="44"/>
      <c r="G210" s="45"/>
      <c r="H210" s="47" t="s">
        <v>520</v>
      </c>
      <c r="I210" s="47"/>
      <c r="J210" s="54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28"/>
      <c r="AI210" s="28"/>
      <c r="AJ210" s="28"/>
      <c r="AK210" s="28"/>
      <c r="AL210" s="28"/>
      <c r="AM210" s="28"/>
    </row>
    <row r="211" spans="1:39" ht="16.5" customHeight="1" x14ac:dyDescent="0.15">
      <c r="A211" s="75" t="s">
        <v>891</v>
      </c>
      <c r="B211" s="68" t="s">
        <v>915</v>
      </c>
      <c r="C211" s="44" t="s">
        <v>109</v>
      </c>
      <c r="D211" s="49" t="s">
        <v>10</v>
      </c>
      <c r="E211" s="44"/>
      <c r="F211" s="44"/>
      <c r="G211" s="45"/>
      <c r="H211" s="47" t="s">
        <v>1032</v>
      </c>
      <c r="I211" s="47"/>
      <c r="J211" s="50"/>
      <c r="K211" s="25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</row>
    <row r="212" spans="1:39" ht="16.5" customHeight="1" x14ac:dyDescent="0.15">
      <c r="A212" s="75" t="s">
        <v>892</v>
      </c>
      <c r="B212" s="68" t="s">
        <v>916</v>
      </c>
      <c r="C212" s="44" t="s">
        <v>109</v>
      </c>
      <c r="D212" s="49" t="s">
        <v>10</v>
      </c>
      <c r="E212" s="44"/>
      <c r="F212" s="44"/>
      <c r="G212" s="45"/>
      <c r="H212" s="47" t="s">
        <v>521</v>
      </c>
      <c r="I212" s="47"/>
      <c r="J212" s="50"/>
      <c r="K212" s="25"/>
    </row>
    <row r="213" spans="1:39" ht="16.5" customHeight="1" x14ac:dyDescent="0.15">
      <c r="A213" s="75" t="s">
        <v>893</v>
      </c>
      <c r="B213" s="68" t="s">
        <v>920</v>
      </c>
      <c r="C213" s="44"/>
      <c r="D213" s="49" t="s">
        <v>10</v>
      </c>
      <c r="E213" s="44"/>
      <c r="F213" s="44"/>
      <c r="G213" s="45"/>
      <c r="H213" s="46"/>
      <c r="I213" s="47"/>
      <c r="J213" s="50"/>
      <c r="K213" s="25"/>
    </row>
    <row r="214" spans="1:39" ht="16.5" customHeight="1" x14ac:dyDescent="0.15">
      <c r="A214" s="75" t="s">
        <v>894</v>
      </c>
      <c r="B214" s="68" t="s">
        <v>921</v>
      </c>
      <c r="C214" s="44"/>
      <c r="D214" s="49" t="s">
        <v>10</v>
      </c>
      <c r="E214" s="44"/>
      <c r="F214" s="44"/>
      <c r="G214" s="45"/>
      <c r="H214" s="46"/>
      <c r="I214" s="47"/>
      <c r="J214" s="50"/>
      <c r="K214" s="25"/>
    </row>
    <row r="215" spans="1:39" ht="16.5" customHeight="1" x14ac:dyDescent="0.15">
      <c r="A215" s="75" t="s">
        <v>895</v>
      </c>
      <c r="B215" s="53" t="s">
        <v>924</v>
      </c>
      <c r="C215" s="44"/>
      <c r="D215" s="49" t="s">
        <v>10</v>
      </c>
      <c r="E215" s="44"/>
      <c r="F215" s="44"/>
      <c r="G215" s="45"/>
      <c r="H215" s="46"/>
      <c r="I215" s="47"/>
      <c r="J215" s="50"/>
      <c r="K215" s="25"/>
    </row>
    <row r="216" spans="1:39" s="29" customFormat="1" ht="16.5" customHeight="1" x14ac:dyDescent="0.15">
      <c r="A216" s="75" t="s">
        <v>896</v>
      </c>
      <c r="B216" s="180" t="s">
        <v>926</v>
      </c>
      <c r="C216" s="91"/>
      <c r="D216" s="49" t="s">
        <v>10</v>
      </c>
      <c r="E216" s="91"/>
      <c r="F216" s="91"/>
      <c r="G216" s="90"/>
      <c r="H216" s="92"/>
      <c r="I216" s="92"/>
      <c r="J216" s="180"/>
      <c r="K216" s="25"/>
      <c r="L216" s="25"/>
      <c r="M216" s="25"/>
      <c r="N216" s="25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39" ht="16.5" customHeight="1" x14ac:dyDescent="0.15">
      <c r="A217" s="75" t="s">
        <v>897</v>
      </c>
      <c r="B217" s="68" t="s">
        <v>917</v>
      </c>
      <c r="C217" s="44" t="s">
        <v>108</v>
      </c>
      <c r="D217" s="49" t="s">
        <v>10</v>
      </c>
      <c r="E217" s="44"/>
      <c r="F217" s="44"/>
      <c r="G217" s="45"/>
      <c r="H217" s="47" t="s">
        <v>522</v>
      </c>
      <c r="I217" s="47" t="s">
        <v>882</v>
      </c>
      <c r="J217" s="232"/>
      <c r="K217" s="25"/>
      <c r="L217" s="25"/>
      <c r="M217" s="25"/>
      <c r="N217" s="25"/>
    </row>
    <row r="218" spans="1:39" ht="16.5" customHeight="1" x14ac:dyDescent="0.15">
      <c r="A218" s="75" t="s">
        <v>898</v>
      </c>
      <c r="B218" s="68" t="s">
        <v>918</v>
      </c>
      <c r="C218" s="44" t="s">
        <v>109</v>
      </c>
      <c r="D218" s="49" t="s">
        <v>10</v>
      </c>
      <c r="E218" s="44"/>
      <c r="F218" s="44"/>
      <c r="G218" s="45"/>
      <c r="H218" s="47" t="s">
        <v>1032</v>
      </c>
      <c r="I218" s="47"/>
      <c r="J218" s="232"/>
      <c r="K218" s="25"/>
    </row>
    <row r="219" spans="1:39" ht="16.5" customHeight="1" x14ac:dyDescent="0.15">
      <c r="A219" s="75" t="s">
        <v>928</v>
      </c>
      <c r="B219" s="68" t="s">
        <v>919</v>
      </c>
      <c r="C219" s="44" t="s">
        <v>109</v>
      </c>
      <c r="D219" s="49" t="s">
        <v>10</v>
      </c>
      <c r="E219" s="44"/>
      <c r="F219" s="44"/>
      <c r="G219" s="45"/>
      <c r="H219" s="47" t="s">
        <v>521</v>
      </c>
      <c r="I219" s="47" t="s">
        <v>523</v>
      </c>
      <c r="J219" s="232"/>
      <c r="K219" s="25"/>
    </row>
    <row r="220" spans="1:39" ht="16.5" customHeight="1" x14ac:dyDescent="0.15">
      <c r="A220" s="75" t="s">
        <v>945</v>
      </c>
      <c r="B220" s="50" t="s">
        <v>922</v>
      </c>
      <c r="C220" s="44"/>
      <c r="D220" s="49" t="s">
        <v>10</v>
      </c>
      <c r="E220" s="44"/>
      <c r="F220" s="44"/>
      <c r="G220" s="45"/>
      <c r="H220" s="45"/>
      <c r="I220" s="47"/>
      <c r="J220" s="50"/>
      <c r="K220" s="25"/>
    </row>
    <row r="221" spans="1:39" ht="16.5" customHeight="1" x14ac:dyDescent="0.15">
      <c r="A221" s="75" t="s">
        <v>946</v>
      </c>
      <c r="B221" s="50" t="s">
        <v>923</v>
      </c>
      <c r="C221" s="44"/>
      <c r="D221" s="49" t="s">
        <v>10</v>
      </c>
      <c r="E221" s="44"/>
      <c r="F221" s="44"/>
      <c r="G221" s="45"/>
      <c r="H221" s="45"/>
      <c r="I221" s="47"/>
      <c r="J221" s="50"/>
      <c r="K221" s="25"/>
    </row>
    <row r="222" spans="1:39" ht="16.5" customHeight="1" x14ac:dyDescent="0.15">
      <c r="A222" s="75" t="s">
        <v>947</v>
      </c>
      <c r="B222" s="50" t="s">
        <v>925</v>
      </c>
      <c r="C222" s="44"/>
      <c r="D222" s="49" t="s">
        <v>10</v>
      </c>
      <c r="E222" s="44"/>
      <c r="F222" s="44"/>
      <c r="G222" s="45"/>
      <c r="H222" s="45"/>
      <c r="I222" s="47"/>
      <c r="J222" s="50"/>
      <c r="K222" s="25"/>
    </row>
    <row r="223" spans="1:39" ht="16.5" customHeight="1" x14ac:dyDescent="0.15">
      <c r="A223" s="75" t="s">
        <v>952</v>
      </c>
      <c r="B223" s="68" t="s">
        <v>277</v>
      </c>
      <c r="C223" s="44" t="s">
        <v>113</v>
      </c>
      <c r="D223" s="49" t="s">
        <v>10</v>
      </c>
      <c r="E223" s="44"/>
      <c r="F223" s="44"/>
      <c r="G223" s="45"/>
      <c r="H223" s="45"/>
      <c r="I223" s="47" t="s">
        <v>524</v>
      </c>
      <c r="J223" s="50"/>
      <c r="K223" s="25"/>
    </row>
    <row r="224" spans="1:39" ht="16.5" customHeight="1" x14ac:dyDescent="0.15">
      <c r="A224" s="75" t="s">
        <v>955</v>
      </c>
      <c r="B224" s="68" t="s">
        <v>525</v>
      </c>
      <c r="C224" s="44" t="s">
        <v>526</v>
      </c>
      <c r="D224" s="49" t="s">
        <v>10</v>
      </c>
      <c r="E224" s="44"/>
      <c r="F224" s="44"/>
      <c r="G224" s="45"/>
      <c r="H224" s="45"/>
      <c r="I224" s="47" t="s">
        <v>1033</v>
      </c>
      <c r="J224" s="50"/>
      <c r="K224" s="25"/>
    </row>
    <row r="225" spans="1:11" ht="16.5" customHeight="1" x14ac:dyDescent="0.15">
      <c r="A225" s="75" t="s">
        <v>956</v>
      </c>
      <c r="B225" s="68" t="s">
        <v>115</v>
      </c>
      <c r="C225" s="44"/>
      <c r="D225" s="49" t="s">
        <v>10</v>
      </c>
      <c r="E225" s="44"/>
      <c r="F225" s="44"/>
      <c r="G225" s="45"/>
      <c r="H225" s="45"/>
      <c r="I225" s="76" t="s">
        <v>527</v>
      </c>
      <c r="J225" s="50"/>
      <c r="K225" s="25"/>
    </row>
    <row r="226" spans="1:11" ht="16.5" customHeight="1" x14ac:dyDescent="0.15">
      <c r="A226" s="75" t="s">
        <v>960</v>
      </c>
      <c r="B226" s="68" t="s">
        <v>528</v>
      </c>
      <c r="C226" s="44"/>
      <c r="D226" s="49" t="s">
        <v>10</v>
      </c>
      <c r="E226" s="44"/>
      <c r="F226" s="44"/>
      <c r="G226" s="45"/>
      <c r="H226" s="45" t="s">
        <v>529</v>
      </c>
      <c r="I226" s="47"/>
      <c r="J226" s="50"/>
      <c r="K226" s="25"/>
    </row>
    <row r="227" spans="1:11" ht="16.5" customHeight="1" x14ac:dyDescent="0.15">
      <c r="K227" s="25"/>
    </row>
    <row r="228" spans="1:11" ht="16.5" customHeight="1" x14ac:dyDescent="0.15">
      <c r="K228" s="25"/>
    </row>
    <row r="229" spans="1:11" x14ac:dyDescent="0.15">
      <c r="K229" s="25"/>
    </row>
    <row r="230" spans="1:11" x14ac:dyDescent="0.15">
      <c r="K230" s="25"/>
    </row>
    <row r="231" spans="1:11" x14ac:dyDescent="0.15">
      <c r="K231" s="25"/>
    </row>
    <row r="232" spans="1:11" x14ac:dyDescent="0.15">
      <c r="K232" s="25"/>
    </row>
    <row r="233" spans="1:11" x14ac:dyDescent="0.15">
      <c r="K233" s="25"/>
    </row>
    <row r="234" spans="1:11" x14ac:dyDescent="0.15">
      <c r="K234" s="25"/>
    </row>
    <row r="235" spans="1:11" x14ac:dyDescent="0.15">
      <c r="K235" s="25"/>
    </row>
    <row r="236" spans="1:11" x14ac:dyDescent="0.15">
      <c r="K236" s="25"/>
    </row>
    <row r="237" spans="1:11" x14ac:dyDescent="0.15">
      <c r="K237" s="25"/>
    </row>
    <row r="238" spans="1:11" x14ac:dyDescent="0.15">
      <c r="K238" s="25"/>
    </row>
    <row r="239" spans="1:11" x14ac:dyDescent="0.15">
      <c r="K239" s="25"/>
    </row>
    <row r="240" spans="1:11" x14ac:dyDescent="0.15">
      <c r="K240" s="25"/>
    </row>
    <row r="241" spans="11:11" x14ac:dyDescent="0.15">
      <c r="K241" s="25"/>
    </row>
    <row r="242" spans="11:11" x14ac:dyDescent="0.15">
      <c r="K242" s="25"/>
    </row>
    <row r="243" spans="11:11" x14ac:dyDescent="0.15">
      <c r="K243" s="25"/>
    </row>
    <row r="244" spans="11:11" x14ac:dyDescent="0.15">
      <c r="K244" s="25"/>
    </row>
    <row r="245" spans="11:11" x14ac:dyDescent="0.15">
      <c r="K245" s="25"/>
    </row>
    <row r="246" spans="11:11" x14ac:dyDescent="0.15">
      <c r="K246" s="25"/>
    </row>
    <row r="247" spans="11:11" x14ac:dyDescent="0.15">
      <c r="K247" s="25"/>
    </row>
    <row r="248" spans="11:11" x14ac:dyDescent="0.15">
      <c r="K248" s="25"/>
    </row>
    <row r="249" spans="11:11" x14ac:dyDescent="0.15">
      <c r="K249" s="25"/>
    </row>
    <row r="250" spans="11:11" x14ac:dyDescent="0.15">
      <c r="K250" s="25"/>
    </row>
    <row r="251" spans="11:11" x14ac:dyDescent="0.15">
      <c r="K251" s="25"/>
    </row>
    <row r="252" spans="11:11" x14ac:dyDescent="0.15">
      <c r="K252" s="25"/>
    </row>
    <row r="253" spans="11:11" x14ac:dyDescent="0.15">
      <c r="K253" s="25"/>
    </row>
    <row r="254" spans="11:11" x14ac:dyDescent="0.15">
      <c r="K254" s="25"/>
    </row>
    <row r="255" spans="11:11" x14ac:dyDescent="0.15">
      <c r="K255" s="25"/>
    </row>
    <row r="256" spans="11:11" x14ac:dyDescent="0.15">
      <c r="K256" s="25"/>
    </row>
    <row r="257" spans="11:11" x14ac:dyDescent="0.15">
      <c r="K257" s="25"/>
    </row>
    <row r="258" spans="11:11" x14ac:dyDescent="0.15">
      <c r="K258" s="25"/>
    </row>
    <row r="259" spans="11:11" x14ac:dyDescent="0.15">
      <c r="K259" s="25"/>
    </row>
    <row r="260" spans="11:11" x14ac:dyDescent="0.15">
      <c r="K260" s="25"/>
    </row>
    <row r="261" spans="11:11" x14ac:dyDescent="0.15">
      <c r="K261" s="25"/>
    </row>
    <row r="262" spans="11:11" x14ac:dyDescent="0.15">
      <c r="K262" s="25"/>
    </row>
    <row r="263" spans="11:11" x14ac:dyDescent="0.15">
      <c r="K263" s="25"/>
    </row>
    <row r="264" spans="11:11" x14ac:dyDescent="0.15">
      <c r="K264" s="25"/>
    </row>
    <row r="265" spans="11:11" x14ac:dyDescent="0.15">
      <c r="K265" s="25"/>
    </row>
    <row r="266" spans="11:11" x14ac:dyDescent="0.15">
      <c r="K266" s="25"/>
    </row>
    <row r="267" spans="11:11" x14ac:dyDescent="0.15">
      <c r="K267" s="25"/>
    </row>
    <row r="268" spans="11:11" x14ac:dyDescent="0.15">
      <c r="K268" s="25"/>
    </row>
    <row r="269" spans="11:11" x14ac:dyDescent="0.15">
      <c r="K269" s="25"/>
    </row>
    <row r="270" spans="11:11" x14ac:dyDescent="0.15">
      <c r="K270" s="25"/>
    </row>
    <row r="271" spans="11:11" x14ac:dyDescent="0.15">
      <c r="K271" s="25"/>
    </row>
    <row r="272" spans="11:11" x14ac:dyDescent="0.15">
      <c r="K272" s="25"/>
    </row>
    <row r="273" spans="11:11" x14ac:dyDescent="0.15">
      <c r="K273" s="25"/>
    </row>
    <row r="274" spans="11:11" x14ac:dyDescent="0.15">
      <c r="K274" s="25"/>
    </row>
    <row r="275" spans="11:11" x14ac:dyDescent="0.15">
      <c r="K275" s="25"/>
    </row>
    <row r="276" spans="11:11" x14ac:dyDescent="0.15">
      <c r="K276" s="25"/>
    </row>
    <row r="277" spans="11:11" x14ac:dyDescent="0.15">
      <c r="K277" s="25"/>
    </row>
    <row r="278" spans="11:11" x14ac:dyDescent="0.15">
      <c r="K278" s="25"/>
    </row>
    <row r="279" spans="11:11" x14ac:dyDescent="0.15">
      <c r="K279" s="25"/>
    </row>
    <row r="280" spans="11:11" x14ac:dyDescent="0.15">
      <c r="K280" s="25"/>
    </row>
    <row r="281" spans="11:11" x14ac:dyDescent="0.15">
      <c r="K281" s="25"/>
    </row>
    <row r="282" spans="11:11" x14ac:dyDescent="0.15">
      <c r="K282" s="25"/>
    </row>
    <row r="283" spans="11:11" x14ac:dyDescent="0.15">
      <c r="K283" s="25"/>
    </row>
    <row r="284" spans="11:11" x14ac:dyDescent="0.15">
      <c r="K284" s="25"/>
    </row>
    <row r="285" spans="11:11" x14ac:dyDescent="0.15">
      <c r="K285" s="25"/>
    </row>
    <row r="286" spans="11:11" x14ac:dyDescent="0.15">
      <c r="K286" s="25"/>
    </row>
    <row r="287" spans="11:11" x14ac:dyDescent="0.15">
      <c r="K287" s="25"/>
    </row>
    <row r="288" spans="11:11" x14ac:dyDescent="0.15">
      <c r="K288" s="25"/>
    </row>
    <row r="289" spans="11:11" x14ac:dyDescent="0.15">
      <c r="K289" s="25"/>
    </row>
    <row r="290" spans="11:11" x14ac:dyDescent="0.15">
      <c r="K290" s="25"/>
    </row>
    <row r="291" spans="11:11" x14ac:dyDescent="0.15">
      <c r="K291" s="25"/>
    </row>
    <row r="292" spans="11:11" x14ac:dyDescent="0.15">
      <c r="K292" s="25"/>
    </row>
    <row r="293" spans="11:11" x14ac:dyDescent="0.15">
      <c r="K293" s="25"/>
    </row>
    <row r="294" spans="11:11" x14ac:dyDescent="0.15">
      <c r="K294" s="25"/>
    </row>
    <row r="295" spans="11:11" x14ac:dyDescent="0.15">
      <c r="K295" s="25"/>
    </row>
    <row r="296" spans="11:11" x14ac:dyDescent="0.15">
      <c r="K296" s="25"/>
    </row>
    <row r="297" spans="11:11" x14ac:dyDescent="0.15">
      <c r="K297" s="25"/>
    </row>
    <row r="298" spans="11:11" x14ac:dyDescent="0.15">
      <c r="K298" s="25"/>
    </row>
    <row r="299" spans="11:11" x14ac:dyDescent="0.15">
      <c r="K299" s="25"/>
    </row>
    <row r="300" spans="11:11" x14ac:dyDescent="0.15">
      <c r="K300" s="25"/>
    </row>
    <row r="301" spans="11:11" x14ac:dyDescent="0.15">
      <c r="K301" s="25"/>
    </row>
    <row r="302" spans="11:11" x14ac:dyDescent="0.15">
      <c r="K302" s="25"/>
    </row>
    <row r="303" spans="11:11" x14ac:dyDescent="0.15">
      <c r="K303" s="25"/>
    </row>
    <row r="304" spans="11:11" x14ac:dyDescent="0.15">
      <c r="K304" s="25"/>
    </row>
    <row r="305" spans="11:11" x14ac:dyDescent="0.15">
      <c r="K305" s="25"/>
    </row>
    <row r="306" spans="11:11" x14ac:dyDescent="0.15">
      <c r="K306" s="25"/>
    </row>
    <row r="307" spans="11:11" x14ac:dyDescent="0.15">
      <c r="K307" s="25"/>
    </row>
    <row r="308" spans="11:11" x14ac:dyDescent="0.15">
      <c r="K308" s="25"/>
    </row>
    <row r="309" spans="11:11" x14ac:dyDescent="0.15">
      <c r="K309" s="25"/>
    </row>
    <row r="310" spans="11:11" x14ac:dyDescent="0.15">
      <c r="K310" s="25"/>
    </row>
    <row r="311" spans="11:11" x14ac:dyDescent="0.15">
      <c r="K311" s="25"/>
    </row>
    <row r="312" spans="11:11" x14ac:dyDescent="0.15">
      <c r="K312" s="25"/>
    </row>
    <row r="313" spans="11:11" x14ac:dyDescent="0.15">
      <c r="K313" s="25"/>
    </row>
    <row r="314" spans="11:11" x14ac:dyDescent="0.15">
      <c r="K314" s="25"/>
    </row>
    <row r="315" spans="11:11" x14ac:dyDescent="0.15">
      <c r="K315" s="25"/>
    </row>
    <row r="316" spans="11:11" x14ac:dyDescent="0.15">
      <c r="K316" s="25"/>
    </row>
    <row r="317" spans="11:11" x14ac:dyDescent="0.15">
      <c r="K317" s="25"/>
    </row>
    <row r="318" spans="11:11" x14ac:dyDescent="0.15">
      <c r="K318" s="25"/>
    </row>
    <row r="319" spans="11:11" x14ac:dyDescent="0.15">
      <c r="K319" s="25"/>
    </row>
    <row r="320" spans="11:11" x14ac:dyDescent="0.15">
      <c r="K320" s="25"/>
    </row>
    <row r="321" spans="11:11" x14ac:dyDescent="0.15">
      <c r="K321" s="25"/>
    </row>
    <row r="322" spans="11:11" x14ac:dyDescent="0.15">
      <c r="K322" s="25"/>
    </row>
    <row r="323" spans="11:11" x14ac:dyDescent="0.15">
      <c r="K323" s="25"/>
    </row>
    <row r="324" spans="11:11" x14ac:dyDescent="0.15">
      <c r="K324" s="25"/>
    </row>
    <row r="325" spans="11:11" x14ac:dyDescent="0.15">
      <c r="K325" s="25"/>
    </row>
    <row r="326" spans="11:11" x14ac:dyDescent="0.15">
      <c r="K326" s="25"/>
    </row>
    <row r="327" spans="11:11" x14ac:dyDescent="0.15">
      <c r="K327" s="25"/>
    </row>
    <row r="328" spans="11:11" x14ac:dyDescent="0.15">
      <c r="K328" s="25"/>
    </row>
    <row r="329" spans="11:11" x14ac:dyDescent="0.15">
      <c r="K329" s="25"/>
    </row>
    <row r="330" spans="11:11" x14ac:dyDescent="0.15">
      <c r="K330" s="25"/>
    </row>
    <row r="331" spans="11:11" x14ac:dyDescent="0.15">
      <c r="K331" s="25"/>
    </row>
    <row r="332" spans="11:11" x14ac:dyDescent="0.15">
      <c r="K332" s="25"/>
    </row>
    <row r="333" spans="11:11" x14ac:dyDescent="0.15">
      <c r="K333" s="25"/>
    </row>
    <row r="334" spans="11:11" x14ac:dyDescent="0.15">
      <c r="K334" s="25"/>
    </row>
    <row r="335" spans="11:11" x14ac:dyDescent="0.15">
      <c r="K335" s="25"/>
    </row>
    <row r="336" spans="11:11" x14ac:dyDescent="0.15">
      <c r="K336" s="25"/>
    </row>
    <row r="337" spans="11:11" x14ac:dyDescent="0.15">
      <c r="K337" s="25"/>
    </row>
    <row r="338" spans="11:11" x14ac:dyDescent="0.15">
      <c r="K338" s="25"/>
    </row>
    <row r="339" spans="11:11" x14ac:dyDescent="0.15">
      <c r="K339" s="25"/>
    </row>
    <row r="340" spans="11:11" x14ac:dyDescent="0.15">
      <c r="K340" s="25"/>
    </row>
    <row r="341" spans="11:11" x14ac:dyDescent="0.15">
      <c r="K341" s="25"/>
    </row>
    <row r="342" spans="11:11" x14ac:dyDescent="0.15">
      <c r="K342" s="25"/>
    </row>
    <row r="343" spans="11:11" x14ac:dyDescent="0.15">
      <c r="K343" s="25"/>
    </row>
    <row r="344" spans="11:11" x14ac:dyDescent="0.15">
      <c r="K344" s="25"/>
    </row>
    <row r="345" spans="11:11" x14ac:dyDescent="0.15">
      <c r="K345" s="25"/>
    </row>
    <row r="346" spans="11:11" x14ac:dyDescent="0.15">
      <c r="K346" s="25"/>
    </row>
    <row r="347" spans="11:11" x14ac:dyDescent="0.15">
      <c r="K347" s="25"/>
    </row>
    <row r="348" spans="11:11" x14ac:dyDescent="0.15">
      <c r="K348" s="25"/>
    </row>
    <row r="349" spans="11:11" x14ac:dyDescent="0.15">
      <c r="K349" s="25"/>
    </row>
    <row r="350" spans="11:11" x14ac:dyDescent="0.15">
      <c r="K350" s="25"/>
    </row>
    <row r="351" spans="11:11" x14ac:dyDescent="0.15">
      <c r="K351" s="25"/>
    </row>
    <row r="352" spans="11:11" x14ac:dyDescent="0.15">
      <c r="K352" s="25"/>
    </row>
    <row r="353" spans="11:11" x14ac:dyDescent="0.15">
      <c r="K353" s="25"/>
    </row>
    <row r="354" spans="11:11" x14ac:dyDescent="0.15">
      <c r="K354" s="25"/>
    </row>
    <row r="355" spans="11:11" x14ac:dyDescent="0.15">
      <c r="K355" s="25"/>
    </row>
    <row r="356" spans="11:11" x14ac:dyDescent="0.15">
      <c r="K356" s="25"/>
    </row>
    <row r="357" spans="11:11" x14ac:dyDescent="0.15">
      <c r="K357" s="25"/>
    </row>
    <row r="358" spans="11:11" x14ac:dyDescent="0.15">
      <c r="K358" s="25"/>
    </row>
    <row r="359" spans="11:11" x14ac:dyDescent="0.15">
      <c r="K359" s="25"/>
    </row>
    <row r="360" spans="11:11" x14ac:dyDescent="0.15">
      <c r="K360" s="25"/>
    </row>
    <row r="361" spans="11:11" x14ac:dyDescent="0.15">
      <c r="K361" s="25"/>
    </row>
    <row r="362" spans="11:11" x14ac:dyDescent="0.15">
      <c r="K362" s="25"/>
    </row>
    <row r="363" spans="11:11" x14ac:dyDescent="0.15">
      <c r="K363" s="25"/>
    </row>
    <row r="364" spans="11:11" x14ac:dyDescent="0.15">
      <c r="K364" s="25"/>
    </row>
    <row r="365" spans="11:11" x14ac:dyDescent="0.15">
      <c r="K365" s="25"/>
    </row>
    <row r="366" spans="11:11" x14ac:dyDescent="0.15">
      <c r="K366" s="25"/>
    </row>
    <row r="367" spans="11:11" x14ac:dyDescent="0.15">
      <c r="K367" s="25"/>
    </row>
    <row r="368" spans="11:11" x14ac:dyDescent="0.15">
      <c r="K368" s="25"/>
    </row>
    <row r="369" spans="11:11" x14ac:dyDescent="0.15">
      <c r="K369" s="25"/>
    </row>
    <row r="370" spans="11:11" x14ac:dyDescent="0.15">
      <c r="K370" s="25"/>
    </row>
    <row r="371" spans="11:11" x14ac:dyDescent="0.15">
      <c r="K371" s="25"/>
    </row>
    <row r="372" spans="11:11" x14ac:dyDescent="0.15">
      <c r="K372" s="25"/>
    </row>
    <row r="373" spans="11:11" x14ac:dyDescent="0.15">
      <c r="K373" s="25"/>
    </row>
  </sheetData>
  <mergeCells count="13">
    <mergeCell ref="I114:I124"/>
    <mergeCell ref="J183:J198"/>
    <mergeCell ref="J217:J219"/>
    <mergeCell ref="B1:C8"/>
    <mergeCell ref="I67:I73"/>
    <mergeCell ref="I145:I148"/>
    <mergeCell ref="I153:I156"/>
    <mergeCell ref="I125:I129"/>
    <mergeCell ref="I132:I140"/>
    <mergeCell ref="I157:I160"/>
    <mergeCell ref="I161:I164"/>
    <mergeCell ref="I165:I168"/>
    <mergeCell ref="I169:I172"/>
  </mergeCells>
  <phoneticPr fontId="7" type="noConversion"/>
  <pageMargins left="0.69930555555555596" right="0.69930555555555596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I79"/>
  <sheetViews>
    <sheetView topLeftCell="A7" workbookViewId="0">
      <selection activeCell="G29" sqref="G29"/>
    </sheetView>
  </sheetViews>
  <sheetFormatPr baseColWidth="10" defaultColWidth="8.6640625" defaultRowHeight="16" x14ac:dyDescent="0.15"/>
  <cols>
    <col min="1" max="1" width="9.5" style="1" customWidth="1"/>
    <col min="2" max="2" width="56" style="1" customWidth="1"/>
    <col min="3" max="3" width="22.33203125" style="11" customWidth="1"/>
    <col min="4" max="4" width="15.5" style="1" customWidth="1"/>
    <col min="5" max="5" width="21.5" style="1" customWidth="1"/>
    <col min="6" max="6" width="20.6640625" style="1" customWidth="1"/>
    <col min="7" max="7" width="17.6640625" style="1" customWidth="1"/>
    <col min="8" max="8" width="58.5" style="1" customWidth="1"/>
    <col min="9" max="9" width="61.1640625" style="1" customWidth="1"/>
    <col min="10" max="16384" width="8.6640625" style="1"/>
  </cols>
  <sheetData>
    <row r="1" spans="1:9" s="34" customFormat="1" x14ac:dyDescent="0.15">
      <c r="A1" s="31"/>
      <c r="B1" s="244" t="s">
        <v>1098</v>
      </c>
      <c r="C1" s="245"/>
      <c r="D1" s="32"/>
      <c r="E1" s="96" t="s">
        <v>278</v>
      </c>
      <c r="F1" s="31"/>
      <c r="G1" s="33"/>
      <c r="H1" s="31"/>
      <c r="I1" s="31"/>
    </row>
    <row r="2" spans="1:9" s="34" customFormat="1" x14ac:dyDescent="0.15">
      <c r="A2" s="31"/>
      <c r="B2" s="245"/>
      <c r="C2" s="245"/>
      <c r="D2" s="97" t="s">
        <v>0</v>
      </c>
      <c r="E2" s="98">
        <f>COUNTIF(D13:D73,"Not POR")</f>
        <v>0</v>
      </c>
      <c r="F2" s="31"/>
      <c r="G2" s="33"/>
      <c r="H2" s="31"/>
      <c r="I2" s="31"/>
    </row>
    <row r="3" spans="1:9" s="34" customFormat="1" x14ac:dyDescent="0.15">
      <c r="A3" s="31"/>
      <c r="B3" s="245"/>
      <c r="C3" s="245"/>
      <c r="D3" s="99" t="s">
        <v>116</v>
      </c>
      <c r="E3" s="98">
        <f>COUNTIF(D13:D74,"CHN validation")</f>
        <v>0</v>
      </c>
      <c r="F3" s="31"/>
      <c r="G3" s="33"/>
      <c r="H3" s="31"/>
      <c r="I3" s="31"/>
    </row>
    <row r="4" spans="1:9" s="34" customFormat="1" x14ac:dyDescent="0.15">
      <c r="A4" s="31"/>
      <c r="B4" s="245"/>
      <c r="C4" s="245"/>
      <c r="D4" s="100" t="s">
        <v>279</v>
      </c>
      <c r="E4" s="98">
        <f>COUNTIF(D14:D75,"New Item")</f>
        <v>0</v>
      </c>
      <c r="F4" s="31"/>
      <c r="G4" s="33"/>
      <c r="H4" s="31"/>
      <c r="I4" s="31"/>
    </row>
    <row r="5" spans="1:9" s="34" customFormat="1" x14ac:dyDescent="0.15">
      <c r="A5" s="31"/>
      <c r="B5" s="245"/>
      <c r="C5" s="245"/>
      <c r="D5" s="101" t="s">
        <v>118</v>
      </c>
      <c r="E5" s="98">
        <f>COUNTIF(D14:D76,"Pending update")</f>
        <v>0</v>
      </c>
      <c r="F5" s="31"/>
      <c r="G5" s="33"/>
      <c r="H5" s="31"/>
      <c r="I5" s="31"/>
    </row>
    <row r="6" spans="1:9" s="34" customFormat="1" x14ac:dyDescent="0.15">
      <c r="A6" s="31"/>
      <c r="B6" s="245"/>
      <c r="C6" s="245"/>
      <c r="D6" s="102" t="s">
        <v>1</v>
      </c>
      <c r="E6" s="98">
        <f>COUNTIF(D14:D77,"Modified")</f>
        <v>1</v>
      </c>
      <c r="F6" s="31"/>
      <c r="G6" s="33"/>
      <c r="H6" s="31"/>
      <c r="I6" s="31"/>
    </row>
    <row r="7" spans="1:9" s="34" customFormat="1" x14ac:dyDescent="0.15">
      <c r="A7" s="31"/>
      <c r="B7" s="245"/>
      <c r="C7" s="245"/>
      <c r="D7" s="103" t="s">
        <v>280</v>
      </c>
      <c r="E7" s="98">
        <f>COUNTIF(D13:D73,"Ready")</f>
        <v>60</v>
      </c>
      <c r="F7" s="31"/>
      <c r="G7" s="33"/>
      <c r="H7" s="31"/>
      <c r="I7" s="31"/>
    </row>
    <row r="8" spans="1:9" s="34" customFormat="1" ht="17" thickBot="1" x14ac:dyDescent="0.2">
      <c r="A8" s="31"/>
      <c r="B8" s="246"/>
      <c r="C8" s="246"/>
      <c r="D8" s="104" t="s">
        <v>2</v>
      </c>
      <c r="E8" s="98">
        <f>COUNTIF(D11:D79,"Not ready")</f>
        <v>0</v>
      </c>
      <c r="F8" s="31"/>
      <c r="G8" s="33"/>
      <c r="H8" s="31"/>
      <c r="I8" s="31"/>
    </row>
    <row r="9" spans="1:9" s="34" customFormat="1" ht="40" customHeight="1" x14ac:dyDescent="0.15">
      <c r="A9" s="35" t="s">
        <v>120</v>
      </c>
      <c r="B9" s="36" t="s">
        <v>536</v>
      </c>
      <c r="C9" s="37" t="s">
        <v>281</v>
      </c>
      <c r="D9" s="105" t="s">
        <v>4</v>
      </c>
      <c r="E9" s="38" t="s">
        <v>282</v>
      </c>
      <c r="F9" s="36" t="s">
        <v>5</v>
      </c>
      <c r="G9" s="39" t="s">
        <v>6</v>
      </c>
      <c r="H9" s="36" t="s">
        <v>7</v>
      </c>
      <c r="I9" s="36" t="s">
        <v>283</v>
      </c>
    </row>
    <row r="10" spans="1:9" s="34" customFormat="1" ht="16.5" customHeight="1" x14ac:dyDescent="0.15">
      <c r="A10" s="106">
        <v>1</v>
      </c>
      <c r="B10" s="70" t="s">
        <v>124</v>
      </c>
      <c r="C10" s="106"/>
      <c r="D10" s="103" t="s">
        <v>10</v>
      </c>
      <c r="E10" s="107"/>
      <c r="F10" s="107"/>
      <c r="G10" s="108" t="s">
        <v>390</v>
      </c>
      <c r="H10" s="109"/>
      <c r="I10" s="109"/>
    </row>
    <row r="11" spans="1:9" s="34" customFormat="1" ht="16.5" customHeight="1" x14ac:dyDescent="0.15">
      <c r="A11" s="106">
        <v>2</v>
      </c>
      <c r="B11" s="70" t="s">
        <v>12</v>
      </c>
      <c r="C11" s="106"/>
      <c r="D11" s="103" t="s">
        <v>10</v>
      </c>
      <c r="E11" s="107"/>
      <c r="F11" s="107"/>
      <c r="G11" s="108" t="s">
        <v>386</v>
      </c>
      <c r="H11" s="109"/>
      <c r="I11" s="109"/>
    </row>
    <row r="12" spans="1:9" s="34" customFormat="1" ht="16.5" customHeight="1" x14ac:dyDescent="0.15">
      <c r="A12" s="106">
        <v>3</v>
      </c>
      <c r="B12" s="70" t="s">
        <v>387</v>
      </c>
      <c r="C12" s="106"/>
      <c r="D12" s="103" t="s">
        <v>10</v>
      </c>
      <c r="E12" s="107"/>
      <c r="F12" s="107"/>
      <c r="G12" s="108"/>
      <c r="H12" s="109"/>
      <c r="I12" s="109"/>
    </row>
    <row r="13" spans="1:9" s="34" customFormat="1" ht="16.5" customHeight="1" x14ac:dyDescent="0.15">
      <c r="A13" s="106">
        <v>4</v>
      </c>
      <c r="B13" s="70" t="s">
        <v>15</v>
      </c>
      <c r="C13" s="106"/>
      <c r="D13" s="103" t="s">
        <v>10</v>
      </c>
      <c r="E13" s="107"/>
      <c r="F13" s="107"/>
      <c r="G13" s="109"/>
      <c r="H13" s="108" t="s">
        <v>284</v>
      </c>
      <c r="I13" s="108"/>
    </row>
    <row r="14" spans="1:9" s="34" customFormat="1" ht="16.5" customHeight="1" x14ac:dyDescent="0.15">
      <c r="A14" s="106">
        <v>5</v>
      </c>
      <c r="B14" s="70" t="s">
        <v>18</v>
      </c>
      <c r="C14" s="106"/>
      <c r="D14" s="103" t="s">
        <v>10</v>
      </c>
      <c r="E14" s="107"/>
      <c r="F14" s="106" t="s">
        <v>285</v>
      </c>
      <c r="G14" s="109"/>
      <c r="H14" s="108" t="s">
        <v>876</v>
      </c>
      <c r="I14" s="108"/>
    </row>
    <row r="15" spans="1:9" s="34" customFormat="1" ht="16.5" customHeight="1" x14ac:dyDescent="0.15">
      <c r="A15" s="106">
        <v>6</v>
      </c>
      <c r="B15" s="70" t="s">
        <v>286</v>
      </c>
      <c r="C15" s="106"/>
      <c r="D15" s="103" t="s">
        <v>10</v>
      </c>
      <c r="E15" s="107"/>
      <c r="F15" s="106"/>
      <c r="G15" s="108"/>
      <c r="H15" s="109"/>
      <c r="I15" s="109"/>
    </row>
    <row r="16" spans="1:9" s="41" customFormat="1" ht="16.5" customHeight="1" x14ac:dyDescent="0.15">
      <c r="A16" s="106">
        <v>7</v>
      </c>
      <c r="B16" s="70" t="s">
        <v>388</v>
      </c>
      <c r="C16" s="71"/>
      <c r="D16" s="103" t="s">
        <v>10</v>
      </c>
      <c r="E16" s="70"/>
      <c r="F16" s="71"/>
      <c r="G16" s="72"/>
      <c r="H16" s="110" t="s">
        <v>877</v>
      </c>
      <c r="I16" s="197" t="s">
        <v>878</v>
      </c>
    </row>
    <row r="17" spans="1:9" s="34" customFormat="1" ht="16.5" customHeight="1" x14ac:dyDescent="0.15">
      <c r="A17" s="106">
        <v>8</v>
      </c>
      <c r="B17" s="70" t="s">
        <v>287</v>
      </c>
      <c r="C17" s="106" t="s">
        <v>113</v>
      </c>
      <c r="D17" s="103" t="s">
        <v>10</v>
      </c>
      <c r="E17" s="107"/>
      <c r="F17" s="106"/>
      <c r="G17" s="109"/>
      <c r="H17" s="108" t="s">
        <v>759</v>
      </c>
      <c r="I17" s="108"/>
    </row>
    <row r="18" spans="1:9" s="34" customFormat="1" ht="16.5" customHeight="1" x14ac:dyDescent="0.15">
      <c r="A18" s="106">
        <v>9</v>
      </c>
      <c r="B18" s="70" t="s">
        <v>288</v>
      </c>
      <c r="C18" s="106" t="s">
        <v>20</v>
      </c>
      <c r="D18" s="103" t="s">
        <v>10</v>
      </c>
      <c r="E18" s="107"/>
      <c r="F18" s="106"/>
      <c r="G18" s="109"/>
      <c r="H18" s="108" t="s">
        <v>760</v>
      </c>
      <c r="I18" s="108"/>
    </row>
    <row r="19" spans="1:9" s="34" customFormat="1" ht="16.5" customHeight="1" x14ac:dyDescent="0.15">
      <c r="A19" s="106">
        <v>10</v>
      </c>
      <c r="B19" s="70" t="s">
        <v>290</v>
      </c>
      <c r="C19" s="111" t="s">
        <v>291</v>
      </c>
      <c r="D19" s="103" t="s">
        <v>10</v>
      </c>
      <c r="E19" s="107"/>
      <c r="F19" s="106"/>
      <c r="G19" s="109"/>
      <c r="H19" s="108" t="s">
        <v>870</v>
      </c>
      <c r="I19" s="108"/>
    </row>
    <row r="20" spans="1:9" s="34" customFormat="1" ht="16.5" customHeight="1" x14ac:dyDescent="0.15">
      <c r="A20" s="106">
        <v>11</v>
      </c>
      <c r="B20" s="70" t="s">
        <v>292</v>
      </c>
      <c r="C20" s="106"/>
      <c r="D20" s="103" t="s">
        <v>10</v>
      </c>
      <c r="E20" s="107"/>
      <c r="F20" s="106"/>
      <c r="G20" s="109"/>
      <c r="H20" s="250" t="s">
        <v>871</v>
      </c>
      <c r="I20" s="108"/>
    </row>
    <row r="21" spans="1:9" s="34" customFormat="1" ht="16.5" customHeight="1" x14ac:dyDescent="0.15">
      <c r="A21" s="106">
        <v>12</v>
      </c>
      <c r="B21" s="70" t="s">
        <v>293</v>
      </c>
      <c r="C21" s="106"/>
      <c r="D21" s="103" t="s">
        <v>10</v>
      </c>
      <c r="E21" s="107"/>
      <c r="F21" s="106"/>
      <c r="G21" s="109"/>
      <c r="H21" s="251"/>
      <c r="I21" s="108"/>
    </row>
    <row r="22" spans="1:9" s="34" customFormat="1" ht="16.5" customHeight="1" x14ac:dyDescent="0.15">
      <c r="A22" s="106">
        <v>13</v>
      </c>
      <c r="B22" s="70" t="s">
        <v>294</v>
      </c>
      <c r="C22" s="106"/>
      <c r="D22" s="103" t="s">
        <v>10</v>
      </c>
      <c r="E22" s="107"/>
      <c r="F22" s="106"/>
      <c r="G22" s="109"/>
      <c r="H22" s="251"/>
      <c r="I22" s="108"/>
    </row>
    <row r="23" spans="1:9" s="34" customFormat="1" ht="16.5" customHeight="1" x14ac:dyDescent="0.15">
      <c r="A23" s="106">
        <v>14</v>
      </c>
      <c r="B23" s="70" t="s">
        <v>143</v>
      </c>
      <c r="C23" s="106"/>
      <c r="D23" s="103" t="s">
        <v>10</v>
      </c>
      <c r="E23" s="107"/>
      <c r="F23" s="106"/>
      <c r="G23" s="109"/>
      <c r="H23" s="251"/>
      <c r="I23" s="108"/>
    </row>
    <row r="24" spans="1:9" s="34" customFormat="1" ht="16.5" customHeight="1" x14ac:dyDescent="0.15">
      <c r="A24" s="106">
        <v>15</v>
      </c>
      <c r="B24" s="70" t="s">
        <v>145</v>
      </c>
      <c r="C24" s="106"/>
      <c r="D24" s="103" t="s">
        <v>10</v>
      </c>
      <c r="E24" s="107"/>
      <c r="F24" s="106"/>
      <c r="G24" s="109"/>
      <c r="H24" s="252"/>
      <c r="I24" s="108"/>
    </row>
    <row r="25" spans="1:9" s="34" customFormat="1" ht="16.5" customHeight="1" x14ac:dyDescent="0.15">
      <c r="A25" s="106">
        <v>16</v>
      </c>
      <c r="B25" s="70" t="s">
        <v>295</v>
      </c>
      <c r="C25" s="106"/>
      <c r="D25" s="103" t="s">
        <v>10</v>
      </c>
      <c r="E25" s="107"/>
      <c r="F25" s="106"/>
      <c r="G25" s="109"/>
      <c r="H25" s="109"/>
      <c r="I25" s="202"/>
    </row>
    <row r="26" spans="1:9" s="34" customFormat="1" ht="16.5" customHeight="1" x14ac:dyDescent="0.15">
      <c r="A26" s="106">
        <v>17</v>
      </c>
      <c r="B26" s="70" t="s">
        <v>296</v>
      </c>
      <c r="C26" s="106"/>
      <c r="D26" s="103" t="s">
        <v>10</v>
      </c>
      <c r="E26" s="112" t="s">
        <v>52</v>
      </c>
      <c r="F26" s="106"/>
      <c r="G26" s="109"/>
      <c r="H26" s="109" t="s">
        <v>297</v>
      </c>
      <c r="I26" s="202"/>
    </row>
    <row r="27" spans="1:9" s="34" customFormat="1" ht="16.5" customHeight="1" x14ac:dyDescent="0.15">
      <c r="A27" s="106">
        <v>18</v>
      </c>
      <c r="B27" s="70" t="s">
        <v>298</v>
      </c>
      <c r="C27" s="106"/>
      <c r="D27" s="103" t="s">
        <v>10</v>
      </c>
      <c r="E27" s="112" t="s">
        <v>55</v>
      </c>
      <c r="F27" s="106"/>
      <c r="G27" s="109"/>
      <c r="H27" s="109" t="s">
        <v>58</v>
      </c>
      <c r="I27" s="202"/>
    </row>
    <row r="28" spans="1:9" s="34" customFormat="1" ht="16.5" customHeight="1" x14ac:dyDescent="0.15">
      <c r="A28" s="106">
        <v>19</v>
      </c>
      <c r="B28" s="70" t="s">
        <v>1079</v>
      </c>
      <c r="C28" s="106"/>
      <c r="D28" s="103" t="s">
        <v>10</v>
      </c>
      <c r="E28" s="112"/>
      <c r="F28" s="106"/>
      <c r="G28" s="109"/>
      <c r="H28" s="109" t="s">
        <v>1074</v>
      </c>
      <c r="I28" s="202" t="s">
        <v>1075</v>
      </c>
    </row>
    <row r="29" spans="1:9" s="34" customFormat="1" ht="96" x14ac:dyDescent="0.15">
      <c r="A29" s="106">
        <v>20</v>
      </c>
      <c r="B29" s="70" t="s">
        <v>300</v>
      </c>
      <c r="C29" s="106"/>
      <c r="D29" s="102" t="s">
        <v>1</v>
      </c>
      <c r="E29" s="114" t="s">
        <v>301</v>
      </c>
      <c r="F29" s="106"/>
      <c r="G29" s="109"/>
      <c r="H29" s="113" t="s">
        <v>1109</v>
      </c>
      <c r="I29" s="113" t="s">
        <v>1099</v>
      </c>
    </row>
    <row r="30" spans="1:9" s="34" customFormat="1" ht="96" x14ac:dyDescent="0.15">
      <c r="A30" s="106">
        <v>21</v>
      </c>
      <c r="B30" s="70" t="s">
        <v>1076</v>
      </c>
      <c r="C30" s="106"/>
      <c r="D30" s="103" t="s">
        <v>10</v>
      </c>
      <c r="E30" s="114"/>
      <c r="F30" s="106"/>
      <c r="G30" s="109"/>
      <c r="H30" s="209" t="s">
        <v>1108</v>
      </c>
      <c r="I30" s="113"/>
    </row>
    <row r="31" spans="1:9" s="34" customFormat="1" ht="48" x14ac:dyDescent="0.15">
      <c r="A31" s="106">
        <v>22</v>
      </c>
      <c r="B31" s="70" t="s">
        <v>1080</v>
      </c>
      <c r="C31" s="106"/>
      <c r="D31" s="103" t="s">
        <v>10</v>
      </c>
      <c r="E31" s="114"/>
      <c r="F31" s="106"/>
      <c r="G31" s="109"/>
      <c r="H31" s="113" t="s">
        <v>1096</v>
      </c>
      <c r="I31" s="113"/>
    </row>
    <row r="32" spans="1:9" s="34" customFormat="1" ht="16.5" customHeight="1" x14ac:dyDescent="0.15">
      <c r="A32" s="106">
        <v>23</v>
      </c>
      <c r="B32" s="70" t="s">
        <v>302</v>
      </c>
      <c r="C32" s="106"/>
      <c r="D32" s="103" t="s">
        <v>10</v>
      </c>
      <c r="E32" s="107"/>
      <c r="F32" s="106"/>
      <c r="G32" s="109"/>
      <c r="H32" s="110" t="s">
        <v>303</v>
      </c>
      <c r="I32" s="110"/>
    </row>
    <row r="33" spans="1:9" s="34" customFormat="1" ht="16.5" customHeight="1" x14ac:dyDescent="0.15">
      <c r="A33" s="106">
        <v>24</v>
      </c>
      <c r="B33" s="70" t="s">
        <v>304</v>
      </c>
      <c r="C33" s="106"/>
      <c r="D33" s="103" t="s">
        <v>10</v>
      </c>
      <c r="E33" s="107"/>
      <c r="F33" s="106"/>
      <c r="G33" s="109"/>
      <c r="H33" s="110" t="s">
        <v>305</v>
      </c>
      <c r="I33" s="110"/>
    </row>
    <row r="34" spans="1:9" s="34" customFormat="1" ht="16.5" customHeight="1" x14ac:dyDescent="0.15">
      <c r="A34" s="106">
        <v>25</v>
      </c>
      <c r="B34" s="70" t="s">
        <v>306</v>
      </c>
      <c r="C34" s="71" t="s">
        <v>307</v>
      </c>
      <c r="D34" s="103" t="s">
        <v>10</v>
      </c>
      <c r="E34" s="107"/>
      <c r="F34" s="106"/>
      <c r="G34" s="109"/>
      <c r="H34" s="109" t="s">
        <v>308</v>
      </c>
      <c r="I34" s="109"/>
    </row>
    <row r="35" spans="1:9" s="34" customFormat="1" ht="16.5" customHeight="1" x14ac:dyDescent="0.15">
      <c r="A35" s="106">
        <v>26</v>
      </c>
      <c r="B35" s="70" t="s">
        <v>309</v>
      </c>
      <c r="C35" s="106" t="s">
        <v>310</v>
      </c>
      <c r="D35" s="103" t="s">
        <v>10</v>
      </c>
      <c r="E35" s="107"/>
      <c r="F35" s="106"/>
      <c r="G35" s="109"/>
      <c r="H35" s="109" t="s">
        <v>311</v>
      </c>
      <c r="I35" s="109"/>
    </row>
    <row r="36" spans="1:9" s="34" customFormat="1" ht="16.5" customHeight="1" x14ac:dyDescent="0.15">
      <c r="A36" s="106">
        <v>27</v>
      </c>
      <c r="B36" s="70" t="s">
        <v>312</v>
      </c>
      <c r="C36" s="106"/>
      <c r="D36" s="103" t="s">
        <v>10</v>
      </c>
      <c r="E36" s="107"/>
      <c r="F36" s="106"/>
      <c r="G36" s="109"/>
      <c r="H36" s="109" t="s">
        <v>313</v>
      </c>
      <c r="I36" s="109"/>
    </row>
    <row r="37" spans="1:9" s="34" customFormat="1" ht="16.5" customHeight="1" x14ac:dyDescent="0.15">
      <c r="A37" s="106">
        <v>28</v>
      </c>
      <c r="B37" s="70" t="s">
        <v>314</v>
      </c>
      <c r="C37" s="106" t="s">
        <v>299</v>
      </c>
      <c r="D37" s="103" t="s">
        <v>10</v>
      </c>
      <c r="E37" s="107"/>
      <c r="F37" s="106"/>
      <c r="G37" s="109"/>
      <c r="H37" s="109" t="s">
        <v>315</v>
      </c>
      <c r="I37" s="109"/>
    </row>
    <row r="38" spans="1:9" s="34" customFormat="1" ht="16.5" customHeight="1" x14ac:dyDescent="0.15">
      <c r="A38" s="106">
        <v>29</v>
      </c>
      <c r="B38" s="70" t="s">
        <v>316</v>
      </c>
      <c r="C38" s="106"/>
      <c r="D38" s="103" t="s">
        <v>10</v>
      </c>
      <c r="E38" s="107"/>
      <c r="F38" s="106"/>
      <c r="G38" s="109"/>
      <c r="H38" s="108" t="s">
        <v>317</v>
      </c>
      <c r="I38" s="108"/>
    </row>
    <row r="39" spans="1:9" s="34" customFormat="1" ht="16.5" customHeight="1" x14ac:dyDescent="0.15">
      <c r="A39" s="106">
        <v>30</v>
      </c>
      <c r="B39" s="70" t="s">
        <v>318</v>
      </c>
      <c r="C39" s="106"/>
      <c r="D39" s="103" t="s">
        <v>10</v>
      </c>
      <c r="E39" s="107"/>
      <c r="F39" s="106"/>
      <c r="G39" s="109"/>
      <c r="H39" s="108" t="s">
        <v>319</v>
      </c>
      <c r="I39" s="108"/>
    </row>
    <row r="40" spans="1:9" s="34" customFormat="1" ht="16.5" customHeight="1" x14ac:dyDescent="0.15">
      <c r="A40" s="106">
        <v>31</v>
      </c>
      <c r="B40" s="70" t="s">
        <v>320</v>
      </c>
      <c r="C40" s="106"/>
      <c r="D40" s="103" t="s">
        <v>10</v>
      </c>
      <c r="E40" s="107"/>
      <c r="F40" s="106"/>
      <c r="G40" s="109"/>
      <c r="H40" s="108" t="s">
        <v>321</v>
      </c>
      <c r="I40" s="108"/>
    </row>
    <row r="41" spans="1:9" s="34" customFormat="1" ht="16.5" customHeight="1" x14ac:dyDescent="0.15">
      <c r="A41" s="106">
        <v>32</v>
      </c>
      <c r="B41" s="70" t="s">
        <v>532</v>
      </c>
      <c r="C41" s="120" t="s">
        <v>530</v>
      </c>
      <c r="D41" s="103" t="s">
        <v>10</v>
      </c>
      <c r="E41" s="107"/>
      <c r="F41" s="106"/>
      <c r="G41" s="109"/>
      <c r="H41" s="249" t="s">
        <v>322</v>
      </c>
      <c r="I41" s="110"/>
    </row>
    <row r="42" spans="1:9" s="34" customFormat="1" ht="16.5" customHeight="1" x14ac:dyDescent="0.15">
      <c r="A42" s="106">
        <v>33</v>
      </c>
      <c r="B42" s="70" t="s">
        <v>371</v>
      </c>
      <c r="C42" s="120" t="s">
        <v>372</v>
      </c>
      <c r="D42" s="103" t="s">
        <v>10</v>
      </c>
      <c r="E42" s="107"/>
      <c r="F42" s="106"/>
      <c r="G42" s="109"/>
      <c r="H42" s="249"/>
      <c r="I42" s="110"/>
    </row>
    <row r="43" spans="1:9" s="34" customFormat="1" ht="16.5" customHeight="1" x14ac:dyDescent="0.15">
      <c r="A43" s="106">
        <v>34</v>
      </c>
      <c r="B43" s="70" t="s">
        <v>323</v>
      </c>
      <c r="C43" s="106" t="s">
        <v>324</v>
      </c>
      <c r="D43" s="103" t="s">
        <v>10</v>
      </c>
      <c r="E43" s="107"/>
      <c r="F43" s="106"/>
      <c r="G43" s="109"/>
      <c r="H43" s="249"/>
      <c r="I43" s="110"/>
    </row>
    <row r="44" spans="1:9" s="34" customFormat="1" ht="16.5" customHeight="1" x14ac:dyDescent="0.15">
      <c r="A44" s="106">
        <v>35</v>
      </c>
      <c r="B44" s="70" t="s">
        <v>531</v>
      </c>
      <c r="C44" s="106" t="s">
        <v>325</v>
      </c>
      <c r="D44" s="103" t="s">
        <v>10</v>
      </c>
      <c r="E44" s="107"/>
      <c r="F44" s="106"/>
      <c r="G44" s="109"/>
      <c r="H44" s="249"/>
      <c r="I44" s="110"/>
    </row>
    <row r="45" spans="1:9" s="34" customFormat="1" ht="16.5" customHeight="1" x14ac:dyDescent="0.15">
      <c r="A45" s="106">
        <v>36</v>
      </c>
      <c r="B45" s="70" t="s">
        <v>326</v>
      </c>
      <c r="C45" s="106" t="s">
        <v>327</v>
      </c>
      <c r="D45" s="103" t="s">
        <v>10</v>
      </c>
      <c r="E45" s="107"/>
      <c r="F45" s="106"/>
      <c r="G45" s="109"/>
      <c r="H45" s="249"/>
      <c r="I45" s="110"/>
    </row>
    <row r="46" spans="1:9" s="34" customFormat="1" ht="16.5" customHeight="1" x14ac:dyDescent="0.15">
      <c r="A46" s="106">
        <v>37</v>
      </c>
      <c r="B46" s="70" t="s">
        <v>328</v>
      </c>
      <c r="C46" s="106"/>
      <c r="D46" s="103" t="s">
        <v>10</v>
      </c>
      <c r="E46" s="107"/>
      <c r="F46" s="106"/>
      <c r="G46" s="108"/>
      <c r="H46" s="110" t="s">
        <v>539</v>
      </c>
      <c r="I46" s="110" t="s">
        <v>857</v>
      </c>
    </row>
    <row r="47" spans="1:9" s="34" customFormat="1" ht="16.5" customHeight="1" x14ac:dyDescent="0.15">
      <c r="A47" s="106">
        <v>38</v>
      </c>
      <c r="B47" s="70" t="s">
        <v>329</v>
      </c>
      <c r="C47" s="106"/>
      <c r="D47" s="103" t="s">
        <v>10</v>
      </c>
      <c r="E47" s="107"/>
      <c r="F47" s="106"/>
      <c r="G47" s="108"/>
      <c r="H47" s="110" t="s">
        <v>537</v>
      </c>
      <c r="I47" s="110" t="s">
        <v>967</v>
      </c>
    </row>
    <row r="48" spans="1:9" s="34" customFormat="1" ht="16.5" customHeight="1" x14ac:dyDescent="0.15">
      <c r="A48" s="106">
        <v>39</v>
      </c>
      <c r="B48" s="70" t="s">
        <v>330</v>
      </c>
      <c r="C48" s="106"/>
      <c r="D48" s="103" t="s">
        <v>10</v>
      </c>
      <c r="E48" s="107"/>
      <c r="F48" s="106"/>
      <c r="G48" s="108"/>
      <c r="H48" s="110" t="s">
        <v>538</v>
      </c>
      <c r="I48" s="110" t="s">
        <v>968</v>
      </c>
    </row>
    <row r="49" spans="1:9" s="34" customFormat="1" ht="16.5" customHeight="1" x14ac:dyDescent="0.15">
      <c r="A49" s="106">
        <v>40</v>
      </c>
      <c r="B49" s="70" t="s">
        <v>331</v>
      </c>
      <c r="C49" s="106"/>
      <c r="D49" s="103" t="s">
        <v>10</v>
      </c>
      <c r="E49" s="107"/>
      <c r="F49" s="106"/>
      <c r="G49" s="108"/>
      <c r="H49" s="110" t="s">
        <v>540</v>
      </c>
      <c r="I49" s="110" t="s">
        <v>858</v>
      </c>
    </row>
    <row r="50" spans="1:9" s="34" customFormat="1" ht="16.5" customHeight="1" x14ac:dyDescent="0.15">
      <c r="A50" s="106">
        <v>41</v>
      </c>
      <c r="B50" s="70" t="s">
        <v>332</v>
      </c>
      <c r="C50" s="106"/>
      <c r="D50" s="103" t="s">
        <v>10</v>
      </c>
      <c r="E50" s="107"/>
      <c r="F50" s="106"/>
      <c r="G50" s="108"/>
      <c r="H50" s="110" t="s">
        <v>333</v>
      </c>
      <c r="I50" s="110" t="s">
        <v>673</v>
      </c>
    </row>
    <row r="51" spans="1:9" s="34" customFormat="1" ht="16.5" customHeight="1" x14ac:dyDescent="0.15">
      <c r="A51" s="106">
        <v>42</v>
      </c>
      <c r="B51" s="70" t="s">
        <v>334</v>
      </c>
      <c r="C51" s="106"/>
      <c r="D51" s="103" t="s">
        <v>10</v>
      </c>
      <c r="E51" s="107"/>
      <c r="F51" s="106"/>
      <c r="G51" s="108"/>
      <c r="H51" s="110" t="s">
        <v>335</v>
      </c>
      <c r="I51" s="110" t="s">
        <v>857</v>
      </c>
    </row>
    <row r="52" spans="1:9" s="34" customFormat="1" ht="16.5" customHeight="1" x14ac:dyDescent="0.15">
      <c r="A52" s="106">
        <v>43</v>
      </c>
      <c r="B52" s="70" t="s">
        <v>336</v>
      </c>
      <c r="C52" s="106"/>
      <c r="D52" s="103" t="s">
        <v>10</v>
      </c>
      <c r="E52" s="107"/>
      <c r="F52" s="106"/>
      <c r="G52" s="108"/>
      <c r="H52" s="110" t="s">
        <v>337</v>
      </c>
      <c r="I52" s="110" t="s">
        <v>969</v>
      </c>
    </row>
    <row r="53" spans="1:9" s="34" customFormat="1" ht="16.5" customHeight="1" x14ac:dyDescent="0.15">
      <c r="A53" s="106">
        <v>44</v>
      </c>
      <c r="B53" s="70" t="s">
        <v>338</v>
      </c>
      <c r="C53" s="106"/>
      <c r="D53" s="103" t="s">
        <v>10</v>
      </c>
      <c r="E53" s="107"/>
      <c r="F53" s="106"/>
      <c r="G53" s="108"/>
      <c r="H53" s="110" t="s">
        <v>541</v>
      </c>
      <c r="I53" s="110" t="s">
        <v>856</v>
      </c>
    </row>
    <row r="54" spans="1:9" s="34" customFormat="1" ht="16.5" customHeight="1" x14ac:dyDescent="0.15">
      <c r="A54" s="106">
        <v>45</v>
      </c>
      <c r="B54" s="70" t="s">
        <v>339</v>
      </c>
      <c r="C54" s="115" t="s">
        <v>722</v>
      </c>
      <c r="D54" s="103" t="s">
        <v>10</v>
      </c>
      <c r="E54" s="107"/>
      <c r="F54" s="106"/>
      <c r="G54" s="109"/>
      <c r="H54" s="108" t="s">
        <v>289</v>
      </c>
      <c r="I54" s="108"/>
    </row>
    <row r="55" spans="1:9" s="34" customFormat="1" ht="16.5" customHeight="1" x14ac:dyDescent="0.15">
      <c r="A55" s="106">
        <v>46</v>
      </c>
      <c r="B55" s="70" t="s">
        <v>340</v>
      </c>
      <c r="C55" s="106" t="s">
        <v>189</v>
      </c>
      <c r="D55" s="103" t="s">
        <v>10</v>
      </c>
      <c r="E55" s="107"/>
      <c r="F55" s="106"/>
      <c r="G55" s="109"/>
      <c r="H55" s="108" t="s">
        <v>341</v>
      </c>
      <c r="I55" s="108"/>
    </row>
    <row r="56" spans="1:9" s="34" customFormat="1" ht="16.5" customHeight="1" x14ac:dyDescent="0.15">
      <c r="A56" s="106">
        <v>47</v>
      </c>
      <c r="B56" s="70" t="s">
        <v>342</v>
      </c>
      <c r="C56" s="182" t="s">
        <v>713</v>
      </c>
      <c r="D56" s="103" t="s">
        <v>10</v>
      </c>
      <c r="E56" s="107"/>
      <c r="F56" s="106"/>
      <c r="G56" s="109"/>
      <c r="H56" s="108" t="s">
        <v>343</v>
      </c>
      <c r="I56" s="202"/>
    </row>
    <row r="57" spans="1:9" s="34" customFormat="1" ht="16.5" customHeight="1" x14ac:dyDescent="0.15">
      <c r="A57" s="106">
        <v>48</v>
      </c>
      <c r="B57" s="70" t="s">
        <v>344</v>
      </c>
      <c r="C57" s="182" t="s">
        <v>714</v>
      </c>
      <c r="D57" s="103" t="s">
        <v>10</v>
      </c>
      <c r="E57" s="107"/>
      <c r="F57" s="106"/>
      <c r="G57" s="109"/>
      <c r="H57" s="108" t="s">
        <v>345</v>
      </c>
      <c r="I57" s="202"/>
    </row>
    <row r="58" spans="1:9" s="34" customFormat="1" ht="16.5" customHeight="1" x14ac:dyDescent="0.15">
      <c r="A58" s="106">
        <v>49</v>
      </c>
      <c r="B58" s="70" t="s">
        <v>346</v>
      </c>
      <c r="C58" s="182" t="s">
        <v>716</v>
      </c>
      <c r="D58" s="103" t="s">
        <v>10</v>
      </c>
      <c r="E58" s="107"/>
      <c r="F58" s="106"/>
      <c r="G58" s="109"/>
      <c r="H58" s="108" t="s">
        <v>347</v>
      </c>
      <c r="I58" s="202"/>
    </row>
    <row r="59" spans="1:9" s="34" customFormat="1" ht="16.5" customHeight="1" x14ac:dyDescent="0.15">
      <c r="A59" s="106">
        <v>50</v>
      </c>
      <c r="B59" s="70" t="s">
        <v>348</v>
      </c>
      <c r="C59" s="182" t="s">
        <v>715</v>
      </c>
      <c r="D59" s="103" t="s">
        <v>10</v>
      </c>
      <c r="E59" s="107"/>
      <c r="F59" s="106"/>
      <c r="G59" s="109"/>
      <c r="H59" s="108" t="s">
        <v>347</v>
      </c>
      <c r="I59" s="202"/>
    </row>
    <row r="60" spans="1:9" s="34" customFormat="1" ht="16.5" customHeight="1" x14ac:dyDescent="0.15">
      <c r="A60" s="106">
        <v>51</v>
      </c>
      <c r="B60" s="70" t="s">
        <v>349</v>
      </c>
      <c r="C60" s="182" t="s">
        <v>717</v>
      </c>
      <c r="D60" s="103" t="s">
        <v>10</v>
      </c>
      <c r="E60" s="107"/>
      <c r="F60" s="106"/>
      <c r="G60" s="109"/>
      <c r="H60" s="108" t="s">
        <v>350</v>
      </c>
      <c r="I60" s="202"/>
    </row>
    <row r="61" spans="1:9" s="34" customFormat="1" ht="16.5" customHeight="1" x14ac:dyDescent="0.15">
      <c r="A61" s="106">
        <v>52</v>
      </c>
      <c r="B61" s="70" t="s">
        <v>351</v>
      </c>
      <c r="C61" s="106" t="s">
        <v>352</v>
      </c>
      <c r="D61" s="103" t="s">
        <v>10</v>
      </c>
      <c r="E61" s="107"/>
      <c r="F61" s="106"/>
      <c r="G61" s="109"/>
      <c r="H61" s="108" t="s">
        <v>353</v>
      </c>
      <c r="I61" s="202"/>
    </row>
    <row r="62" spans="1:9" s="34" customFormat="1" ht="16.5" customHeight="1" x14ac:dyDescent="0.15">
      <c r="A62" s="106">
        <v>53</v>
      </c>
      <c r="B62" s="94" t="s">
        <v>718</v>
      </c>
      <c r="C62" s="182" t="s">
        <v>719</v>
      </c>
      <c r="D62" s="103" t="s">
        <v>10</v>
      </c>
      <c r="E62" s="107"/>
      <c r="F62" s="106"/>
      <c r="G62" s="109"/>
      <c r="H62" s="183" t="s">
        <v>720</v>
      </c>
      <c r="I62" s="202"/>
    </row>
    <row r="63" spans="1:9" s="34" customFormat="1" ht="16.5" customHeight="1" x14ac:dyDescent="0.15">
      <c r="A63" s="106">
        <v>54</v>
      </c>
      <c r="B63" s="70" t="s">
        <v>354</v>
      </c>
      <c r="C63" s="106"/>
      <c r="D63" s="103" t="s">
        <v>10</v>
      </c>
      <c r="E63" s="107"/>
      <c r="F63" s="106"/>
      <c r="G63" s="109"/>
      <c r="H63" s="184" t="s">
        <v>721</v>
      </c>
      <c r="I63" s="108"/>
    </row>
    <row r="64" spans="1:9" s="34" customFormat="1" ht="16.5" customHeight="1" x14ac:dyDescent="0.15">
      <c r="A64" s="106">
        <v>55</v>
      </c>
      <c r="B64" s="70" t="s">
        <v>355</v>
      </c>
      <c r="C64" s="106"/>
      <c r="D64" s="103" t="s">
        <v>10</v>
      </c>
      <c r="E64" s="107"/>
      <c r="F64" s="106"/>
      <c r="G64" s="109"/>
      <c r="H64" s="108" t="s">
        <v>356</v>
      </c>
      <c r="I64" s="108"/>
    </row>
    <row r="65" spans="1:9" s="34" customFormat="1" ht="16.5" customHeight="1" x14ac:dyDescent="0.15">
      <c r="A65" s="106">
        <v>56</v>
      </c>
      <c r="B65" s="70" t="s">
        <v>357</v>
      </c>
      <c r="C65" s="106"/>
      <c r="D65" s="103" t="s">
        <v>10</v>
      </c>
      <c r="E65" s="107"/>
      <c r="F65" s="106"/>
      <c r="G65" s="109"/>
      <c r="H65" s="108" t="s">
        <v>358</v>
      </c>
      <c r="I65" s="108"/>
    </row>
    <row r="66" spans="1:9" s="34" customFormat="1" ht="16.5" customHeight="1" x14ac:dyDescent="0.15">
      <c r="A66" s="106">
        <v>57</v>
      </c>
      <c r="B66" s="70" t="s">
        <v>359</v>
      </c>
      <c r="C66" s="106"/>
      <c r="D66" s="103" t="s">
        <v>10</v>
      </c>
      <c r="E66" s="107"/>
      <c r="F66" s="106"/>
      <c r="G66" s="109"/>
      <c r="H66" s="72" t="s">
        <v>360</v>
      </c>
      <c r="I66" s="72"/>
    </row>
    <row r="67" spans="1:9" s="34" customFormat="1" ht="16.5" customHeight="1" x14ac:dyDescent="0.15">
      <c r="A67" s="106">
        <v>58</v>
      </c>
      <c r="B67" s="70" t="s">
        <v>361</v>
      </c>
      <c r="C67" s="106"/>
      <c r="D67" s="103" t="s">
        <v>10</v>
      </c>
      <c r="E67" s="107"/>
      <c r="F67" s="106"/>
      <c r="G67" s="109"/>
      <c r="H67" s="108" t="s">
        <v>389</v>
      </c>
      <c r="I67" s="108"/>
    </row>
    <row r="68" spans="1:9" s="34" customFormat="1" ht="16.5" customHeight="1" x14ac:dyDescent="0.15">
      <c r="A68" s="106">
        <v>59</v>
      </c>
      <c r="B68" s="70" t="s">
        <v>362</v>
      </c>
      <c r="C68" s="106"/>
      <c r="D68" s="103" t="s">
        <v>10</v>
      </c>
      <c r="E68" s="107"/>
      <c r="F68" s="106"/>
      <c r="G68" s="109"/>
      <c r="H68" s="247" t="s">
        <v>363</v>
      </c>
      <c r="I68" s="110"/>
    </row>
    <row r="69" spans="1:9" s="34" customFormat="1" ht="16.5" customHeight="1" x14ac:dyDescent="0.15">
      <c r="A69" s="106">
        <v>60</v>
      </c>
      <c r="B69" s="70" t="s">
        <v>364</v>
      </c>
      <c r="C69" s="106"/>
      <c r="D69" s="103" t="s">
        <v>10</v>
      </c>
      <c r="E69" s="107"/>
      <c r="F69" s="106"/>
      <c r="G69" s="109"/>
      <c r="H69" s="248"/>
      <c r="I69" s="110"/>
    </row>
    <row r="70" spans="1:9" s="34" customFormat="1" ht="16.5" customHeight="1" x14ac:dyDescent="0.15">
      <c r="A70" s="106">
        <v>61</v>
      </c>
      <c r="B70" s="70" t="s">
        <v>368</v>
      </c>
      <c r="C70" s="106"/>
      <c r="D70" s="103" t="s">
        <v>10</v>
      </c>
      <c r="E70" s="107"/>
      <c r="F70" s="106"/>
      <c r="G70" s="109"/>
      <c r="H70" s="110" t="s">
        <v>970</v>
      </c>
      <c r="I70" s="110"/>
    </row>
    <row r="71" spans="1:9" s="34" customFormat="1" ht="16.5" customHeight="1" x14ac:dyDescent="0.15">
      <c r="A71" s="106">
        <v>62</v>
      </c>
      <c r="B71" s="70" t="s">
        <v>365</v>
      </c>
      <c r="C71" s="106" t="s">
        <v>113</v>
      </c>
      <c r="D71" s="103" t="s">
        <v>10</v>
      </c>
      <c r="E71" s="107"/>
      <c r="F71" s="106"/>
      <c r="G71" s="109"/>
      <c r="H71" s="108" t="s">
        <v>366</v>
      </c>
      <c r="I71" s="108"/>
    </row>
    <row r="72" spans="1:9" s="34" customFormat="1" ht="16.5" customHeight="1" x14ac:dyDescent="0.15">
      <c r="A72" s="106">
        <v>63</v>
      </c>
      <c r="B72" s="70" t="s">
        <v>367</v>
      </c>
      <c r="C72" s="106" t="s">
        <v>114</v>
      </c>
      <c r="D72" s="103" t="s">
        <v>10</v>
      </c>
      <c r="E72" s="107"/>
      <c r="F72" s="106"/>
      <c r="G72" s="109"/>
      <c r="H72" s="108" t="s">
        <v>289</v>
      </c>
      <c r="I72" s="108"/>
    </row>
    <row r="73" spans="1:9" s="34" customFormat="1" ht="16.5" customHeight="1" x14ac:dyDescent="0.15">
      <c r="A73" s="106">
        <v>64</v>
      </c>
      <c r="B73" s="70" t="s">
        <v>115</v>
      </c>
      <c r="C73" s="106"/>
      <c r="D73" s="103" t="s">
        <v>10</v>
      </c>
      <c r="E73" s="107"/>
      <c r="F73" s="106"/>
      <c r="G73" s="109"/>
      <c r="H73" s="108" t="s">
        <v>369</v>
      </c>
      <c r="I73" s="108"/>
    </row>
    <row r="74" spans="1:9" s="34" customFormat="1" ht="16.5" customHeight="1" x14ac:dyDescent="0.15">
      <c r="B74" s="41"/>
      <c r="C74" s="40"/>
    </row>
    <row r="75" spans="1:9" s="34" customFormat="1" ht="16.5" customHeight="1" x14ac:dyDescent="0.15">
      <c r="B75" s="41"/>
      <c r="C75" s="40"/>
    </row>
    <row r="76" spans="1:9" s="34" customFormat="1" ht="16.5" customHeight="1" x14ac:dyDescent="0.15">
      <c r="B76" s="42"/>
      <c r="C76" s="40"/>
    </row>
    <row r="77" spans="1:9" s="34" customFormat="1" x14ac:dyDescent="0.15">
      <c r="B77" s="41"/>
      <c r="C77" s="40"/>
    </row>
    <row r="78" spans="1:9" s="34" customFormat="1" x14ac:dyDescent="0.15">
      <c r="B78" s="42"/>
      <c r="C78" s="40"/>
    </row>
    <row r="79" spans="1:9" s="34" customFormat="1" x14ac:dyDescent="0.15">
      <c r="B79" s="41"/>
      <c r="C79" s="40"/>
    </row>
  </sheetData>
  <mergeCells count="4">
    <mergeCell ref="B1:C8"/>
    <mergeCell ref="H68:H69"/>
    <mergeCell ref="H41:H45"/>
    <mergeCell ref="H20:H24"/>
  </mergeCells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Summary</vt:lpstr>
      <vt:lpstr>QT0b</vt:lpstr>
      <vt:lpstr>USBC  test</vt:lpstr>
      <vt:lpstr>CT1</vt:lpstr>
      <vt:lpstr>CT2</vt:lpstr>
    </vt:vector>
  </TitlesOfParts>
  <Company>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Microsoft Office 使用者</cp:lastModifiedBy>
  <dcterms:created xsi:type="dcterms:W3CDTF">2019-06-06T09:10:53Z</dcterms:created>
  <dcterms:modified xsi:type="dcterms:W3CDTF">2019-10-09T01:14:52Z</dcterms:modified>
</cp:coreProperties>
</file>