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0" yWindow="735" windowWidth="20445" windowHeight="11760"/>
  </bookViews>
  <sheets>
    <sheet name="Change List" sheetId="1" r:id="rId1"/>
    <sheet name="CG-QT" sheetId="2" r:id="rId2"/>
    <sheet name="QT0a" sheetId="3" r:id="rId3"/>
    <sheet name="USBC Test" sheetId="4" state="hidden" r:id="rId4"/>
    <sheet name="USBC POR" sheetId="11" r:id="rId5"/>
    <sheet name="USBC DOE1" sheetId="12" r:id="rId6"/>
    <sheet name="CT1" sheetId="5" r:id="rId7"/>
    <sheet name="CT2" sheetId="6" r:id="rId8"/>
    <sheet name="FOS" sheetId="7" r:id="rId9"/>
    <sheet name="CT3" sheetId="9" r:id="rId10"/>
  </sheets>
  <definedNames>
    <definedName name="_xlnm._FilterDatabase" localSheetId="4" hidden="1">'USBC POR'!$A$1:$J$254</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246" i="1"/>
  <c r="C241"/>
  <c r="C237"/>
  <c r="C232"/>
  <c r="C227"/>
  <c r="C224"/>
  <c r="C218"/>
  <c r="C210"/>
  <c r="C204"/>
  <c r="C199"/>
  <c r="C195"/>
  <c r="C190"/>
  <c r="F8" i="12"/>
  <c r="F7"/>
  <c r="F6"/>
  <c r="F5"/>
  <c r="F4"/>
  <c r="F3"/>
  <c r="F2"/>
  <c r="A28" i="11"/>
  <c r="F8"/>
  <c r="F7"/>
  <c r="F6"/>
  <c r="F5"/>
  <c r="F4"/>
  <c r="F3"/>
  <c r="F2"/>
  <c r="C183" i="1"/>
  <c r="C180"/>
  <c r="C177"/>
  <c r="C167"/>
  <c r="C161"/>
  <c r="C152"/>
  <c r="C140"/>
  <c r="C134"/>
  <c r="C126"/>
  <c r="C123"/>
  <c r="C120"/>
  <c r="C115"/>
  <c r="C112"/>
  <c r="C109"/>
  <c r="C101"/>
  <c r="C92"/>
  <c r="C82"/>
  <c r="G8" i="9"/>
  <c r="G7"/>
  <c r="G6"/>
  <c r="G5"/>
  <c r="G4"/>
  <c r="G3"/>
  <c r="G2"/>
  <c r="C77" i="1"/>
  <c r="C72"/>
  <c r="C69"/>
  <c r="C66"/>
  <c r="C60"/>
  <c r="C57"/>
  <c r="C51"/>
  <c r="C48"/>
  <c r="C31"/>
  <c r="C40"/>
  <c r="C26"/>
  <c r="C16"/>
  <c r="C6"/>
  <c r="G8" i="7"/>
  <c r="G7"/>
  <c r="G6"/>
  <c r="G5"/>
  <c r="G4"/>
  <c r="G3"/>
  <c r="G2"/>
  <c r="H8" i="6"/>
  <c r="H7"/>
  <c r="H6"/>
  <c r="H5"/>
  <c r="H4"/>
  <c r="H3"/>
  <c r="H2"/>
  <c r="H8" i="5"/>
  <c r="H7"/>
  <c r="H5"/>
  <c r="H4"/>
  <c r="H3"/>
  <c r="H2"/>
  <c r="F8" i="4"/>
  <c r="F7"/>
  <c r="F6"/>
  <c r="F5"/>
  <c r="F4"/>
  <c r="F3"/>
  <c r="F2"/>
  <c r="G8" i="3"/>
  <c r="G7"/>
  <c r="G6"/>
  <c r="G5"/>
  <c r="G4"/>
  <c r="G3"/>
  <c r="G2"/>
  <c r="H8" i="2"/>
  <c r="H7"/>
  <c r="H6"/>
  <c r="H5"/>
  <c r="H4"/>
  <c r="H3"/>
  <c r="H2"/>
  <c r="C3" i="1"/>
</calcChain>
</file>

<file path=xl/sharedStrings.xml><?xml version="1.0" encoding="utf-8"?>
<sst xmlns="http://schemas.openxmlformats.org/spreadsheetml/2006/main" count="9679" uniqueCount="2847">
  <si>
    <t>Change List</t>
  </si>
  <si>
    <t>P0</t>
  </si>
  <si>
    <t>Version1.0</t>
  </si>
  <si>
    <t>QT0a/CT1/CT2/FOS:</t>
  </si>
  <si>
    <t>Separate the item name to "Test" and "Sub Test"</t>
  </si>
  <si>
    <t>Station SW Count</t>
  </si>
  <si>
    <t>Not POR</t>
  </si>
  <si>
    <t>Pending update</t>
  </si>
  <si>
    <t>CHN validation</t>
  </si>
  <si>
    <t>New Item</t>
  </si>
  <si>
    <t>Modified</t>
  </si>
  <si>
    <t>Ready</t>
  </si>
  <si>
    <t>Not ready</t>
  </si>
  <si>
    <t>Item NO.</t>
  </si>
  <si>
    <t>MP POR</t>
  </si>
  <si>
    <t>Test</t>
  </si>
  <si>
    <t>Sub Test</t>
  </si>
  <si>
    <t>PP Test Limits</t>
  </si>
  <si>
    <t>PG Test Limits</t>
  </si>
  <si>
    <t>Station SW</t>
  </si>
  <si>
    <t>Attribute Key</t>
  </si>
  <si>
    <t>Fixture cmd</t>
  </si>
  <si>
    <t>Potassium command</t>
  </si>
  <si>
    <t>Diag cmd</t>
  </si>
  <si>
    <t>Remrk</t>
  </si>
  <si>
    <t>v</t>
  </si>
  <si>
    <t>DUTinfo</t>
  </si>
  <si>
    <t>SN</t>
  </si>
  <si>
    <t>SystemState</t>
  </si>
  <si>
    <t>Spartan_FW_Version</t>
  </si>
  <si>
    <t>getFWversion</t>
  </si>
  <si>
    <t>Spartan_Environment_Check</t>
  </si>
  <si>
    <t>getEnv</t>
  </si>
  <si>
    <t>Fixture</t>
  </si>
  <si>
    <t>Fixture_On</t>
  </si>
  <si>
    <t xml:space="preserve">power off
power on
vbuson
</t>
  </si>
  <si>
    <t>Enter_Diags</t>
  </si>
  <si>
    <t>Diag_Version</t>
  </si>
  <si>
    <t xml:space="preserve">DIAG_VER </t>
  </si>
  <si>
    <t xml:space="preserve">Get_SFC_Info </t>
  </si>
  <si>
    <t>Add_Attribute_CG_SN</t>
  </si>
  <si>
    <t>CG_SN</t>
  </si>
  <si>
    <t>Add_Attribute_LCM_FULL_SN</t>
  </si>
  <si>
    <t xml:space="preserve">LCM_FULL_SN </t>
  </si>
  <si>
    <t>Add_Attribute_LCM_CFG</t>
  </si>
  <si>
    <t xml:space="preserve">LCM_CFG </t>
  </si>
  <si>
    <t>Add_Attribute_LCM_SN</t>
  </si>
  <si>
    <t xml:space="preserve">LCM_SN </t>
  </si>
  <si>
    <t>Add_Attribute_BLU_SN</t>
  </si>
  <si>
    <t xml:space="preserve">BLU_SN </t>
  </si>
  <si>
    <t>Add_Attribute_CGS_CFG</t>
  </si>
  <si>
    <t xml:space="preserve">CGS_CFG </t>
  </si>
  <si>
    <t>Add_Attribute_CGS_SN</t>
  </si>
  <si>
    <t xml:space="preserve">CGS_SN </t>
  </si>
  <si>
    <t>Display</t>
  </si>
  <si>
    <t>I2C_Sweep_Test</t>
  </si>
  <si>
    <t>Grape</t>
  </si>
  <si>
    <t>GPIO_Test</t>
  </si>
  <si>
    <t>smokeyshell -r
smokey Wildfire --run DisplayBehavior=NoDisplay ControlBitAccess=ReadOnly BrickRequired=None ResultsBehavior=NoFile LogBehavior=ConsoleOnly --test TouchGpio</t>
  </si>
  <si>
    <t>Short_Test</t>
  </si>
  <si>
    <t>smokeyshell -r
smokey --run TouchShortsTest</t>
  </si>
  <si>
    <t>Power_On</t>
  </si>
  <si>
    <t>touch --off
touch --on
touch --load_firmware</t>
  </si>
  <si>
    <t>Firmware_Version</t>
  </si>
  <si>
    <t>touch -p firmware-version</t>
  </si>
  <si>
    <t>FW_Critical_Error_Check</t>
  </si>
  <si>
    <t>touch --test critical --run</t>
  </si>
  <si>
    <t>Offset_Test</t>
  </si>
  <si>
    <t>smokey Wildfire --run DisplayBehavior=NoDisplay ControlBitAccess=ReadOnly BrickRequired=None ResultsBehavior=NoFile LogBehavior=ConsoleOnly --test TouchOffset --testargs "TouchOffset, Verbose='OnFail',TestStation='cgqt'"</t>
  </si>
  <si>
    <t>[NA,NA]</t>
  </si>
  <si>
    <t>Pearl</t>
  </si>
  <si>
    <t>Rosaline_Calibration_Current</t>
  </si>
  <si>
    <t>[250,525]</t>
  </si>
  <si>
    <t>Rosaline_Yogi_Device_ID</t>
  </si>
  <si>
    <t>[0E 74]</t>
  </si>
  <si>
    <t xml:space="preserve">Yogi_Fault_Status </t>
  </si>
  <si>
    <t>[00]</t>
  </si>
  <si>
    <t>[10,40]</t>
  </si>
  <si>
    <t xml:space="preserve">Yogi_SEL_ICWMAX </t>
  </si>
  <si>
    <t>[0,0]</t>
  </si>
  <si>
    <t xml:space="preserve">Yogi_SEL_IPULSEMAX </t>
  </si>
  <si>
    <t xml:space="preserve">Yogi_SEL_ISEVERE </t>
  </si>
  <si>
    <t xml:space="preserve">Yogi_FAULT_B_LIM </t>
  </si>
  <si>
    <t>[59,59]</t>
  </si>
  <si>
    <t xml:space="preserve">Yogi_FAULT_C_LIM </t>
  </si>
  <si>
    <t>[4798,4798]</t>
  </si>
  <si>
    <t>Yogi_FAULT_D_LIM</t>
  </si>
  <si>
    <t>[7813,7813]</t>
  </si>
  <si>
    <t>Yogi_FAULT_E_UP_COUNT</t>
  </si>
  <si>
    <t>[16,16]</t>
  </si>
  <si>
    <t xml:space="preserve">Yogi_FAULT_E_DN_COUNT </t>
  </si>
  <si>
    <t>[6,6]</t>
  </si>
  <si>
    <t xml:space="preserve">Yogi_FAULT_E_LIM </t>
  </si>
  <si>
    <t>[1900,1900]</t>
  </si>
  <si>
    <t xml:space="preserve">Yogi_POR_DELAY </t>
  </si>
  <si>
    <t>[7,7]</t>
  </si>
  <si>
    <t>Yogi_SEL_STATUS_IOL</t>
  </si>
  <si>
    <t>[1,1]</t>
  </si>
  <si>
    <t>Yogi_SEL_SDA_IOL</t>
  </si>
  <si>
    <t xml:space="preserve">Yogi_DB_IPULSEMAX </t>
  </si>
  <si>
    <t>Yogi_DB_ICWMAX1</t>
  </si>
  <si>
    <t xml:space="preserve">Yogi_DB_ICWMAX2 </t>
  </si>
  <si>
    <t xml:space="preserve">Yogi_DB_PSM </t>
  </si>
  <si>
    <t xml:space="preserve">Yogi_SEL_VTHR_PSM_OVLO </t>
  </si>
  <si>
    <t>[4,4]</t>
  </si>
  <si>
    <t>Yogi_SEL_VTHR_PSM_UVLO</t>
  </si>
  <si>
    <t>[2,2]</t>
  </si>
  <si>
    <t>Rosaline_Post-DA_Test_Bit0_1</t>
  </si>
  <si>
    <t>[2,3]</t>
  </si>
  <si>
    <t>sensor --sel prox --get nvm</t>
  </si>
  <si>
    <t xml:space="preserve">Rosaline_Pre-DA_Audit_Test </t>
  </si>
  <si>
    <t>Rosaline_Pre-DA_Test</t>
  </si>
  <si>
    <t>[6,7]</t>
  </si>
  <si>
    <t xml:space="preserve">Rosaline_Yogi_Prog_Flag </t>
  </si>
  <si>
    <t xml:space="preserve">Rosaline_Burn_In </t>
  </si>
  <si>
    <t xml:space="preserve">Rosaline_Gimbal_Test </t>
  </si>
  <si>
    <t>Rosaline_Post-DA_Test_Bit2</t>
  </si>
  <si>
    <t>Rosaline_Pulse_Width</t>
  </si>
  <si>
    <t>[9,9]</t>
  </si>
  <si>
    <t>Rosaline_Toggle_Interrupt_Test</t>
  </si>
  <si>
    <t>sensor --sel prox --sample 1s --stats
sensor --sel prox --turnoff</t>
  </si>
  <si>
    <t>Hall</t>
  </si>
  <si>
    <t>Hall OFF</t>
  </si>
  <si>
    <t>hallsensor --irqindex 1 --meas 6 --delay 500</t>
  </si>
  <si>
    <t>Hall On
Hall OFF</t>
  </si>
  <si>
    <t>Magnet</t>
  </si>
  <si>
    <t>TM1</t>
  </si>
  <si>
    <t>[NA,-10]</t>
  </si>
  <si>
    <t>[10,NA]</t>
  </si>
  <si>
    <t>Magnet1</t>
  </si>
  <si>
    <t>TM2</t>
  </si>
  <si>
    <t>Magnet2</t>
  </si>
  <si>
    <t>TM3</t>
  </si>
  <si>
    <t>Magnet3</t>
  </si>
  <si>
    <t>TM4</t>
  </si>
  <si>
    <t>Magnet4</t>
  </si>
  <si>
    <t>PROX_CG_DEV_ID</t>
  </si>
  <si>
    <t>[208,208]</t>
  </si>
  <si>
    <t>PROX_QT_DEV_ID</t>
  </si>
  <si>
    <t>sensor --sel prox --init
sensor --sel prox --get device_id</t>
  </si>
  <si>
    <t>PROX_CG_REV_ID</t>
  </si>
  <si>
    <t>[18,18]</t>
  </si>
  <si>
    <t xml:space="preserve">PROX_QT_REV_ID </t>
  </si>
  <si>
    <t>sensor --sel prox --get rev_id</t>
  </si>
  <si>
    <t>PROX_SN</t>
  </si>
  <si>
    <t xml:space="preserve">PROX_SN </t>
  </si>
  <si>
    <t>sensor --sel prox --get serial_num</t>
  </si>
  <si>
    <t xml:space="preserve">PROX_CG_NO_TARGET_RAW_DIST_AVE </t>
  </si>
  <si>
    <t>[-20,100]</t>
  </si>
  <si>
    <t>prox2on</t>
  </si>
  <si>
    <t>PROX_CG_NO_TARGET_RAW_DIST_STD</t>
  </si>
  <si>
    <t>[0.01,4]</t>
  </si>
  <si>
    <t>PROX_CG_NO_TARGET_SIG_AVE</t>
  </si>
  <si>
    <t>[12.35,300]</t>
  </si>
  <si>
    <t>PROX_CG_NO_TARGET_SIG_STD</t>
  </si>
  <si>
    <t>[0.01,3]</t>
  </si>
  <si>
    <t xml:space="preserve">PROX_CG_NO_TARGET_AMB_AVE </t>
  </si>
  <si>
    <t>[0.2,3.5]</t>
  </si>
  <si>
    <t>PROX_CG_NO_TARGET_AMB_STD</t>
  </si>
  <si>
    <t>[0.01,0.5]</t>
  </si>
  <si>
    <t>PROX_CG_NO_TARGET_REF_SIG_AVE</t>
  </si>
  <si>
    <t>[0,4500]</t>
  </si>
  <si>
    <t>PROX_CG_NO_TARGET_REF_SIG_STD</t>
  </si>
  <si>
    <t>[0.001,40]</t>
  </si>
  <si>
    <t>PROX_CG_NO_TARGET_XT1PT_RXT</t>
  </si>
  <si>
    <t>[0.01,60]</t>
  </si>
  <si>
    <t>prox2off</t>
  </si>
  <si>
    <t>PROX_CG_TARGET_RAW_DIST_AVE</t>
  </si>
  <si>
    <t>[-100,4.43]</t>
  </si>
  <si>
    <t>prox1on</t>
  </si>
  <si>
    <t>sensor --sel prox --sample 47 --stats
sensor --sel prox --turnoff</t>
  </si>
  <si>
    <t>PROX_CG_TARGET_RAW_DIST_STD</t>
  </si>
  <si>
    <t>PROX_CG_TARGET_SIG_AVE</t>
  </si>
  <si>
    <t>[500,1750]</t>
  </si>
  <si>
    <t>PROX_CG_TARGET_SIG_STD</t>
  </si>
  <si>
    <t>[0.01,15]</t>
  </si>
  <si>
    <t>PROX_CG_TARGET_AMB_AVE</t>
  </si>
  <si>
    <t>[0.2,12]</t>
  </si>
  <si>
    <t>PROX_CG_TARGET_AMB_STD</t>
  </si>
  <si>
    <t>[0.01,0.75]</t>
  </si>
  <si>
    <t>PROX_CG_TARGET_REF_SIG_AVE</t>
  </si>
  <si>
    <t>PROX_CG_TARGET_REF_SIG_STD</t>
  </si>
  <si>
    <t>[0.001,42]</t>
  </si>
  <si>
    <t>prox1off</t>
  </si>
  <si>
    <t>OpticalSensor</t>
  </si>
  <si>
    <t>[5,65534]</t>
  </si>
  <si>
    <t>Backlight</t>
  </si>
  <si>
    <t>Backlight_Test</t>
  </si>
  <si>
    <t>Pattern_YM_Test</t>
  </si>
  <si>
    <t>Pattern_G127_Test</t>
  </si>
  <si>
    <t>Pattern_G63_Test</t>
  </si>
  <si>
    <t>Pattern_White_Test</t>
  </si>
  <si>
    <t>pattern --fatp 4</t>
  </si>
  <si>
    <t>Pattern_Blue_Test</t>
  </si>
  <si>
    <t>pattern --fatp 9</t>
  </si>
  <si>
    <t>Pattern_CRampH_Test</t>
  </si>
  <si>
    <t>pattern --fatp 10</t>
  </si>
  <si>
    <t>pattern --fatp 16</t>
  </si>
  <si>
    <t>Pattern_D27_Test</t>
  </si>
  <si>
    <t>pattern --fatp 17</t>
  </si>
  <si>
    <t>Pattern_D110_Test</t>
  </si>
  <si>
    <t>pattern --fatp 18</t>
  </si>
  <si>
    <t>Reset</t>
  </si>
  <si>
    <t>display --off
res</t>
  </si>
  <si>
    <t>Process</t>
  </si>
  <si>
    <t>DRCB</t>
  </si>
  <si>
    <t>Test Limits</t>
  </si>
  <si>
    <t>Remark</t>
  </si>
  <si>
    <t>cylinder_LOCKON
cylinder_CABLEON</t>
  </si>
  <si>
    <t>Xavier_FW_Version</t>
  </si>
  <si>
    <t>Burn_SysSN</t>
  </si>
  <si>
    <t>SrNm</t>
  </si>
  <si>
    <t>DIAG_VER</t>
  </si>
  <si>
    <t>Get_SFC_Info</t>
  </si>
  <si>
    <t>Board_ID</t>
  </si>
  <si>
    <t>Board_REV</t>
  </si>
  <si>
    <t>BOARD_REV</t>
  </si>
  <si>
    <t>Read_AP_CHIPID</t>
  </si>
  <si>
    <t>AP_CHIP_ID</t>
  </si>
  <si>
    <t>chipid</t>
  </si>
  <si>
    <t>DFU_CB</t>
  </si>
  <si>
    <t>Default_WMAC_Address</t>
  </si>
  <si>
    <t>Default_BMAC_Address</t>
  </si>
  <si>
    <t>Battery</t>
  </si>
  <si>
    <t>Level_Before_Test</t>
  </si>
  <si>
    <t>[30,101]</t>
  </si>
  <si>
    <t>device -k GasGauge -g charge-percentage</t>
  </si>
  <si>
    <t xml:space="preserve">Voltage_Before_Test </t>
  </si>
  <si>
    <t>[3750,NA]</t>
  </si>
  <si>
    <t>pmuadc --sel potomac --read vbat</t>
  </si>
  <si>
    <t>Cell_Disconnect_Check</t>
  </si>
  <si>
    <t>Max_Life_Time_Temperature</t>
  </si>
  <si>
    <t>[0,60]</t>
  </si>
  <si>
    <t>Max_Pack_Voltage</t>
  </si>
  <si>
    <t>Min_Pack_Voltage</t>
  </si>
  <si>
    <t>Max_Chg_Current</t>
  </si>
  <si>
    <t>Max_Dsg_Current</t>
  </si>
  <si>
    <t>Max_Over_Chg_Cap</t>
  </si>
  <si>
    <t>WO_SN</t>
  </si>
  <si>
    <t>Housing_SN</t>
  </si>
  <si>
    <t>Adding_Syscfg_PRSq</t>
  </si>
  <si>
    <t>PRSq</t>
  </si>
  <si>
    <t>Compare_Battery_SN_With_SFC</t>
  </si>
  <si>
    <t>Burn_Battery_SN</t>
  </si>
  <si>
    <t>Batt</t>
  </si>
  <si>
    <t>BATTERY_SN</t>
  </si>
  <si>
    <t>Get_Battery_SN</t>
  </si>
  <si>
    <t>syscfg print Batt</t>
  </si>
  <si>
    <t>Burn_HW_Configuration</t>
  </si>
  <si>
    <t>OPTS</t>
  </si>
  <si>
    <t xml:space="preserve">OPTS </t>
  </si>
  <si>
    <t xml:space="preserve">syscfg print OPTS
syscfg add OPTS </t>
  </si>
  <si>
    <t>Read_HW_Configuration</t>
  </si>
  <si>
    <t>syscfg print OPTS</t>
  </si>
  <si>
    <t>Burn_MPN</t>
  </si>
  <si>
    <t xml:space="preserve">Mod# </t>
  </si>
  <si>
    <t xml:space="preserve">MPN </t>
  </si>
  <si>
    <t xml:space="preserve">syscfg add Mod# </t>
  </si>
  <si>
    <t>Read_MPN</t>
  </si>
  <si>
    <t>Mod#</t>
  </si>
  <si>
    <t>syscfg print Mod#</t>
  </si>
  <si>
    <t>Burn_Regn</t>
  </si>
  <si>
    <t xml:space="preserve">Regn </t>
  </si>
  <si>
    <t xml:space="preserve">REGN </t>
  </si>
  <si>
    <t>Read_Regn</t>
  </si>
  <si>
    <t>Regn</t>
  </si>
  <si>
    <t>syscfg print Regn</t>
  </si>
  <si>
    <t>Burn_HS_Color</t>
  </si>
  <si>
    <t xml:space="preserve">CLHS </t>
  </si>
  <si>
    <t>CLHS</t>
  </si>
  <si>
    <t>syscfg add CLHS</t>
  </si>
  <si>
    <t>Read_HS_Color</t>
  </si>
  <si>
    <t>syscfg print CLHS</t>
  </si>
  <si>
    <t>Burn_CG_Color</t>
  </si>
  <si>
    <t>CLCG</t>
  </si>
  <si>
    <t>syscfg add CLCG</t>
  </si>
  <si>
    <t>Read_CG_Color</t>
  </si>
  <si>
    <t>syscfg print CLCG</t>
  </si>
  <si>
    <t>NandSize_Check_Between-Syscfg_And_Unit</t>
  </si>
  <si>
    <t xml:space="preserve"> </t>
  </si>
  <si>
    <t>Read_NANDID_And_NANDCS</t>
  </si>
  <si>
    <t xml:space="preserve">NANDID 
NANDCS </t>
  </si>
  <si>
    <t>Burn_Matrix_And_Special_Builds</t>
  </si>
  <si>
    <t xml:space="preserve">CFG# </t>
  </si>
  <si>
    <t xml:space="preserve">S_BUILD
BUILD_MATRIX_CONFIG 
BUILD_EVENT
UNIT# </t>
  </si>
  <si>
    <t xml:space="preserve">syscfg add CFG# </t>
  </si>
  <si>
    <t>Read_Matrix_And_Special_Builds</t>
  </si>
  <si>
    <t>CFG#</t>
  </si>
  <si>
    <t>syscfg print CFG#</t>
  </si>
  <si>
    <t>Read_MLBSN_And_Check</t>
  </si>
  <si>
    <t>MLB#</t>
  </si>
  <si>
    <t xml:space="preserve">MLBSN </t>
  </si>
  <si>
    <t xml:space="preserve">
</t>
  </si>
  <si>
    <t>syscfg print MLB#</t>
  </si>
  <si>
    <t>Titus_SN</t>
  </si>
  <si>
    <t>TITUS_SN</t>
  </si>
  <si>
    <t>Juliet_SN</t>
  </si>
  <si>
    <t>JULIET_SN</t>
  </si>
  <si>
    <t>Read_Ohio_SN</t>
  </si>
  <si>
    <t>Ohio_SN</t>
  </si>
  <si>
    <t>Compare_Ohio_SN_With_SFC</t>
  </si>
  <si>
    <t>Camera</t>
  </si>
  <si>
    <t>Jasper</t>
  </si>
  <si>
    <t>Camera_Build_Config</t>
  </si>
  <si>
    <t>CameraBuildConfig</t>
  </si>
  <si>
    <t>Jasper_Vendor</t>
  </si>
  <si>
    <t>RDF_Resistance_Start</t>
  </si>
  <si>
    <t>[19000,103000]</t>
  </si>
  <si>
    <t>RDF_resistance(start)</t>
  </si>
  <si>
    <t>example:
RDF resistance: 34201
RDF arm status: 1
# log RDF resistance</t>
  </si>
  <si>
    <t>RDF_Arm_Status_Start</t>
  </si>
  <si>
    <t>RDF_arm_status(start)</t>
  </si>
  <si>
    <t># pass/fail on arm status</t>
  </si>
  <si>
    <t>Will_Fault_Registers@0x43</t>
  </si>
  <si>
    <t>Will fault registers 0x43
Will fault registers 0x44
Will fault registers 0x45</t>
  </si>
  <si>
    <t># expect all 0x0</t>
  </si>
  <si>
    <t>Will_Fault_Registers@0x44</t>
  </si>
  <si>
    <t>Will_Fault_Registers@0x45</t>
  </si>
  <si>
    <t>Will _VDD_Idle@Adams_LDO1</t>
  </si>
  <si>
    <t>[0.48,1.2]</t>
  </si>
  <si>
    <t># log only</t>
  </si>
  <si>
    <t>[0.79,1.44]</t>
  </si>
  <si>
    <t>[1.32,3.85]</t>
  </si>
  <si>
    <t>EEPROM</t>
  </si>
  <si>
    <t># read NVM entries for version / build / config</t>
  </si>
  <si>
    <t>Periscope_ID</t>
  </si>
  <si>
    <t># no limits on data read back
# if possible, pass/fail on "pass" or "fail" I2C communication</t>
  </si>
  <si>
    <t>Riker_ID</t>
  </si>
  <si>
    <t>Riker_Fault_Registers@0x43</t>
  </si>
  <si>
    <t xml:space="preserve">Riker fault registers 0x43
Riker fault registers 0x44
Riker fault registers 0x45
Riker fault registers 0x46
</t>
  </si>
  <si>
    <t>Riker_Fault_Registers@0x44</t>
  </si>
  <si>
    <t>Riker_Fault_Registers@0x45</t>
  </si>
  <si>
    <t>Riker_Fault_Registers@0x46</t>
  </si>
  <si>
    <t>validateconfig example:
# Results: 1</t>
  </si>
  <si>
    <t>Streaming_Validateconfig_Error_Code</t>
  </si>
  <si>
    <t>validateconfig example:
# Error code: 0</t>
  </si>
  <si>
    <t>Firing_Validateconfig_Error_Code</t>
  </si>
  <si>
    <t>Adams@LDO1-Will_VDD_Firing</t>
  </si>
  <si>
    <t>[0.275,1.63]</t>
  </si>
  <si>
    <t>Adams@LDO2-Periscope_VDD_Firing</t>
  </si>
  <si>
    <t>[0.7,2.03]</t>
  </si>
  <si>
    <t>Adams@LDO4-Riker_VDD_Firing</t>
  </si>
  <si>
    <t>[13.35,18.75]</t>
  </si>
  <si>
    <t>RDF_Resistance_End</t>
  </si>
  <si>
    <t>RDF_resistance(end)</t>
  </si>
  <si>
    <t>RDF_Arm_Status_End</t>
  </si>
  <si>
    <t>RDF_arm_status(end)</t>
  </si>
  <si>
    <t>Jasper_Test</t>
  </si>
  <si>
    <t>Only Judge pass/fail</t>
  </si>
  <si>
    <t>Read_Jasper_SN</t>
  </si>
  <si>
    <t>Jasper_SN</t>
  </si>
  <si>
    <t>Jasper_Bin</t>
  </si>
  <si>
    <t>JasperBin</t>
  </si>
  <si>
    <t>Jasper_DOE</t>
  </si>
  <si>
    <t>JasperDOE</t>
  </si>
  <si>
    <t>Riker_RDF_Mean</t>
  </si>
  <si>
    <t>Riker_RDF_STD</t>
  </si>
  <si>
    <t>[-5,5]</t>
  </si>
  <si>
    <t>Compare_Jasper_SN_With_SFC</t>
  </si>
  <si>
    <t>ACE_FW</t>
  </si>
  <si>
    <t xml:space="preserve">ACE_OTP_FW
</t>
  </si>
  <si>
    <t>HALL@C3_Flex-Miss_Test_IRQ</t>
  </si>
  <si>
    <t>cylinder_HALL1OFF</t>
  </si>
  <si>
    <t>hallsensor --irqindex 0 --meas 6 --delay 500</t>
  </si>
  <si>
    <t>HALL@C3_Flex-Detect_Test_IRQ</t>
  </si>
  <si>
    <t>cylinder_HALL1ON
cylinder_HALL1OFF</t>
  </si>
  <si>
    <t>Orion</t>
  </si>
  <si>
    <t>Contact_Contamination-DATA_GND_150K_4uA</t>
  </si>
  <si>
    <t>[400,680]</t>
  </si>
  <si>
    <t>oab3f_board_init
oab3f_CMD_SET_GPIO_ORION_PULLDOWN_0
oab3f_CMD_CONNECT_ORION_PWR_TO_DATA_0
oab3f_CMD_CONNECT_ORION_PWR_TO_GND_0
oab3f_CMD_CONNECT_ORION_DATA_TO_GND_1
cylinder_orion_press
delay 0.8s /*0.8s delay after pin press*/</t>
  </si>
  <si>
    <t>Contact_Contamination-DATA_PWR_150K_4uA</t>
  </si>
  <si>
    <t>oab3f_CMD_CONNECT_ORION_PWR_TO_GND_0
oab3f_CMD_CONNECT_ORION_DATA_TO_GND_0
oab3f_CMD_CONNECT_ORION_PWR_TO_DATA_1</t>
  </si>
  <si>
    <t>Contact_Contamination-PWR_GND_150K_4uA</t>
  </si>
  <si>
    <t>oab3f_CMD_CONNECT_ORION_DATA_TO_GND_0
oab3f_CMD_CONNECT_ORION_PWR_TO_DATA_0
oab3f_CMD_CONNECT_ORION_PWR_TO_GND_1</t>
  </si>
  <si>
    <t>Switch_To_Provider_Mode</t>
  </si>
  <si>
    <t>Provider_Mode-Output_Communication_start</t>
  </si>
  <si>
    <t>Provider_Mode-Bellatrix_Boost_State</t>
  </si>
  <si>
    <t>oab3f_CMD_ELOAD_EN_1</t>
  </si>
  <si>
    <t>Provider_Mode-Boost5V_Voltage_1000mA</t>
  </si>
  <si>
    <t>[4800,5250]</t>
  </si>
  <si>
    <t>oab3f_CMD_READ_ORION_VOLTAGE
oab3f_orion_volt_read</t>
  </si>
  <si>
    <t>Provider_Mode-Boost5V_Eload1000mA_Current</t>
  </si>
  <si>
    <t>[930,1070]</t>
  </si>
  <si>
    <t>oab3f_CMD_SET_ELOAD_1000
oab3f_CMD_READ_ELOAD_CURRENT
oab3f_eload_current_read</t>
  </si>
  <si>
    <t>Provider_Mode-Boost5V_Eload1000mA_Voltage</t>
  </si>
  <si>
    <t>[4250,5200]</t>
  </si>
  <si>
    <t>Provider_Mode-Boost5V_Voltage_2000mA</t>
  </si>
  <si>
    <t>oab3f_CMD_SET_ELOAD_0
oab3f_CMD_READ_ORION_VOLTAGE
oab3f_orion_volt_read</t>
  </si>
  <si>
    <t>Provider_Mode-Boost5V_Eload2000mA_Current</t>
  </si>
  <si>
    <t>[1900,2100]</t>
  </si>
  <si>
    <t>oab3f_CMD_SET_ELOAD_2000
oab3f_CMD_READ_ELOAD_CURRENT
oab3f_eload_current_read</t>
  </si>
  <si>
    <t>Provider_Mode-Boost5V_Eload2000mA_Voltage</t>
  </si>
  <si>
    <t>[4200,5000]</t>
  </si>
  <si>
    <t>Provider_Mode-Boost5V_Eload2000mA_Delta</t>
  </si>
  <si>
    <t>[30,700]</t>
  </si>
  <si>
    <t>Provider_Mode-Boost5V_Eload2000mA_DCR</t>
  </si>
  <si>
    <t>[30,300]</t>
  </si>
  <si>
    <t>oab3f_CMD_ELOAD_EN_0</t>
  </si>
  <si>
    <t>Provider_Mode-ADC_Temperature_Read</t>
  </si>
  <si>
    <t xml:space="preserve">Provider_Mode-ADC_VP_Boost_Read </t>
  </si>
  <si>
    <t>oab3f_CMD_CONNECT_CAP_LOAD_330P_0
oab3f_CMD_CAP_LOAD_EN_0</t>
  </si>
  <si>
    <t>oab3f_CMD_SET_RX_Vth_1000
oab3f_SWITCH2HS
oab3f_CMD_HS_DATA_RECORD
oab3f_WAITFORID
oab3f_CMD_HS_DATA_PLAYBACK</t>
  </si>
  <si>
    <t>oab3f_CMD_SET_RX_Vth_1000
oab3f_SWITCH2LS
oab3f_WAITFORID</t>
  </si>
  <si>
    <t>i2c -d 2 0x13 0x74 8
i2c -d 2 0x13 0x1A 1</t>
  </si>
  <si>
    <t>Switch_To_Consumer_Mode</t>
  </si>
  <si>
    <t>oab3f_CMD_SET_GPIO_ORION_PULLDOWN_0
oab3f_CMD_SET_GPIO_ORION_PULLUP_1
oab3f_CMD_SET_GPIO_ORION_TX_EN_1
oab3f_CMD_SET_PWR_ORION_5000
oab3f_CMD_PWR_ORION_EN_1
oab3f_CMD_PWR_ORION_SW_EN_1
oab3f_CMD_SET_RX_Vth_1000
oab3f_WAITFORID</t>
  </si>
  <si>
    <t>Consumer_Mode-Input_Communication</t>
  </si>
  <si>
    <t>Consumer_Mode-5V_Charge_Voltage</t>
  </si>
  <si>
    <t>[4000,6000]</t>
  </si>
  <si>
    <t>oab3f_CMD_READ_ORION_VOLTAGE
o3b3f_orion_volt_read</t>
  </si>
  <si>
    <t>Consumer_Mode-Bellatrix_State_Read</t>
  </si>
  <si>
    <t>Consumer_Mode-5V_100mA_Charge_Current</t>
  </si>
  <si>
    <t>[85,115]</t>
  </si>
  <si>
    <t>oab3f_CMD_READ_ORION_CURRENT
o3b3f_orion_current_read</t>
  </si>
  <si>
    <t>Consumer_Mode-9V_Charge_Voltage</t>
  </si>
  <si>
    <t>[8000,10000]</t>
  </si>
  <si>
    <t>oab3f_CMD_SET_PWR_ORION_9000
oab3f_CMD_READ_ORION_VOLTAGE
o3b3f_orion_volt_read</t>
  </si>
  <si>
    <t>Consumer_Mode-9V_100mA_Charge_Current</t>
  </si>
  <si>
    <t>Consumer_Mode-ADC_ACCPWR_Read</t>
  </si>
  <si>
    <t>Consumer_Mode-Ext_VBUS_Read</t>
  </si>
  <si>
    <t>Consumer_Mode-Bellatrix_HW_Reset</t>
  </si>
  <si>
    <t>Consumer_Mode-Input_Communication_330pF</t>
  </si>
  <si>
    <t>Consumer_Mode-HS_Input_Communication_330pF</t>
  </si>
  <si>
    <t>Consumer_Mode-Bellatrix_State_Read_end</t>
  </si>
  <si>
    <t>oab3f_CMD_SET_RX_Vth_1000
oab3f_SWITCH2LS
oab3f_WAITFORID
oab3f_CMD_SET_PWR_ORION_0
CMD_PWR_ORION_SW_EN_0
CMD_PWR_ORION_EN_0</t>
  </si>
  <si>
    <t>OAB3F_Exit</t>
  </si>
  <si>
    <t>oab3f_EXIT</t>
  </si>
  <si>
    <t>WirelessPower</t>
  </si>
  <si>
    <t>[3,3]</t>
  </si>
  <si>
    <t>Button</t>
  </si>
  <si>
    <t>Power_Button_Force_Sensor_Value</t>
  </si>
  <si>
    <t>[266,480]</t>
  </si>
  <si>
    <t>motor_POWERON
delay 0.5s
motor_READPOWER
motor_POWEROFF
delay 0.2s</t>
  </si>
  <si>
    <t>Volume_Down_Force_Sensor_Value</t>
  </si>
  <si>
    <t>[266,435]</t>
  </si>
  <si>
    <t>motor_VOLDNON
delay 0.5s
motor_READVOLDN
motor_VOLDNOFF
delay 0.2s</t>
  </si>
  <si>
    <t>Volume_Up_Force_Sensor_Value</t>
  </si>
  <si>
    <t>motor_VOLUPON
delay 0.5s
motor_READVOLUP
motor_VOLUPOFF
delay 0.2s</t>
  </si>
  <si>
    <t>Power_Button_Test</t>
  </si>
  <si>
    <t>VolDn_Button_Test</t>
  </si>
  <si>
    <t>VolUp_Button_Test</t>
  </si>
  <si>
    <t>Speaker</t>
  </si>
  <si>
    <t>VMON_FFT_Peak_Magnitude@CN_L_T_CH0</t>
  </si>
  <si>
    <t>[0.4,0.6]</t>
  </si>
  <si>
    <t>[NA,-55]</t>
  </si>
  <si>
    <t>VMON_RMS@CN_L_T _CH0</t>
  </si>
  <si>
    <t>[0.9,1.1]</t>
  </si>
  <si>
    <t>IMON_FFT_Peak_Magnitude@CN_L_T_CH1</t>
  </si>
  <si>
    <t>[0.1,0.14]</t>
  </si>
  <si>
    <t>[NA,-51]</t>
  </si>
  <si>
    <t>VMON_RMS@CN_L_W _CH2</t>
  </si>
  <si>
    <t>IMON_RMS@CN_L_W _CH3</t>
  </si>
  <si>
    <t>Audio</t>
  </si>
  <si>
    <t>MIC</t>
  </si>
  <si>
    <t>PK_MAG@Housing</t>
  </si>
  <si>
    <t>[2,NA]</t>
  </si>
  <si>
    <t>PK_MAG@Compass</t>
  </si>
  <si>
    <t>PK_MAG@EDGE_L</t>
  </si>
  <si>
    <t>PK_MAG@EDGE_R</t>
  </si>
  <si>
    <t>DC_MAG@Housing</t>
  </si>
  <si>
    <t>DC_MAG@Compass</t>
  </si>
  <si>
    <t>DC_MAG@EDGE_L</t>
  </si>
  <si>
    <t>DC_MAG@EDGE_R</t>
  </si>
  <si>
    <t>FlickerSensor</t>
  </si>
  <si>
    <t>[485,515]</t>
  </si>
  <si>
    <t>Penrose_FREQ@IR1_TONE2</t>
  </si>
  <si>
    <t>Penrose_FREQ@IR1_TONE3</t>
  </si>
  <si>
    <t>Penrose_FREQ@IR1_TONE4</t>
  </si>
  <si>
    <t>Penrose_FREQ@IR1_TONE5</t>
  </si>
  <si>
    <t>Penrose_FREQ@IR1_TONE6</t>
  </si>
  <si>
    <t>Penrose_FREQ@IR1_TONE7</t>
  </si>
  <si>
    <t>Penrose_PEAK_MAG@IR1_TONE1</t>
  </si>
  <si>
    <t>Penrose_PEAK_MAG@IR1_TONE2</t>
  </si>
  <si>
    <t>Penrose_PEAK_MAG@IR1_TONE3</t>
  </si>
  <si>
    <t>Penrose_PEAK_MAG@IR1_TONE4</t>
  </si>
  <si>
    <t>Penrose_PEAK_MAG@IR1_TONE5</t>
  </si>
  <si>
    <t>Penrose_PEAK_MAG@IR1_TONE6</t>
  </si>
  <si>
    <t>Penrose_PEAK_MAG@IR1_TONE7</t>
  </si>
  <si>
    <t>Penrose_SINAD-IR1</t>
  </si>
  <si>
    <t>Penrose_PEAK_PWR-IR1</t>
  </si>
  <si>
    <t>Penrose_SIG_PWR-IR1</t>
  </si>
  <si>
    <t>Penrose_NOISE_PWR-IR1</t>
  </si>
  <si>
    <t>Penrose_AVG_NOISE-IR1</t>
  </si>
  <si>
    <t>Penrose_NOISE_MARGIN-IR1</t>
  </si>
  <si>
    <t>Penrose_SNR@IR1</t>
  </si>
  <si>
    <t>Penrose_THDN@IR1</t>
  </si>
  <si>
    <t>Penrose_FREQ@IR2_TONE1</t>
  </si>
  <si>
    <t>Penrose_FREQ@IR2_TONE2</t>
  </si>
  <si>
    <t>Penrose_FREQ@IR2_TONE3</t>
  </si>
  <si>
    <t>Penrose_FREQ@IR2_TONE4</t>
  </si>
  <si>
    <t>Penrose_FREQ@IR2_TONE5</t>
  </si>
  <si>
    <t>Penrose_FREQ@IR2_TONE6</t>
  </si>
  <si>
    <t>Penrose_FREQ@IR2_TONE7</t>
  </si>
  <si>
    <t>Penrose_PEAK_MAG@IR2_TONE1</t>
  </si>
  <si>
    <t>Penrose_PEAK_MAG@IR2_TONE2</t>
  </si>
  <si>
    <t>Penrose_PEAK_MAG@IR2_TONE3</t>
  </si>
  <si>
    <t>Penrose_PEAK_MAG@IR2_TONE4</t>
  </si>
  <si>
    <t>Penrose_PEAK_MAG@IR2_TONE5</t>
  </si>
  <si>
    <t>Penrose_PEAK_MAG@IR2_TONE6</t>
  </si>
  <si>
    <t>Penrose_PEAK_MAG@IR2_TONE7</t>
  </si>
  <si>
    <t>Penrose_SINAD-IR2</t>
  </si>
  <si>
    <t>Penrose_PEAK_PWR-IR2</t>
  </si>
  <si>
    <t>Penrose_SIG_PWR-IR2</t>
  </si>
  <si>
    <t>Penrose_NOISE_PWR-IR2</t>
  </si>
  <si>
    <t>Penrose_AVG_NOISE-IR2</t>
  </si>
  <si>
    <t>Penrose_NOISE_MARGIN-IR2</t>
  </si>
  <si>
    <t>Penrose_SNR-IR2</t>
  </si>
  <si>
    <t>Penrose_THDN-IR2</t>
  </si>
  <si>
    <t>Penrose_SINAD_Green</t>
  </si>
  <si>
    <t>Penrose_PEAK_PWR_Green</t>
  </si>
  <si>
    <t>Penrose_SIG_PWR_Green</t>
  </si>
  <si>
    <t>Penrose_NOISE_PWR_Green</t>
  </si>
  <si>
    <t>Penrose_AVG_NOISE_Green</t>
  </si>
  <si>
    <t>Penrose_NOISE_MARGIN_Green</t>
  </si>
  <si>
    <t>Penrose_SNR_Green</t>
  </si>
  <si>
    <t>Penrose_THDN_Green</t>
  </si>
  <si>
    <t>[0,50]</t>
  </si>
  <si>
    <t>Penrose_Green_DC_Ratio-3.4Klux</t>
  </si>
  <si>
    <t>Strobe</t>
  </si>
  <si>
    <t>[20000, NA]</t>
  </si>
  <si>
    <t>als_on
als_get</t>
  </si>
  <si>
    <t>[0,101]</t>
  </si>
  <si>
    <t>[3700,NA]</t>
  </si>
  <si>
    <t>Cbskip_Fatp</t>
  </si>
  <si>
    <t>test_RESET</t>
  </si>
  <si>
    <r>
      <rPr>
        <b/>
        <i/>
        <sz val="22"/>
        <color indexed="8"/>
        <rFont val="Times New Roman"/>
        <family val="1"/>
      </rPr>
      <t xml:space="preserve">USBC test
</t>
    </r>
    <r>
      <rPr>
        <sz val="22"/>
        <color indexed="8"/>
        <rFont val="細明體"/>
        <family val="3"/>
        <charset val="136"/>
      </rPr>
      <t>（</t>
    </r>
    <r>
      <rPr>
        <b/>
        <i/>
        <sz val="22"/>
        <color indexed="8"/>
        <rFont val="Times New Roman"/>
        <family val="1"/>
      </rPr>
      <t>Ver</t>
    </r>
    <r>
      <rPr>
        <sz val="22"/>
        <color indexed="8"/>
        <rFont val="細明體"/>
        <family val="3"/>
        <charset val="136"/>
      </rPr>
      <t>）</t>
    </r>
  </si>
  <si>
    <t>Test Items</t>
  </si>
  <si>
    <t>Titanium command</t>
  </si>
  <si>
    <t>Caesium command</t>
  </si>
  <si>
    <t>Diag Version</t>
  </si>
  <si>
    <t>version
rtc --set 20190829102532</t>
  </si>
  <si>
    <t>Check Battery Cell Disconnect</t>
  </si>
  <si>
    <t xml:space="preserve"> reg select D2483
 reg read 0x501C</t>
  </si>
  <si>
    <t>Check Titanium Versions</t>
  </si>
  <si>
    <t>Titanium TBTB FW</t>
  </si>
  <si>
    <t>0x00067803</t>
  </si>
  <si>
    <t>Titanium DP TX1 FW</t>
  </si>
  <si>
    <t>Titanium DP RX1 FW</t>
  </si>
  <si>
    <t>Titanium DP TX0 FW</t>
  </si>
  <si>
    <t>Titanium TBTA FW</t>
  </si>
  <si>
    <t>Titanium Hardware Rev</t>
  </si>
  <si>
    <t>0x00000005</t>
  </si>
  <si>
    <t>Titanium FPGA FW</t>
  </si>
  <si>
    <t>Titanium STM FW</t>
  </si>
  <si>
    <t>0x00010601</t>
  </si>
  <si>
    <t>Titanium Ridge FW Version</t>
  </si>
  <si>
    <t>0x00003803</t>
  </si>
  <si>
    <t>Check Caesium Versions</t>
  </si>
  <si>
    <t>Caesium STM FW</t>
  </si>
  <si>
    <t>0x00003300</t>
  </si>
  <si>
    <t>Caesium LowSpeed Controller FW</t>
  </si>
  <si>
    <t>0x00000101</t>
  </si>
  <si>
    <t>Caesium FX3 FW</t>
  </si>
  <si>
    <t>0x00000300</t>
  </si>
  <si>
    <t>Caesium Ace FW</t>
  </si>
  <si>
    <t>0x00063600</t>
  </si>
  <si>
    <t>Caesium Hardware Rev</t>
  </si>
  <si>
    <t>0x00000002</t>
  </si>
  <si>
    <t>PD Test - Setup Environment</t>
  </si>
  <si>
    <t>PD Test - Titanium_LV_PDO_RDO</t>
  </si>
  <si>
    <t>PD_5V_RDO_PDO_max_value</t>
  </si>
  <si>
    <t>[1500, 1500]</t>
  </si>
  <si>
    <t>PD_5V_PDOCurrent</t>
  </si>
  <si>
    <t>PD_5V_RDO_PDO_op_value</t>
  </si>
  <si>
    <t>[5000, 5000]</t>
  </si>
  <si>
    <t>PD_5V_PDOVoltage</t>
  </si>
  <si>
    <t>PD Test - Titanium &amp; DUT LV_VBUS_Current(5V)</t>
  </si>
  <si>
    <t>pmuadc --sel potomac --read vbat;
charge --setmv 5000 --setma 500</t>
  </si>
  <si>
    <t>vbat_Value</t>
  </si>
  <si>
    <t>Titanium_LV_VBUS_Current(5V)</t>
  </si>
  <si>
    <t>[300,  NA]</t>
  </si>
  <si>
    <t>pmuadc --sel potomac --read ibus_in_lg</t>
  </si>
  <si>
    <t>DUT_LV_VBUS_Current(5V)</t>
  </si>
  <si>
    <t>PD Test - Titanium_HV_VBUS_9V</t>
  </si>
  <si>
    <t>ace --pick usbc --4cc SRDY --txdata "0x00" --rxdata 0</t>
  </si>
  <si>
    <t>PD_9V_vbat_Value</t>
  </si>
  <si>
    <t>PD_9V_Titanium_HV_VBUS_VOLTAGE</t>
  </si>
  <si>
    <t>PD_9V_Titanium_HV_VBUS_CURRENT</t>
  </si>
  <si>
    <t>[10,  NA]</t>
  </si>
  <si>
    <t>PD_9V_DUT_HV_VBUS_VOLTAGE</t>
  </si>
  <si>
    <t>[7800,  9230]</t>
  </si>
  <si>
    <t>charge --setmv 9000 --setma 3000;
pmuadc --sel potomac --read vbus</t>
  </si>
  <si>
    <t>PD_9V_RDO_PDO_max_value</t>
  </si>
  <si>
    <t>PD_9V_PDOCurrent</t>
  </si>
  <si>
    <t>[3000,  3000]</t>
  </si>
  <si>
    <t>PD_9V_RDO_PDO_op_value</t>
  </si>
  <si>
    <t>PD_9V_PDOVoltage</t>
  </si>
  <si>
    <t>[9000,  9000]</t>
  </si>
  <si>
    <t>PD Test - Titanium_HV_VBUS_12V</t>
  </si>
  <si>
    <t>PD_12V_vbat_Value</t>
  </si>
  <si>
    <t>PD_12V_Titanium_HV_VBUS_VOLTAGE</t>
  </si>
  <si>
    <t>PD_12V_Titanium_HV_VBUS_CURRENT</t>
  </si>
  <si>
    <t>PD_12V_DUT_HV_VBUS_VOLTAGE</t>
  </si>
  <si>
    <t>[10800,  12230]</t>
  </si>
  <si>
    <t>charge --setmv 12000 --setma 3000;
pmuadc --sel potomac --read vbus</t>
  </si>
  <si>
    <t>PD_12V_RDO_PDO_max_value</t>
  </si>
  <si>
    <t>PD_12V_PDOCurrent</t>
  </si>
  <si>
    <t>PD_12V_RDO_PDO_op_value</t>
  </si>
  <si>
    <t>PD_12V_PDOVoltage</t>
  </si>
  <si>
    <t>[12000,  12000]</t>
  </si>
  <si>
    <t>PD Test - Titanium_HV_VBUS_15V</t>
  </si>
  <si>
    <t>PD_15V_vbat_Value</t>
  </si>
  <si>
    <t>PD_15V_Titanium_HV_VBUS_VOLTAGE</t>
  </si>
  <si>
    <t>PD_15V_Titanium_HV_VBUS_CURRENT</t>
  </si>
  <si>
    <t>PD_15V_DUT_HV_VBUS_VOLTAGE</t>
  </si>
  <si>
    <t>[13800,  15240]</t>
  </si>
  <si>
    <t>charge --setmv 15000 --setma 3000;
pmuadc --sel potomac --read vbus</t>
  </si>
  <si>
    <t>PD_15V_RDO_PDO_max_value</t>
  </si>
  <si>
    <t>PD_15V_PDOCurrent</t>
  </si>
  <si>
    <t>PD_15V_RDO_PDO_op_value</t>
  </si>
  <si>
    <t>PD_15V_PDOVoltage</t>
  </si>
  <si>
    <t>[15000,  15000]</t>
  </si>
  <si>
    <t>PD Test - Titanium_HV_VBUS_15V-&gt;5V</t>
  </si>
  <si>
    <t>PD_5Vbase_vbat_Value</t>
  </si>
  <si>
    <t>PD_5Vbase_Titanium_HV_VBUS_VOLTAGE</t>
  </si>
  <si>
    <t>charge --setmv 5000 --setma 500;
pmuadc --sel potomac --read vbus</t>
  </si>
  <si>
    <t>PD_5Vbase_Titanium_HV_VBUS_CURRENT</t>
  </si>
  <si>
    <t>PD_5Vbase_DUT_HV_VBUS_VOLTAGE</t>
  </si>
  <si>
    <t>PD Test - MLB_Source_VBUS_DCR</t>
  </si>
  <si>
    <t>PD_5VbaseVBUS_DCR_MLB_Source_0mA_voltage</t>
  </si>
  <si>
    <t>[4950,  5500]</t>
  </si>
  <si>
    <t>PD_5VbaseVBUS_DCR_MLB_Source_0mA_current</t>
  </si>
  <si>
    <t>[0,  5]</t>
  </si>
  <si>
    <t>PD_5VbaseVBUS_DCR_MLB_Source_1000mA_voltage</t>
  </si>
  <si>
    <t>[4900,  5200]</t>
  </si>
  <si>
    <t>PD_5VbaseVBUS_DCR_MLB_Source_1000mA_current</t>
  </si>
  <si>
    <t>[950,  1050]</t>
  </si>
  <si>
    <t>PD_5VbaseVBUS_DCR_MLB_Source_ohm</t>
  </si>
  <si>
    <t>[0,  0.5]</t>
  </si>
  <si>
    <t>PD Test - MLB_Source_5V_VBUS_1500mA_VCONN_300mA</t>
  </si>
  <si>
    <t>PD_5VbaseStressTest_MLB_Source_VBUS_1500mA_voltage</t>
  </si>
  <si>
    <t>[4750, 5100]</t>
  </si>
  <si>
    <t>PD_5VbaseStressTest_MLB_Source_VBUS_1500mA_current</t>
  </si>
  <si>
    <t>[1425,1575]</t>
  </si>
  <si>
    <t>PD_5VbaseStressTest_MLB_Source_VCONN_300mA_voltage</t>
  </si>
  <si>
    <t>[4000, 5000]</t>
  </si>
  <si>
    <t>PD_5VbaseStressTest_MLB_Source_VCONN_300mA_current</t>
  </si>
  <si>
    <t>Set Orientation to CC1</t>
  </si>
  <si>
    <t>PD Test - MLB_Source_VCONN_CC1_DCR</t>
  </si>
  <si>
    <t>PD_5VbaseVBUS_DCR_CC1_MLB_Source_0mA_voltage</t>
  </si>
  <si>
    <t>PD_5VbaseVBUS_DCR_CC1_MLB_Source_0mA_current</t>
  </si>
  <si>
    <t>PD_5VbaseVBUS_DCR_CC1_MLB_Source_300mA_voltage</t>
  </si>
  <si>
    <t>[4400,  4900]</t>
  </si>
  <si>
    <t>PD_5VbaseVBUS_DCR_CC1_MLB_Source_300mA_current</t>
  </si>
  <si>
    <t>[250,  350]</t>
  </si>
  <si>
    <t>PD_5VbaseVBUS_DCR_CC1_MLB_Source_ohm</t>
  </si>
  <si>
    <t>[0,  3]</t>
  </si>
  <si>
    <t>USB SSP CC1 Enumeration with RX Eye</t>
  </si>
  <si>
    <t>device -k usbphy -e enable
device -k UsbPhy -p
device -k usbphy -e verbosity no-eye-data
device -k usbphy -e eye</t>
  </si>
  <si>
    <t>Usb_Rx_SSP_EyeHeight_CC1</t>
  </si>
  <si>
    <t>Usb_Rx_SSP_EyeWidth_CC1</t>
  </si>
  <si>
    <t>Usb_Rx_SSP_EyeWidth_UI_CC1</t>
  </si>
  <si>
    <t>[0.48, NA]</t>
  </si>
  <si>
    <t>Usb_Rx_SSP_EyeHeight_mV_CC1</t>
  </si>
  <si>
    <t>[70, NA]</t>
  </si>
  <si>
    <t>device -k usbphy -e disable</t>
  </si>
  <si>
    <t>USB SS CC1 Enumeration with RX Eye</t>
  </si>
  <si>
    <t>Usb_Rx_SS_EyeHeight_CC1</t>
  </si>
  <si>
    <t>Usb_Rx_SS_EyeWidth_CC1</t>
  </si>
  <si>
    <t>Usb_Rx_SS_EyeWidth_UI_CC1</t>
  </si>
  <si>
    <t>Usb_Rx_SS_EyeHeight_mV_CC1</t>
  </si>
  <si>
    <t>Set Orientation to CC2</t>
  </si>
  <si>
    <t>PD Test - MLB_Source_VCONN_CC2_DCR</t>
  </si>
  <si>
    <t>PD_5VbaseVBUS_DCR_CC2_MLB_Source_0mA_voltage</t>
  </si>
  <si>
    <t>PD_5VbaseVBUS_DCR_CC2_MLB_Source_0mA_current</t>
  </si>
  <si>
    <t>PD_5VbaseVBUS_DCR_CC2_MLB_Source_300mA_voltage</t>
  </si>
  <si>
    <t>PD_5VbaseVBUS_DCR_CC2_MLB_Source_300mA_current</t>
  </si>
  <si>
    <t>PD_5VbaseVBUS_DCR_CC2_MLB_Source_ohm</t>
  </si>
  <si>
    <t>PD Test - MLB_Source_VBUS_VCONN_2A</t>
  </si>
  <si>
    <t>MLB_Source_VBUS_1500mA_voltage</t>
  </si>
  <si>
    <t>[4750,  5100]</t>
  </si>
  <si>
    <t>MLB_Source_VBUS_1500mA_current</t>
  </si>
  <si>
    <t>[1425,  1575]</t>
  </si>
  <si>
    <t>MLB_Source_VCONN_500mA_voltage</t>
  </si>
  <si>
    <t>[4000,  4600]</t>
  </si>
  <si>
    <t>MLB_Source_VCONN_500mA_current</t>
  </si>
  <si>
    <t>[475,  525]</t>
  </si>
  <si>
    <t>USB SSP CC2 Enumeration with RX Eye</t>
  </si>
  <si>
    <t>Usb_Rx_SSP_EyeHeight_CC2</t>
  </si>
  <si>
    <t>Usb_Rx_SSP_EyeWidth_CC2</t>
  </si>
  <si>
    <t>Usb_Rx_SSP_EyeWidth_UI_CC2</t>
  </si>
  <si>
    <t>Usb_Rx_SSP_EyeHeight_mV_CC2</t>
  </si>
  <si>
    <t>USB SS CC2 Enumeration with RX Eye</t>
  </si>
  <si>
    <t>Usb_Rx_SS_EyeHeight_CC2</t>
  </si>
  <si>
    <t>Usb_Rx_SS_EyeWidth_CC2</t>
  </si>
  <si>
    <t>Usb_Rx_SS_EyeWidth_UI_CC2</t>
  </si>
  <si>
    <t>Usb_Rx_SS_EyeHeight_mV_CC2</t>
  </si>
  <si>
    <t>Display Pattern Test with Eye</t>
  </si>
  <si>
    <t>dptx --pick USBC; dptx --on; dptx --set link-rate-override 8.1;
display --pick USBC; display --setmode 12; display --on;
pattern --pick USBC; pattern l</t>
  </si>
  <si>
    <t>DP Tx Eye L0</t>
  </si>
  <si>
    <t>DP Tx Max Eye Width L0</t>
  </si>
  <si>
    <t>[65, NA]</t>
  </si>
  <si>
    <t>DP Tx Max Eye Height L0</t>
  </si>
  <si>
    <t>DP Tx Midpoint Eye Height L0</t>
  </si>
  <si>
    <t>DP Tx Eye L1</t>
  </si>
  <si>
    <t>DP Tx Max Eye Width L1</t>
  </si>
  <si>
    <t>DP Tx Max Eye Height L1</t>
  </si>
  <si>
    <t>DP Tx Midpoint Eye Height L1</t>
  </si>
  <si>
    <t>DP Tx Eye L2</t>
  </si>
  <si>
    <t>DP Tx Max Eye Width L2</t>
  </si>
  <si>
    <t>DP Tx Max Eye Height L2</t>
  </si>
  <si>
    <t>DP Tx Midpoint Eye Height L2</t>
  </si>
  <si>
    <t>DP Tx Eye L3</t>
  </si>
  <si>
    <t>DP Tx Max Eye Width L3</t>
  </si>
  <si>
    <t>DP Tx Max Eye Height L3</t>
  </si>
  <si>
    <t>DP Tx Midpoint Eye Height L3</t>
  </si>
  <si>
    <t>errorCnts_dP0Lane2ErrorCount</t>
  </si>
  <si>
    <t>[0,  0]</t>
  </si>
  <si>
    <t>videoStatus_totalHorizontal</t>
  </si>
  <si>
    <t>[3290,  3290]</t>
  </si>
  <si>
    <t>errorCnts_dP0Lane3ErrorCount</t>
  </si>
  <si>
    <t>linkStatus_cedarP0status</t>
  </si>
  <si>
    <t>[30583, 30583]</t>
  </si>
  <si>
    <t>errorCnts_dP0Lane0ErrorCount</t>
  </si>
  <si>
    <t>CRC_dPRX0GreenCRC</t>
  </si>
  <si>
    <t>[3195791596, 3195791596]</t>
  </si>
  <si>
    <t>CRC_dPRX0BlueCRC</t>
  </si>
  <si>
    <t>[289428469, 289428469]</t>
  </si>
  <si>
    <t>videoStatus_totalVertical</t>
  </si>
  <si>
    <t>[2222,  2222]</t>
  </si>
  <si>
    <t>linkStatus_cedarP0laneCount</t>
  </si>
  <si>
    <t>[4,  4]</t>
  </si>
  <si>
    <t>errorCnts_dP0Lane2CountValid</t>
  </si>
  <si>
    <t>[1,  1]</t>
  </si>
  <si>
    <t>videoStatus_verticalStart</t>
  </si>
  <si>
    <t>[61, 61]</t>
  </si>
  <si>
    <t>errorCnts_dP0Lane3CountValid</t>
  </si>
  <si>
    <t>errorCnts_dP0Lane0CountValid</t>
  </si>
  <si>
    <t>linkStatus_cedarP0linkBandwidthGbps</t>
  </si>
  <si>
    <t>[8100,  8100]</t>
  </si>
  <si>
    <t>videoStatus_msaValid</t>
  </si>
  <si>
    <t>CRC_dPRX0RedCRC</t>
  </si>
  <si>
    <t>[2226662099, 2226662099]</t>
  </si>
  <si>
    <t>videoStatus_activeVerticalWidth</t>
  </si>
  <si>
    <t>[2160,  2160]</t>
  </si>
  <si>
    <t>errorCnts_dP0Lane1CountValid</t>
  </si>
  <si>
    <t>videoStatus_activeHorizontalWidth</t>
  </si>
  <si>
    <t>[3840,  3840]</t>
  </si>
  <si>
    <t>videoStatus_msaLocked</t>
  </si>
  <si>
    <t>videoStatus_horizontalStart</t>
  </si>
  <si>
    <t>[72,  72]</t>
  </si>
  <si>
    <t>errorCnts_dP0Lane1ErrorCount</t>
  </si>
  <si>
    <t>display --off</t>
  </si>
  <si>
    <t>Get Overall Result</t>
  </si>
  <si>
    <t>Finish DRCB</t>
  </si>
  <si>
    <t>device -k gasgauge -e disconnect_bat</t>
  </si>
  <si>
    <t>1</t>
  </si>
  <si>
    <t>2</t>
  </si>
  <si>
    <t>3</t>
  </si>
  <si>
    <t>4</t>
  </si>
  <si>
    <t>5</t>
  </si>
  <si>
    <t>6</t>
  </si>
  <si>
    <t>7</t>
  </si>
  <si>
    <t>8</t>
  </si>
  <si>
    <t>9</t>
  </si>
  <si>
    <t>10</t>
  </si>
  <si>
    <t>11</t>
  </si>
  <si>
    <t>12</t>
  </si>
  <si>
    <t>13</t>
  </si>
  <si>
    <t>14</t>
  </si>
  <si>
    <t>[0,65]</t>
  </si>
  <si>
    <t>15</t>
  </si>
  <si>
    <t>16</t>
  </si>
  <si>
    <t>Max_Temperature_Life_Time</t>
  </si>
  <si>
    <t>17</t>
  </si>
  <si>
    <t>18</t>
  </si>
  <si>
    <t>19</t>
  </si>
  <si>
    <t>20</t>
  </si>
  <si>
    <t>21</t>
  </si>
  <si>
    <t>22</t>
  </si>
  <si>
    <t>Add_Attribute_SUB_SN</t>
  </si>
  <si>
    <t>SUB_SN</t>
  </si>
  <si>
    <t>23</t>
  </si>
  <si>
    <t>24</t>
  </si>
  <si>
    <t>LCM_FULL_SN</t>
  </si>
  <si>
    <t>25</t>
  </si>
  <si>
    <t>LCM_SN</t>
  </si>
  <si>
    <t>26</t>
  </si>
  <si>
    <t>LCM_CFG</t>
  </si>
  <si>
    <t>27</t>
  </si>
  <si>
    <t>BLU_SN</t>
  </si>
  <si>
    <t>28</t>
  </si>
  <si>
    <t xml:space="preserve">CGS_SN
MT_MODULE_SN </t>
  </si>
  <si>
    <t>29</t>
  </si>
  <si>
    <t>CGS_CFG</t>
  </si>
  <si>
    <t>30</t>
  </si>
  <si>
    <t>31</t>
  </si>
  <si>
    <t>LCD_Vendor</t>
  </si>
  <si>
    <t>32</t>
  </si>
  <si>
    <t>Burn_LCD_SN</t>
  </si>
  <si>
    <t>LCM#</t>
  </si>
  <si>
    <t>syscfg print LCM#
 syscfg add LCM# FN18276001QJ5NK6GW4F86L6B4R0CA59MDS82720173736A3A1D2C82350BJGJ3M967VM3</t>
  </si>
  <si>
    <t>33</t>
  </si>
  <si>
    <t>Read _LCD_SN</t>
  </si>
  <si>
    <t>syscfg print LCM#</t>
  </si>
  <si>
    <t>34</t>
  </si>
  <si>
    <t>Burn_Grape_SN</t>
  </si>
  <si>
    <t xml:space="preserve">MtSN </t>
  </si>
  <si>
    <t>syscfg print MtSN
syscfg add MtSN D2C82350BJGJ3M967</t>
  </si>
  <si>
    <t>35</t>
  </si>
  <si>
    <t>Read_Grape SN</t>
  </si>
  <si>
    <t>MtSN</t>
  </si>
  <si>
    <t>syscfg print MtSN</t>
  </si>
  <si>
    <t>36</t>
  </si>
  <si>
    <t>Moped_Hash_Check</t>
  </si>
  <si>
    <t>37</t>
  </si>
  <si>
    <t xml:space="preserve">NTC </t>
  </si>
  <si>
    <t>[15,35]</t>
  </si>
  <si>
    <t>pmuadc --sel potomac --read tbat</t>
  </si>
  <si>
    <t>38</t>
  </si>
  <si>
    <t>Accelerometer</t>
  </si>
  <si>
    <t xml:space="preserve">Initialization </t>
  </si>
  <si>
    <t>39</t>
  </si>
  <si>
    <t>Gyro</t>
  </si>
  <si>
    <t>40</t>
  </si>
  <si>
    <t>CM_Average_X</t>
  </si>
  <si>
    <t>[-0.118,0.118]</t>
  </si>
  <si>
    <t>41</t>
  </si>
  <si>
    <t>CM_Average_Y</t>
  </si>
  <si>
    <t>42</t>
  </si>
  <si>
    <t>CM_Average_Z</t>
  </si>
  <si>
    <t>43</t>
  </si>
  <si>
    <t>CM_STD_X</t>
  </si>
  <si>
    <t>[0.00001,0.05]</t>
  </si>
  <si>
    <t>44</t>
  </si>
  <si>
    <t>CM_STD_Y</t>
  </si>
  <si>
    <t>45</t>
  </si>
  <si>
    <t>CM_STD_Z</t>
  </si>
  <si>
    <t>46</t>
  </si>
  <si>
    <t xml:space="preserve">CM_NmDC_Temp </t>
  </si>
  <si>
    <t>[3,45]</t>
  </si>
  <si>
    <t>47</t>
  </si>
  <si>
    <t xml:space="preserve">CM_Average_X </t>
  </si>
  <si>
    <t>[-25,25]</t>
  </si>
  <si>
    <t>48</t>
  </si>
  <si>
    <t xml:space="preserve">CM_Average_Y </t>
  </si>
  <si>
    <t>49</t>
  </si>
  <si>
    <t xml:space="preserve">CM_Average_Z </t>
  </si>
  <si>
    <t>50</t>
  </si>
  <si>
    <t>[0.00001,1]</t>
  </si>
  <si>
    <t>51</t>
  </si>
  <si>
    <t>52</t>
  </si>
  <si>
    <t>53</t>
  </si>
  <si>
    <t>Self_Test</t>
  </si>
  <si>
    <t>54</t>
  </si>
  <si>
    <t>55</t>
  </si>
  <si>
    <t>Magnetometer</t>
  </si>
  <si>
    <t>Initialiation</t>
  </si>
  <si>
    <t>56</t>
  </si>
  <si>
    <t>Connectivity_Test</t>
  </si>
  <si>
    <t>57</t>
  </si>
  <si>
    <t>58</t>
  </si>
  <si>
    <t>VA_ChipID</t>
  </si>
  <si>
    <t>0x40</t>
  </si>
  <si>
    <t>VA_Magnetometer_ChipID</t>
  </si>
  <si>
    <t>59</t>
  </si>
  <si>
    <t>VA_Magnetometer_Version</t>
  </si>
  <si>
    <t>60</t>
  </si>
  <si>
    <t>VA_CRC</t>
  </si>
  <si>
    <t>61</t>
  </si>
  <si>
    <t>VA_ODR</t>
  </si>
  <si>
    <t>[90,110]</t>
  </si>
  <si>
    <t>62</t>
  </si>
  <si>
    <t xml:space="preserve">VA _Average_X </t>
  </si>
  <si>
    <t>[-1200,1200]</t>
  </si>
  <si>
    <t>63</t>
  </si>
  <si>
    <t xml:space="preserve">VA _Average_Y </t>
  </si>
  <si>
    <t>64</t>
  </si>
  <si>
    <t xml:space="preserve">VA _Average_Z </t>
  </si>
  <si>
    <t>65</t>
  </si>
  <si>
    <t>VA_STD_X</t>
  </si>
  <si>
    <t>66</t>
  </si>
  <si>
    <t>VA_STD_Y</t>
  </si>
  <si>
    <t>67</t>
  </si>
  <si>
    <t>VA_STD_Z</t>
  </si>
  <si>
    <t>68</t>
  </si>
  <si>
    <t xml:space="preserve">VA_Average_Temp </t>
  </si>
  <si>
    <t>[5,45]</t>
  </si>
  <si>
    <t>69</t>
  </si>
  <si>
    <t>QT_DEV_ID</t>
  </si>
  <si>
    <t>[208]</t>
  </si>
  <si>
    <t>70</t>
  </si>
  <si>
    <t>QT_REV_ID</t>
  </si>
  <si>
    <t>[18]</t>
  </si>
  <si>
    <t>71</t>
  </si>
  <si>
    <t>72</t>
  </si>
  <si>
    <t>RAW_DIST_AVE-NO_TARGET</t>
  </si>
  <si>
    <t>[-50,105]</t>
  </si>
  <si>
    <t>cylinder_PROXON
cylinder_PROXOFF</t>
  </si>
  <si>
    <t>73</t>
  </si>
  <si>
    <t>RAW_DIST_STD-NO_TARGET</t>
  </si>
  <si>
    <t>[0.01,12]</t>
  </si>
  <si>
    <t>74</t>
  </si>
  <si>
    <t>SIG_AVE-NO_TARGET</t>
  </si>
  <si>
    <t>[0,350]</t>
  </si>
  <si>
    <t>75</t>
  </si>
  <si>
    <t>SIG_STD-NO_TARGET</t>
  </si>
  <si>
    <t>[0.01,7]</t>
  </si>
  <si>
    <t>76</t>
  </si>
  <si>
    <t>AMB_AVE-NO_TARGET</t>
  </si>
  <si>
    <t>[0.25,4]</t>
  </si>
  <si>
    <t>77</t>
  </si>
  <si>
    <t>AMB_STD-NO_TARGET</t>
  </si>
  <si>
    <t>78</t>
  </si>
  <si>
    <t>REF_SIG_AVE-NO_TARGET</t>
  </si>
  <si>
    <t>[0,5000]</t>
  </si>
  <si>
    <t>79</t>
  </si>
  <si>
    <t>REF_SIG_STD-NO_TARGET</t>
  </si>
  <si>
    <t>[0.01,42]</t>
  </si>
  <si>
    <t>80</t>
  </si>
  <si>
    <t>High_Low_Test</t>
  </si>
  <si>
    <t>81</t>
  </si>
  <si>
    <t>82</t>
  </si>
  <si>
    <t>83</t>
  </si>
  <si>
    <t>84</t>
  </si>
  <si>
    <t>85</t>
  </si>
  <si>
    <t>86</t>
  </si>
  <si>
    <t>87</t>
  </si>
  <si>
    <t>88</t>
  </si>
  <si>
    <t>89</t>
  </si>
  <si>
    <t>90</t>
  </si>
  <si>
    <t>91</t>
  </si>
  <si>
    <t>92</t>
  </si>
  <si>
    <t>93</t>
  </si>
  <si>
    <t>94</t>
  </si>
  <si>
    <t>95</t>
  </si>
  <si>
    <t>96</t>
  </si>
  <si>
    <t>97</t>
  </si>
  <si>
    <t>98</t>
  </si>
  <si>
    <t>DTCl</t>
  </si>
  <si>
    <t>99</t>
  </si>
  <si>
    <t xml:space="preserve">HALL </t>
  </si>
  <si>
    <t>test_HALL0NOFF</t>
  </si>
  <si>
    <t>100</t>
  </si>
  <si>
    <t>test_HALL0NON
test_HALL0NOFF</t>
  </si>
  <si>
    <t>101</t>
  </si>
  <si>
    <t>102</t>
  </si>
  <si>
    <t>103</t>
  </si>
  <si>
    <t>Loop_test@SPK_CN_L_T_To_4x_Mic</t>
  </si>
  <si>
    <t>104</t>
  </si>
  <si>
    <t>105</t>
  </si>
  <si>
    <t>106</t>
  </si>
  <si>
    <t>107</t>
  </si>
  <si>
    <t>108</t>
  </si>
  <si>
    <t>109</t>
  </si>
  <si>
    <t>110</t>
  </si>
  <si>
    <t>111</t>
  </si>
  <si>
    <t>Secure_DMIC_Test-Disable</t>
  </si>
  <si>
    <t>[0.000005, 0.000005]</t>
  </si>
  <si>
    <t>[11282.156624, 11282.156624]</t>
  </si>
  <si>
    <t>Force _Sensor_Value@Power_Button</t>
  </si>
  <si>
    <t>114</t>
  </si>
  <si>
    <t>motor_VOLDNON
delay 0.8s
motor_READVOLDN
motor_VOLDNOFF
delay 0.2s</t>
  </si>
  <si>
    <t>115</t>
  </si>
  <si>
    <t>motor_VOLUPON
delay 0.8s
motor_READVOLUP
motor_VOLUPOFF
delay 0.2s</t>
  </si>
  <si>
    <t>116</t>
  </si>
  <si>
    <t>117</t>
  </si>
  <si>
    <t>118</t>
  </si>
  <si>
    <t>119</t>
  </si>
  <si>
    <t>120</t>
  </si>
  <si>
    <t>motor_POWERON
delay 1.2s
motor_READPOWER
motor_POWEROFF
delay 0.2s</t>
  </si>
  <si>
    <t>121</t>
  </si>
  <si>
    <t>122</t>
  </si>
  <si>
    <t>q
bl -l</t>
  </si>
  <si>
    <t>123</t>
  </si>
  <si>
    <t>Power_Test</t>
  </si>
  <si>
    <t>124</t>
  </si>
  <si>
    <t>VolDn_Test</t>
  </si>
  <si>
    <t>125</t>
  </si>
  <si>
    <t>VolUp_Test</t>
  </si>
  <si>
    <t>126</t>
  </si>
  <si>
    <t>127</t>
  </si>
  <si>
    <t>Voltage_ After_Test</t>
  </si>
  <si>
    <t>128</t>
  </si>
  <si>
    <t>sn
cbwrite 0x83 pass
cbread 0x83</t>
  </si>
  <si>
    <t>Compare_Grape_Color_With_HSG</t>
  </si>
  <si>
    <t>Compare_HS_Color_With_CLHS</t>
  </si>
  <si>
    <t>Compare_CG_Color_With_CLCG</t>
  </si>
  <si>
    <t>Check-WCAL</t>
  </si>
  <si>
    <t>WCAL</t>
  </si>
  <si>
    <t>Max_Lifetime_Temperature</t>
  </si>
  <si>
    <t>Max_Dhg_Current</t>
  </si>
  <si>
    <t>Find@Front_Camera</t>
  </si>
  <si>
    <t>[3]</t>
  </si>
  <si>
    <t>[5]</t>
  </si>
  <si>
    <t>[0]</t>
  </si>
  <si>
    <t>[1||2]</t>
  </si>
  <si>
    <t>[0||1]</t>
  </si>
  <si>
    <t xml:space="preserve">Front_Camera_Col_Cal_1_B/G_'A' </t>
  </si>
  <si>
    <t>[500,1000]</t>
  </si>
  <si>
    <t xml:space="preserve">Front_Camera_Col_Cal_1_R/G_'A' </t>
  </si>
  <si>
    <t>[1300,2000]</t>
  </si>
  <si>
    <t xml:space="preserve">Front_Camera_Col_Cal_1_B/G_'D50' </t>
  </si>
  <si>
    <t>[900,2000]</t>
  </si>
  <si>
    <t xml:space="preserve">Front_Camera_Col_Cal_1_R/G_'D50' </t>
  </si>
  <si>
    <t>[700,1200]</t>
  </si>
  <si>
    <t>Front_Camera_SN</t>
  </si>
  <si>
    <t>Front_Camera_SN_Compare_SFC</t>
  </si>
  <si>
    <t>Front_Camera_DLI</t>
  </si>
  <si>
    <t>Rear_Camera_Project</t>
  </si>
  <si>
    <t>[34,34]</t>
  </si>
  <si>
    <t>camisp --find
camisp --pick back
camisp --on
camisp --nvm
camisp --sn</t>
  </si>
  <si>
    <t>Rear_Camera_Project_Version</t>
  </si>
  <si>
    <t>Rear_Camera_Integrator</t>
  </si>
  <si>
    <t>Rear_Camera_Config_Number</t>
  </si>
  <si>
    <t>[1,255]</t>
  </si>
  <si>
    <t>Rear_Camera_IRCF_Vender</t>
  </si>
  <si>
    <t>Rear_Camera_IRCF_Revision</t>
  </si>
  <si>
    <t>Rear_Camera_IRCF_Variant</t>
  </si>
  <si>
    <t>Rear_Camera_Substrate_Vendor</t>
  </si>
  <si>
    <t>Rear_Camera_Substrate_Revision</t>
  </si>
  <si>
    <t>Rear_Camera_Substrate_Variant</t>
  </si>
  <si>
    <t>Rear_Camera_Sensor_Vendor</t>
  </si>
  <si>
    <t>Rear_Camera_Sensor_Revision</t>
  </si>
  <si>
    <t>Rear_Camera_Sensor_Variant</t>
  </si>
  <si>
    <t>Rear_Camera_Actuator_Vendor</t>
  </si>
  <si>
    <t>Rear_Camera_Actuator_Revision</t>
  </si>
  <si>
    <t>Rear_Camera_Actuator_Variant</t>
  </si>
  <si>
    <t>[0,3]</t>
  </si>
  <si>
    <t>Rear_Camera_Lens_Vendor</t>
  </si>
  <si>
    <t>Rear_Camera_Lens_Revision</t>
  </si>
  <si>
    <t>Rear_Camera_Lens_Variant</t>
  </si>
  <si>
    <t>Rear_Camera_AF_Driver_Vendor</t>
  </si>
  <si>
    <t>Rear_Camera_AF_Driver_Revision</t>
  </si>
  <si>
    <t>Rear_Camera_AF_Driver_Variant</t>
  </si>
  <si>
    <t>Rear_Camera_Sphere_Sensor</t>
  </si>
  <si>
    <t>Rear_Camera_APS_Sensor</t>
  </si>
  <si>
    <t>Rear_Camera_Flex_Vendor</t>
  </si>
  <si>
    <t>[2,8]</t>
  </si>
  <si>
    <t>Rear_Camera_Stiffener_Vendor</t>
  </si>
  <si>
    <t>Rear_Camera_Stiffener_Variant</t>
  </si>
  <si>
    <t>Rear_Camera_Trim_Vendor</t>
  </si>
  <si>
    <t>Rear_Camera_NVM_Sensor_Slaveadd</t>
  </si>
  <si>
    <t>Rear_Camera_NVM_Sensor_Model</t>
  </si>
  <si>
    <t>Rear_Camera_NVM_Sensor_TOP</t>
  </si>
  <si>
    <t>Rear_Camera_NVM_Sensor_BOT</t>
  </si>
  <si>
    <t>Rear_Camera_NVM_Sensor_TestRev</t>
  </si>
  <si>
    <t>Rear_Camera_SN</t>
  </si>
  <si>
    <t>Rear_Camera_SN_Compare_SFC</t>
  </si>
  <si>
    <t>Rear_Camera_DLI</t>
  </si>
  <si>
    <t>Compare_Juliet_SN_With_SFC</t>
  </si>
  <si>
    <t>Juliet_ID</t>
  </si>
  <si>
    <t>[A]</t>
  </si>
  <si>
    <t>[8]</t>
  </si>
  <si>
    <t>[16]</t>
  </si>
  <si>
    <t>[0||1||2]</t>
  </si>
  <si>
    <t>[6]</t>
  </si>
  <si>
    <t>[2]</t>
  </si>
  <si>
    <t>Juliet_DLI</t>
  </si>
  <si>
    <t>[1100,1300]</t>
  </si>
  <si>
    <t>[0,20]</t>
  </si>
  <si>
    <t>[2700,3000]</t>
  </si>
  <si>
    <t>Juliet-IO_Voltage</t>
  </si>
  <si>
    <t>Titus_OTP_Version</t>
  </si>
  <si>
    <t>[07]</t>
  </si>
  <si>
    <t>Titus_Project</t>
  </si>
  <si>
    <t>[03]</t>
  </si>
  <si>
    <t>Titus_Program_Variant</t>
  </si>
  <si>
    <t>Titus_Integrator_Plant</t>
  </si>
  <si>
    <t>[08]</t>
  </si>
  <si>
    <t>Titus_Andalusia_Vendor</t>
  </si>
  <si>
    <t>[02]</t>
  </si>
  <si>
    <t>Titus_Andalusia_Version</t>
  </si>
  <si>
    <t>Titus_Andalusia_Variant</t>
  </si>
  <si>
    <t>Titus_Benvolio_Vendor</t>
  </si>
  <si>
    <t>[01]</t>
  </si>
  <si>
    <t>Titus_Benvolio_Version</t>
  </si>
  <si>
    <t>Titus_Benvolio_Variant</t>
  </si>
  <si>
    <t>[01,03]</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</si>
  <si>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</si>
  <si>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</si>
  <si>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</si>
  <si>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</si>
  <si>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</si>
  <si>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</si>
  <si>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</si>
  <si>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</si>
  <si>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</si>
  <si>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</si>
  <si>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[01,04]</t>
  </si>
  <si>
    <t>Titus_Flex_Version</t>
  </si>
  <si>
    <t>Titus_Flex_Variant</t>
  </si>
  <si>
    <t>Titus_Beetle_Vendor</t>
  </si>
  <si>
    <t>Titus_Beetle_Version</t>
  </si>
  <si>
    <t>Titus_Beetle_Variant</t>
  </si>
  <si>
    <t>Titus_Tick_Version</t>
  </si>
  <si>
    <t>[01||02]</t>
  </si>
  <si>
    <t>Titus_Projector_Build</t>
  </si>
  <si>
    <t>[20||50]</t>
  </si>
  <si>
    <t>Ohio_DLI</t>
  </si>
  <si>
    <t>Ohio_Header_Type</t>
  </si>
  <si>
    <t>[0,5]</t>
  </si>
  <si>
    <t>PROX_DEV_ID</t>
  </si>
  <si>
    <t>PROX_REV_ID</t>
  </si>
  <si>
    <t>Yogi_Device_ID</t>
  </si>
  <si>
    <t>Yogi_Fault_Status</t>
  </si>
  <si>
    <t>Yogi_Read_Temperature</t>
  </si>
  <si>
    <t>Yogi_SEL_ICWMAX</t>
  </si>
  <si>
    <t>Yogi_SEL_IPULSEMAX</t>
  </si>
  <si>
    <t>Yogi_SEL_ISEVERE</t>
  </si>
  <si>
    <t>Yogi_FAULT_B_LIM</t>
  </si>
  <si>
    <t>Yogi_FAULT_C_LIM</t>
  </si>
  <si>
    <t>Yogi_FAULT_E_DN_COUNT</t>
  </si>
  <si>
    <t>Yogi_FAULT_E_LIM</t>
  </si>
  <si>
    <t>Yogi_POR_DELAY</t>
  </si>
  <si>
    <t>Yogi_DB_IPULSEMAX</t>
  </si>
  <si>
    <t>Yogi_DB_ICWMAX2</t>
  </si>
  <si>
    <t>Yogi_DB_PSM</t>
  </si>
  <si>
    <t>Yogi_SEL_VTHR_PSM_OVLO</t>
  </si>
  <si>
    <t>Rosaline_Pre-DA_Audit_Test</t>
  </si>
  <si>
    <t>Rosaline_Yogi_Prog_Flag</t>
  </si>
  <si>
    <t>Rosaline_Burn_In</t>
  </si>
  <si>
    <t>Rosaline_Gimbal_Test</t>
  </si>
  <si>
    <t>Rosaline_toggle_interrupt_test</t>
  </si>
  <si>
    <t>sensor --sel prox --turnoff
sensor --sel prox --init
sensor --sel prox --sample 1s --stats</t>
  </si>
  <si>
    <t>Upload_Rosaline_SN</t>
  </si>
  <si>
    <t>ROSALINE_SN</t>
  </si>
  <si>
    <t>Burn_RxCL_Key</t>
  </si>
  <si>
    <t>RxCL</t>
  </si>
  <si>
    <t>Burn_MtDO_Key</t>
  </si>
  <si>
    <r>
      <rPr>
        <b/>
        <sz val="12"/>
        <color indexed="8"/>
        <rFont val="Times New Roman"/>
        <family val="1"/>
      </rPr>
      <t>MtDO</t>
    </r>
    <r>
      <rPr>
        <sz val="12"/>
        <color indexed="8"/>
        <rFont val="Times New Roman"/>
        <family val="1"/>
      </rPr>
      <t xml:space="preserve">
</t>
    </r>
    <r>
      <rPr>
        <b/>
        <sz val="12"/>
        <color indexed="30"/>
        <rFont val="Times New Roman"/>
        <family val="1"/>
      </rPr>
      <t>MtDO</t>
    </r>
  </si>
  <si>
    <t>POWER_ON</t>
  </si>
  <si>
    <t>touch firmware-version</t>
  </si>
  <si>
    <t>PressureSensor</t>
  </si>
  <si>
    <t>WV_Phosphorus_Mfg_ID</t>
  </si>
  <si>
    <t>[228]</t>
  </si>
  <si>
    <t>WV_Phosphorus_Chip_ID</t>
  </si>
  <si>
    <t>[40]</t>
  </si>
  <si>
    <t>WV_Phosphorus_Trim_Rev</t>
  </si>
  <si>
    <t>WV_Phosphorus_Trim_Rev2</t>
  </si>
  <si>
    <t>WV_Phosphorus_Trim_Rev3</t>
  </si>
  <si>
    <t>WV_Presure_Initialiation</t>
  </si>
  <si>
    <t>WV_Presure_Connectivity_Test</t>
  </si>
  <si>
    <t>WV_Phosphorus_Average</t>
  </si>
  <si>
    <t>[90,105]</t>
  </si>
  <si>
    <t>[0.01,5]</t>
  </si>
  <si>
    <t>[20,30]</t>
  </si>
  <si>
    <t>[15,45]</t>
  </si>
  <si>
    <t>[0,0.2]</t>
  </si>
  <si>
    <t>I2C0_Sweep_Test</t>
  </si>
  <si>
    <t>I2C2_Sweep_Test</t>
  </si>
  <si>
    <t>I2C3_Sweep_Test</t>
  </si>
  <si>
    <t>I2C4_Sweep_Test</t>
  </si>
  <si>
    <t>I2C6_Sweep_Test</t>
  </si>
  <si>
    <t>I2C8_Sweep_Test</t>
  </si>
  <si>
    <t>I2C9_Sweep_Test</t>
  </si>
  <si>
    <t>Present_Voltage</t>
  </si>
  <si>
    <t>[3200,NA]</t>
  </si>
  <si>
    <t>NTC</t>
  </si>
  <si>
    <t>Chem_ID</t>
  </si>
  <si>
    <t>device -k GasGauge --get chem-id</t>
  </si>
  <si>
    <t>Qmax</t>
  </si>
  <si>
    <t>device -k GasGauge --get chem-capacity</t>
  </si>
  <si>
    <t>Static_Chem_ID_CheckSum</t>
  </si>
  <si>
    <t>Static_DF_CheckSum</t>
  </si>
  <si>
    <t>FCC</t>
  </si>
  <si>
    <t>device -k GasGauge --get full-capacity</t>
  </si>
  <si>
    <t>NCC</t>
  </si>
  <si>
    <t>Cycle_Count</t>
  </si>
  <si>
    <t>device -k GasGauge --get cycle-count</t>
  </si>
  <si>
    <t>GG_Hardware_Version</t>
  </si>
  <si>
    <t>[0xA8]</t>
  </si>
  <si>
    <t>device -k GasGauge --get hw-version</t>
  </si>
  <si>
    <t>GG_Firmware_Version</t>
  </si>
  <si>
    <t>[0x610]</t>
  </si>
  <si>
    <t>device -k GasGauge --get fw-version</t>
  </si>
  <si>
    <t>QEN_And_Impedance_Tracking_Bit</t>
  </si>
  <si>
    <t>device -k GasGauge -g chem-cap-updates-en</t>
  </si>
  <si>
    <t>Sleep_Enable_Bit</t>
  </si>
  <si>
    <t>Sleep_Enable_Bit_Seal_Status</t>
  </si>
  <si>
    <t>device -k GasGauge --get sealed</t>
  </si>
  <si>
    <t>dptx -e alpm -t "false"
display --off
bl -n
display --on
display --method ber --options "-r"
display --method ber --options "-g"
dptx -e alpm -t "true"</t>
  </si>
  <si>
    <t>Write_Date_And_Time</t>
  </si>
  <si>
    <t>NFC</t>
  </si>
  <si>
    <t>Power_On_Baseband_And_Load_Firmware</t>
  </si>
  <si>
    <t>baseband --off
baseband --on
baseband --load_firmware</t>
  </si>
  <si>
    <t>Sim_Tray_Test</t>
  </si>
  <si>
    <t>PMU</t>
  </si>
  <si>
    <t>[10,50]</t>
  </si>
  <si>
    <t>temperature --all</t>
  </si>
  <si>
    <t>[45,60]</t>
  </si>
  <si>
    <t>Temperature_Gasgauge</t>
  </si>
  <si>
    <t>Level_After_Test</t>
  </si>
  <si>
    <t>Voltage_After_Test</t>
  </si>
  <si>
    <t xml:space="preserve">cbwrite 0x84 pass </t>
  </si>
  <si>
    <t>Pattern_Magenta_Mid_Gray_Test</t>
  </si>
  <si>
    <t>pattern --fatp 5</t>
  </si>
  <si>
    <t>Pattern_Black_Test</t>
  </si>
  <si>
    <t>pattern --fatp 6</t>
  </si>
  <si>
    <t>Pattern_Red_Test</t>
  </si>
  <si>
    <t>pattern --fatp 7</t>
  </si>
  <si>
    <t>Pattern_Green_Test</t>
  </si>
  <si>
    <t>pattern --fatp 8</t>
  </si>
  <si>
    <t>Pattern_CRampV_Test</t>
  </si>
  <si>
    <t>pattern --fatp 11</t>
  </si>
  <si>
    <t>Pattern_GRampH_Test</t>
  </si>
  <si>
    <t>pattern --fatp 12</t>
  </si>
  <si>
    <t>Pattern_GRampV_Test</t>
  </si>
  <si>
    <t>pattern --fatp 13</t>
  </si>
  <si>
    <t>Pattern_CrossTalkH_Test</t>
  </si>
  <si>
    <t>pattern --fatp 14</t>
  </si>
  <si>
    <t>Pattern_CrossTalkV_Test</t>
  </si>
  <si>
    <t>pattern --fatp 15</t>
  </si>
  <si>
    <t>Pattern_Pseudo_Dot_Test</t>
  </si>
  <si>
    <t>Pattern_Checker_Board_Test</t>
  </si>
  <si>
    <t>pattern --fatp 19</t>
  </si>
  <si>
    <t>Pattern_31G_Test</t>
  </si>
  <si>
    <t>pattern --fatp 20</t>
  </si>
  <si>
    <t>Front_Camera_Preview</t>
  </si>
  <si>
    <t>Back_Camera_Preview</t>
  </si>
  <si>
    <t>Juliet_Camera_Preview</t>
  </si>
  <si>
    <t>Ohio_Camera_Preview</t>
  </si>
  <si>
    <r>
      <t xml:space="preserve">QT0a
</t>
    </r>
    <r>
      <rPr>
        <sz val="22"/>
        <color indexed="8"/>
        <rFont val="細明體"/>
        <family val="3"/>
        <charset val="136"/>
      </rPr>
      <t>（</t>
    </r>
    <r>
      <rPr>
        <b/>
        <i/>
        <sz val="22"/>
        <color indexed="8"/>
        <rFont val="Times New Roman"/>
        <family val="1"/>
      </rPr>
      <t>Ver</t>
    </r>
    <r>
      <rPr>
        <sz val="22"/>
        <color indexed="8"/>
        <rFont val="細明體"/>
        <family val="3"/>
        <charset val="136"/>
      </rPr>
      <t>）</t>
    </r>
  </si>
  <si>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</si>
  <si>
    <t>Periscope_VDD_Idle@Adams_LDO2</t>
  </si>
  <si>
    <t>Riker_VDD_Idle@Adams_LDO4</t>
  </si>
  <si>
    <t>Riker_INT_Response@0x44</t>
  </si>
  <si>
    <t>Riker_INT_Response@0x45</t>
  </si>
  <si>
    <t>Riker_INT_Response@0x46</t>
  </si>
  <si>
    <t>Borris_Boost@Master_Slave_OTP_VER</t>
  </si>
  <si>
    <t>VMON_Frequency@CN_L_T_CH0</t>
  </si>
  <si>
    <t>VMON_THD_N@CN_L_T _CH0</t>
  </si>
  <si>
    <t>IMON_Frequency@CN_L_T _CH1</t>
  </si>
  <si>
    <t>IMON_THD_N@CN_L_T _CH1</t>
  </si>
  <si>
    <t>IMON_RMS@CN_L_T _CH1</t>
  </si>
  <si>
    <t>VMON_FFT_Peak_Magnitude@CN_L_W_CH2</t>
  </si>
  <si>
    <t>VMON_Frequency@CN_L_W _CH2</t>
  </si>
  <si>
    <t>VMON_WHD_N@CN_L_W_CH2</t>
  </si>
  <si>
    <t>IMON_FFT_Peak_Magnitude@CN_L_W_CH3</t>
  </si>
  <si>
    <t>IMON_Frequency@CN_L_W _CH3</t>
  </si>
  <si>
    <t>IMON_THD+N@CN_L_W_CH3</t>
  </si>
  <si>
    <t>VMON_FFT_Peak_Magnitude@CN_R_T_CH4</t>
  </si>
  <si>
    <t>VMON_Frequency@CN_R_T _CH4</t>
  </si>
  <si>
    <t>VMON_THD_N@CN_R_T_CH4</t>
  </si>
  <si>
    <t>VMON_RMS@CN_R_T _CH4</t>
  </si>
  <si>
    <t>IMON_FFT_Peak_Magnitude@CN_R_T_CH5</t>
  </si>
  <si>
    <t>IMON_Frequency@CN_R_T _CH5</t>
  </si>
  <si>
    <t>IMON_THD+N@CN_R_T_CH5</t>
  </si>
  <si>
    <t>IMON_RMS@CN_R_T _CH5</t>
  </si>
  <si>
    <t>VMON_FFT_Peak_Magnitude@CN_R_W_CH6</t>
  </si>
  <si>
    <t>VMON_Frequency@CN_R_W _CH6</t>
  </si>
  <si>
    <t>VMON_THD+N@CN_R_W_CH6</t>
  </si>
  <si>
    <t>VMON_RMS@CN_R_W _CH6</t>
  </si>
  <si>
    <t>IMON_FFT_Peak_Magnitude@CN_R_W_CH7</t>
  </si>
  <si>
    <t>IMON_Frequency@CN_R_W _CH7</t>
  </si>
  <si>
    <t>IMON_THD+N@CN_R_W_CH7</t>
  </si>
  <si>
    <t>IMON_RMS@CN_R_W _CH7</t>
  </si>
  <si>
    <t>VMON_FFT_Peak_Magnitude@FH_L_T_CH8</t>
  </si>
  <si>
    <t>VMON_Frequency@FH_L_T _CH8</t>
  </si>
  <si>
    <t>VMON_THD+N@FH_L_T_CH8</t>
  </si>
  <si>
    <t>VMON_RMS@FH_L_T _CH8</t>
  </si>
  <si>
    <t>IMON_FFT_Peak_Magnitude@FH_L_T_CH9</t>
  </si>
  <si>
    <t>IMON_Frequency@FH_L_T _CH9</t>
  </si>
  <si>
    <t>IMON_THD+N@FH_L_T_CH9</t>
  </si>
  <si>
    <t>IMON_RMS@FH_L_T _CH9</t>
  </si>
  <si>
    <t>VMON_FFT_Peak_Magnitude@FH_L_W_CH10</t>
  </si>
  <si>
    <t>VMON_Frequency@FH_L_W_CH10</t>
  </si>
  <si>
    <t>VMON_THD+N@FH_L_W_CH10</t>
  </si>
  <si>
    <t>VMON_RMS@FH_L_W _CH10</t>
  </si>
  <si>
    <t>IMON_FFT_Peak_Magnitude@FH_L_W_CH11</t>
  </si>
  <si>
    <t>IMON_Frequency@FH_L_W _CH11</t>
  </si>
  <si>
    <t>IMON_THD+N@FH_L_W_CH11</t>
  </si>
  <si>
    <t>IMON_RMS@FH_L_W _CH11</t>
  </si>
  <si>
    <t>VMON_FFT_Peak_Magnitude@FH_R_T_CH12</t>
  </si>
  <si>
    <t>VMON_Frequency@FH_R_T_CH12</t>
  </si>
  <si>
    <t>VMON_THD+N@FH_R_T_CH12</t>
  </si>
  <si>
    <t>VMON_RMS@FH_R_T _CH12</t>
  </si>
  <si>
    <t>IMON_FFT_Peak_Magnitude@FH_R_T_CH13</t>
  </si>
  <si>
    <t>IMON_Frequency@FH_R_T_CH13</t>
  </si>
  <si>
    <t>IMON_THD+N@FH_R_T_CH13</t>
  </si>
  <si>
    <t>IMON_RMS@FH_R_T _CH13</t>
  </si>
  <si>
    <t>VMON_FFT_Peak_Magnitude@FH_R_W_CH14</t>
  </si>
  <si>
    <t>VMON_Frequency@FH_R_W_CH14</t>
  </si>
  <si>
    <t>VMON_THD+N@FH_R_W_CH14</t>
  </si>
  <si>
    <t>VMON_RMS@FH_R_W _CH14</t>
  </si>
  <si>
    <t>IMON_FFT_Peak_Magnitude@FH_R_W_CH15</t>
  </si>
  <si>
    <t>IMON_Frequency@FH_R_W_CH15</t>
  </si>
  <si>
    <t>IMON_THD+N@FH_R_W_CH15</t>
  </si>
  <si>
    <t>IMON_RMS@FH_R_W _CH15</t>
  </si>
  <si>
    <t>Loop_Test@SPK_CN_L_T_To_4x_Mic</t>
  </si>
  <si>
    <t>Penrose_FREQ@IR1_TONE1</t>
  </si>
  <si>
    <t>Penrose_Green_FREQ@TONE1</t>
  </si>
  <si>
    <t>Penrose_Green_FREQ@TONE2</t>
  </si>
  <si>
    <t>Penrose_Green_FREQ@TONE3</t>
  </si>
  <si>
    <t>Penrose_Green_FREQ@TONE4</t>
  </si>
  <si>
    <t>Penrose_Green_FREQ@TONE5</t>
  </si>
  <si>
    <t>Penrose_Green_FREQ@TONE6</t>
  </si>
  <si>
    <t>Penrose_Green_FREQ@TONE7</t>
  </si>
  <si>
    <t>Penrose_Green_PEAK_MAG@TONE1</t>
  </si>
  <si>
    <t>Penrose_Green_PEAK_MAG@TONE2</t>
  </si>
  <si>
    <t>Penrose_Green_PEAK_MAG@TONE3</t>
  </si>
  <si>
    <t>Penrose_Green_PEAK_MAG@TONE4</t>
  </si>
  <si>
    <t>Penrose_Green_PEAK_MAG@TONE5</t>
  </si>
  <si>
    <t>Penrose_Green_PEAK_MAG@TONE6</t>
  </si>
  <si>
    <t>Penrose_Green_PEAK_MAG@TONE7</t>
  </si>
  <si>
    <t>Penrose_DC_FREQ@TONE1-3.4Klux</t>
  </si>
  <si>
    <t>Penrose_DC_Voltage@Ch0-3.4Klux</t>
  </si>
  <si>
    <t>Penrose_DC_Voltage@Ch1-3.4Klux</t>
  </si>
  <si>
    <t>Penrose_Green_DC_FREQ@TONE1-13.6Klux</t>
  </si>
  <si>
    <t>Penrose_Green_DC_Voltage@Ch0-13.6Klux</t>
  </si>
  <si>
    <t>Penrose_Green_DC_Voltage@Ch1-13.6Klux</t>
  </si>
  <si>
    <t>Penrose_Green_DC_Ratio-13.6Klux</t>
  </si>
  <si>
    <r>
      <t xml:space="preserve">CG-QT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</si>
  <si>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20"/>
        <rFont val="Times New Roman"/>
        <family val="1"/>
      </rPr>
      <t>Read</t>
    </r>
  </si>
  <si>
    <t>HALL@TCON_L_FH-Miss Test_IRQ</t>
  </si>
  <si>
    <t>HALL@TCON_L_FH-Detect Test_IRQ</t>
  </si>
  <si>
    <r>
      <t xml:space="preserve">CONNECTIVITY-1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</si>
  <si>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Test_IRQ@TCON_L_FH-Miss</t>
  </si>
  <si>
    <t>Test_IRQ@TCON_L_FH-Detect</t>
  </si>
  <si>
    <t>Test_IRQ@C3_Flex-Miss</t>
  </si>
  <si>
    <t>Test_IRQ@C3 Flex-Detect</t>
  </si>
  <si>
    <t>PK_MAG@TM</t>
  </si>
  <si>
    <t>PK_MAG@HOUSING</t>
  </si>
  <si>
    <t>DC_MAG@TM</t>
  </si>
  <si>
    <t>DC_MAG@HOUSING</t>
  </si>
  <si>
    <t>PK_MAG@TM-Disable</t>
  </si>
  <si>
    <t>PK_MAG@HOUSING-Disable</t>
  </si>
  <si>
    <t>PK_MAG@EDGE_L-Disable</t>
  </si>
  <si>
    <t>PK_MAG@EDGE_R-Disable</t>
  </si>
  <si>
    <t>DC_MAG@TM-Disable</t>
  </si>
  <si>
    <t>DC_MAG@HOUSING-Disable</t>
  </si>
  <si>
    <t>DC_MAG@EDGE_L-Disable</t>
  </si>
  <si>
    <t>DC_MAG@EDGE_R-Disable</t>
  </si>
  <si>
    <t>Force_Sensor_Value@Volume_Down</t>
  </si>
  <si>
    <t>Force_Sensor_Value@Volume_Up</t>
  </si>
  <si>
    <t>PMU_Button_Test@Power</t>
  </si>
  <si>
    <t>PMU_Button_Test@Voldn</t>
  </si>
  <si>
    <t>PMU_Button_Test@Volup</t>
  </si>
  <si>
    <t>Force_Sensor_Value2@Power_Button</t>
  </si>
  <si>
    <t>Force_Sensor_Value2@Volume_Down</t>
  </si>
  <si>
    <t>Force_Sensor_Value2@Volume_UP</t>
  </si>
  <si>
    <r>
      <t xml:space="preserve">CONNECTIVITY-2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</si>
  <si>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30"/>
        <rFont val="Times New Roman"/>
        <family val="1"/>
      </rPr>
      <t>Read</t>
    </r>
  </si>
  <si>
    <t>Find@Back_Camera</t>
  </si>
  <si>
    <t>Find@Juliet_Camera</t>
  </si>
  <si>
    <t>Find@Ohio_Camera</t>
  </si>
  <si>
    <t>Find@Jasper_Camera</t>
  </si>
  <si>
    <t>Front_Camera_Project</t>
  </si>
  <si>
    <t>Front_Camera_Project_Version</t>
  </si>
  <si>
    <t>Front_Camera_Integrator</t>
  </si>
  <si>
    <t>Front_Camera_Lens_Vendor</t>
  </si>
  <si>
    <t>Front_Camera_Lens_Revision</t>
  </si>
  <si>
    <t>Front_Camera_Lens_Variant</t>
  </si>
  <si>
    <t>Front_Camera_IRCF_Vendor</t>
  </si>
  <si>
    <t>Front_Camera_IRCF_Revision</t>
  </si>
  <si>
    <t>Front_Camera_IRCF_Variant</t>
  </si>
  <si>
    <t>Front_Camera_Substrate_Vendor</t>
  </si>
  <si>
    <t>Front_Camera_Substrate_Revision</t>
  </si>
  <si>
    <t>Front_Camera_Substrate_Variant</t>
  </si>
  <si>
    <t>Front_Camera_Sensor_Vendor</t>
  </si>
  <si>
    <t>Front_Camera_Sensor_Revision</t>
  </si>
  <si>
    <t>Front_Camera_Flex_Vendor</t>
  </si>
  <si>
    <t>Front_Camera_Flex_Revision</t>
  </si>
  <si>
    <t>Front_Camera_Stiffener_Vendor</t>
  </si>
  <si>
    <t>Front_Camera_Build</t>
  </si>
  <si>
    <t>Front_Camera_Config_Number</t>
  </si>
  <si>
    <t>Front_Camera_Process_DOE_Code</t>
  </si>
  <si>
    <t>Front_Camera_X_Code</t>
  </si>
  <si>
    <t>Juliet_NVM_Version</t>
  </si>
  <si>
    <t>Juliet_NVM_Revision</t>
  </si>
  <si>
    <t>Juliet_Project</t>
  </si>
  <si>
    <t>Juliet_Project_Version</t>
  </si>
  <si>
    <t>Juliet_Plant</t>
  </si>
  <si>
    <t>Juliet_Build</t>
  </si>
  <si>
    <t>Juliet_Filter_Variant</t>
  </si>
  <si>
    <t>Juliet_Substrate_Vendor</t>
  </si>
  <si>
    <t>Juliet_Substrate_Variant</t>
  </si>
  <si>
    <t>Juliet_Sensor_Vendor</t>
  </si>
  <si>
    <t>Juliet_Sensor_Revision</t>
  </si>
  <si>
    <t>Juliet_Sensor_Variant</t>
  </si>
  <si>
    <t>Juliet_Lens_Vendor</t>
  </si>
  <si>
    <t>Juliet_Lens_Revision</t>
  </si>
  <si>
    <t>Juliet_Lens_Variant</t>
  </si>
  <si>
    <t>Juliet_Stiffener_Revision</t>
  </si>
  <si>
    <t>Juliet_Lens_Shading_Revision</t>
  </si>
  <si>
    <t>Ohio_Header_Revision</t>
  </si>
  <si>
    <t>Ohio_Nvm_Map_Revision</t>
  </si>
  <si>
    <t>Ohio_Project</t>
  </si>
  <si>
    <t>Ohio_Project_Version</t>
  </si>
  <si>
    <t>Ohio_Integrate</t>
  </si>
  <si>
    <t>Ohio_Plant_Code</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</si>
  <si>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</si>
  <si>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</si>
  <si>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</si>
  <si>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</si>
  <si>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</si>
  <si>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</si>
  <si>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</si>
  <si>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</si>
  <si>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</si>
  <si>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</si>
  <si>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Ohio_Lens_Holder_Vendor</t>
  </si>
  <si>
    <t>Ohio_Lens_Holder_Variant</t>
  </si>
  <si>
    <t>Ohio_Lens_Holder_Revision</t>
  </si>
  <si>
    <t>Ohio_Flex_Vendor</t>
  </si>
  <si>
    <t>Ohio_Flex_Variant</t>
  </si>
  <si>
    <t>Ohio_Flex_Revision</t>
  </si>
  <si>
    <t>Ohio_Stiffener_Vendor</t>
  </si>
  <si>
    <t>Ohio_Stiffener_Variant</t>
  </si>
  <si>
    <t>Interrupt_Test@FH_RIGHT</t>
  </si>
  <si>
    <t>Interrupt_Test@FH_LEFT</t>
  </si>
  <si>
    <r>
      <t xml:space="preserve">FOS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</si>
  <si>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device -k GasGauge -p
device -k GasGauge -e read_blk 59 0</t>
    <phoneticPr fontId="21" type="noConversion"/>
  </si>
  <si>
    <t>boardid</t>
    <phoneticPr fontId="21" type="noConversion"/>
  </si>
  <si>
    <t>boardrev</t>
    <phoneticPr fontId="21" type="noConversion"/>
  </si>
  <si>
    <t>version_info</t>
    <phoneticPr fontId="21" type="noConversion"/>
  </si>
  <si>
    <t>0x01</t>
    <phoneticPr fontId="21" type="noConversion"/>
  </si>
  <si>
    <t>pmuadc --sel potomac --read vbat</t>
    <phoneticPr fontId="21" type="noConversion"/>
  </si>
  <si>
    <t>cbread 0x00 quiet</t>
    <phoneticPr fontId="21" type="noConversion"/>
  </si>
  <si>
    <t xml:space="preserve">WOSN </t>
    <phoneticPr fontId="21" type="noConversion"/>
  </si>
  <si>
    <t xml:space="preserve">HOUSING_SN </t>
    <phoneticPr fontId="21" type="noConversion"/>
  </si>
  <si>
    <t>oab3f_CMD_SET_PWR_ORION_0
oab3f_CMD_PWR_ORION_SW_EN_0
oab3f_CMD_PWR_ORION_EN_0
oab3f_CMD_IDBUS_POWER_MODE_1
oab3f_CMD_SET_RX_Vth_1000
oab3f_WAITFORID
delay 0.05s</t>
    <phoneticPr fontId="21" type="noConversion"/>
  </si>
  <si>
    <t xml:space="preserve">sensor --listsensors
sensor --sel compass --init
sensor --sel compass --sample 1000ms --stats
sensor --sel compass --turnoff </t>
    <phoneticPr fontId="21" type="noConversion"/>
  </si>
  <si>
    <t>device -k gasgauge -g charge-percentage
charge --set 100
ace --pick usbc --4cc SRYR --txdata "0x00" --rxdata 0</t>
    <phoneticPr fontId="21" type="noConversion"/>
  </si>
  <si>
    <t>device -k gasgauge -g charge-percentage
charge --set 0</t>
    <phoneticPr fontId="21" type="noConversion"/>
  </si>
  <si>
    <t>Get SFC information list(mlbsn,wo_no,mpn,region_code,housing_sn,battery_sn,hwconfig,unit_lbl,titus_sn,juliet_sn, ohio_sn,jasper_sn)</t>
    <phoneticPr fontId="21" type="noConversion"/>
  </si>
  <si>
    <t>sensor --sel gyro --init</t>
    <phoneticPr fontId="21" type="noConversion"/>
  </si>
  <si>
    <t xml:space="preserve">sensor -s compass --exectest selftest </t>
    <phoneticPr fontId="21" type="noConversion"/>
  </si>
  <si>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phoneticPr fontId="21" type="noConversion"/>
  </si>
  <si>
    <t>Backlight_Test</t>
    <phoneticPr fontId="21" type="noConversion"/>
  </si>
  <si>
    <t>Backlight_Set_Low</t>
    <phoneticPr fontId="21" type="noConversion"/>
  </si>
  <si>
    <t>sn</t>
    <phoneticPr fontId="21" type="noConversion"/>
  </si>
  <si>
    <t>pattern --fatp 3</t>
    <phoneticPr fontId="21" type="noConversion"/>
  </si>
  <si>
    <t>camisp --find
camisp --pick back
camisp --preview on
camisp --preview off
camisp --exit</t>
    <phoneticPr fontId="21" type="noConversion"/>
  </si>
  <si>
    <t>camisp --find
camisp --pick front1
camisp --preview on
camisp --preview off
camisp --exit</t>
    <phoneticPr fontId="21" type="noConversion"/>
  </si>
  <si>
    <t>device -k GasGauge -g charge-percentage</t>
    <phoneticPr fontId="21" type="noConversion"/>
  </si>
  <si>
    <t>pmuadc --sel potomac --read vbat</t>
    <phoneticPr fontId="21" type="noConversion"/>
  </si>
  <si>
    <t>rtc --set 20190613023348</t>
    <phoneticPr fontId="21" type="noConversion"/>
  </si>
  <si>
    <t>Write_Date_And_Time</t>
    <phoneticPr fontId="21" type="noConversion"/>
  </si>
  <si>
    <t>Write_Incomplete_CB</t>
    <phoneticPr fontId="21" type="noConversion"/>
  </si>
  <si>
    <t>sn</t>
    <phoneticPr fontId="21" type="noConversion"/>
  </si>
  <si>
    <t>Get_SFC_Info</t>
    <phoneticPr fontId="21" type="noConversion"/>
  </si>
  <si>
    <t>Write_Incomplete_CB</t>
    <phoneticPr fontId="21" type="noConversion"/>
  </si>
  <si>
    <t>boardid</t>
    <phoneticPr fontId="21" type="noConversion"/>
  </si>
  <si>
    <t>getnonce
cbwrite 0x8A pass</t>
    <phoneticPr fontId="21" type="noConversion"/>
  </si>
  <si>
    <t>cbwrite 0x8A incomplete</t>
    <phoneticPr fontId="21" type="noConversion"/>
  </si>
  <si>
    <t>DRCB</t>
    <phoneticPr fontId="21" type="noConversion"/>
  </si>
  <si>
    <t>syscfg print CLHS</t>
    <phoneticPr fontId="21" type="noConversion"/>
  </si>
  <si>
    <t>syscfg print CLCG</t>
    <phoneticPr fontId="21" type="noConversion"/>
  </si>
  <si>
    <t>syscfg print WCAL</t>
    <phoneticPr fontId="21" type="noConversion"/>
  </si>
  <si>
    <t xml:space="preserve">device -k GasGauge -g charge-percentage
</t>
    <phoneticPr fontId="21" type="noConversion"/>
  </si>
  <si>
    <t>camisp --exit
camisp --find</t>
    <phoneticPr fontId="21" type="noConversion"/>
  </si>
  <si>
    <t>camisp --dli
camisp --exit</t>
    <phoneticPr fontId="21" type="noConversion"/>
  </si>
  <si>
    <t>Juliet_Connectivity_Test</t>
    <phoneticPr fontId="21" type="noConversion"/>
  </si>
  <si>
    <t>camisp --pick front1
camisp --on
camisp --sn</t>
    <phoneticPr fontId="21" type="noConversion"/>
  </si>
  <si>
    <t>smokeyshell -r
smokey --run TouchShortsTest</t>
    <phoneticPr fontId="21" type="noConversion"/>
  </si>
  <si>
    <t>smokey Wildfire --run DisplayBehavior=NoDisplay ControlBitAccess=ReadOnly BrickRequired=None ResultsBehavior=NoFile LogBehavior=ConsoleOnly --test TouchOffset --testargs "TouchOffset, Verbose='OnFail',TestStation='ct2ct3'"</t>
    <phoneticPr fontId="21" type="noConversion"/>
  </si>
  <si>
    <t>stockholm --on
stockholm --download_fw mfg
script radios.txt
bblib -e 'BB_SMTQT()'</t>
    <phoneticPr fontId="21" type="noConversion"/>
  </si>
  <si>
    <t>Diags_Version</t>
    <phoneticPr fontId="21" type="noConversion"/>
  </si>
  <si>
    <t>rtc --set 20180721063238</t>
    <phoneticPr fontId="21" type="noConversion"/>
  </si>
  <si>
    <t>sensor -l
sensor --sel accel --init</t>
    <phoneticPr fontId="21" type="noConversion"/>
  </si>
  <si>
    <t>pmuadc --sel potomac --read tbat</t>
    <phoneticPr fontId="21" type="noConversion"/>
  </si>
  <si>
    <t>sensor -s compass --conntest</t>
    <phoneticPr fontId="21" type="noConversion"/>
  </si>
  <si>
    <t>hallsensor —irqindex 1 —meas 6 —delay 500</t>
    <phoneticPr fontId="21" type="noConversion"/>
  </si>
  <si>
    <t>sn
syscfg add SrNm</t>
    <phoneticPr fontId="21" type="noConversion"/>
  </si>
  <si>
    <t>sn
cbwrite 0x7A pass
cbread 0x7A</t>
    <phoneticPr fontId="21" type="noConversion"/>
  </si>
  <si>
    <t>syscfg init
cbinit
cbwrite 0x7A incomplete</t>
    <phoneticPr fontId="21" type="noConversion"/>
  </si>
  <si>
    <t>Read_System_SN</t>
    <phoneticPr fontId="21" type="noConversion"/>
  </si>
  <si>
    <t>Diag_Version</t>
    <phoneticPr fontId="21" type="noConversion"/>
  </si>
  <si>
    <t>Camera_Sensor_Detect</t>
    <phoneticPr fontId="21" type="noConversion"/>
  </si>
  <si>
    <t>cylinder_LOCKON
cylinder_CABLEON</t>
    <phoneticPr fontId="21" type="noConversion"/>
  </si>
  <si>
    <t>cbwrite 0x83 incomplete</t>
    <phoneticPr fontId="21" type="noConversion"/>
  </si>
  <si>
    <t>bl -n
bl -l
nvram --set backlight-level 824
nvram --save</t>
    <phoneticPr fontId="21" type="noConversion"/>
  </si>
  <si>
    <t>cbread 0x03 quiet</t>
    <phoneticPr fontId="21" type="noConversion"/>
  </si>
  <si>
    <t>syscfg print WMac
syscfg add WMac 0xBABABABA 0x0000BABA 0x00000000 0x00000000</t>
    <phoneticPr fontId="21" type="noConversion"/>
  </si>
  <si>
    <t>syscfg print BMac
syscfg add BMac 0xBABABABA 0x0000BABA 0x00000000 0x00000000</t>
    <phoneticPr fontId="21" type="noConversion"/>
  </si>
  <si>
    <t>device -k GasGauge -p
device -k GasGauge -e read_blk 59 0</t>
    <phoneticPr fontId="21" type="noConversion"/>
  </si>
  <si>
    <t>sensor --sel accel --set rate 200 
sensor --sel gyro --set rate 200 
sensor --sel accel,gyro --sample 500ms --stats
sensor --sel accel,gyro --turnoff</t>
    <phoneticPr fontId="21" type="noConversion"/>
  </si>
  <si>
    <t>sensor --sel accel --init;wait 200
sensor --sel accel --exectest selftest 
sensor --sel accel --turnoff;wait 200</t>
    <phoneticPr fontId="21" type="noConversion"/>
  </si>
  <si>
    <t>sensor --sel gyro --init;wait 200
sensor --sel gyro --exectest selftest 
sensor --sel gyro --turnoff;wait 200</t>
    <phoneticPr fontId="21" type="noConversion"/>
  </si>
  <si>
    <t>sensor --sel compass --init</t>
    <phoneticPr fontId="21" type="noConversion"/>
  </si>
  <si>
    <t xml:space="preserve">zerofile nandfs:\AppleInternal\Diags\Logs\Smokey\LcmCal\PDCA.plist
zerofile nandfs:\AppleInternal\Diags\Logs\Smokey\LcmCal\Smokey.log
smokeyshell -r
smokey --run LcmCal --clean
</t>
    <phoneticPr fontId="21" type="noConversion"/>
  </si>
  <si>
    <t>hallsensor —irqindex 1 —meas 6 —delay 500</t>
    <phoneticPr fontId="21" type="noConversion"/>
  </si>
  <si>
    <t>hallsensor —irqindex 0 —meas 6 —delay 500</t>
    <phoneticPr fontId="21" type="noConversion"/>
  </si>
  <si>
    <t>129</t>
  </si>
  <si>
    <t>130</t>
  </si>
  <si>
    <t>131</t>
  </si>
  <si>
    <t>Dark _Response_Bright_Ch_3 @ALS_FH_Right</t>
  </si>
  <si>
    <t>132</t>
  </si>
  <si>
    <t>133</t>
  </si>
  <si>
    <t>134</t>
  </si>
  <si>
    <t>135</t>
  </si>
  <si>
    <t>Dark _Response_Bright_Ch_3 @ALS_FH_Left</t>
  </si>
  <si>
    <t>cylinder_ALSOFF</t>
  </si>
  <si>
    <t>Device_ID@ALS_FH_Right</t>
    <phoneticPr fontId="27" type="noConversion"/>
  </si>
  <si>
    <t>Revision_ID@ALS_FH_Right</t>
    <phoneticPr fontId="27" type="noConversion"/>
  </si>
  <si>
    <t>Chip_ID@ALS_FH_Right</t>
    <phoneticPr fontId="27" type="noConversion"/>
  </si>
  <si>
    <t>112</t>
  </si>
  <si>
    <t>Device_ID@ALS_FH_Left</t>
    <phoneticPr fontId="27" type="noConversion"/>
  </si>
  <si>
    <t>113</t>
  </si>
  <si>
    <t>Revision_ID@ALS_FH_Left</t>
    <phoneticPr fontId="27" type="noConversion"/>
  </si>
  <si>
    <t>Chip_ID@ALS_FH_Left</t>
    <phoneticPr fontId="27" type="noConversion"/>
  </si>
  <si>
    <t>led_ALS1OFF
led_ALS2OFF</t>
    <phoneticPr fontId="21" type="noConversion"/>
  </si>
  <si>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</si>
  <si>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</si>
  <si>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</si>
  <si>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</si>
  <si>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</si>
  <si>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</si>
  <si>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</si>
  <si>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</si>
  <si>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</si>
  <si>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</si>
  <si>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</si>
  <si>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</si>
  <si>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</si>
  <si>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</si>
  <si>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</si>
  <si>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</si>
  <si>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</si>
  <si>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</si>
  <si>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</si>
  <si>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</si>
  <si>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</si>
  <si>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</si>
  <si>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</si>
  <si>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</si>
  <si>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</si>
  <si>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164</t>
  </si>
  <si>
    <t>165</t>
  </si>
  <si>
    <t>166</t>
  </si>
  <si>
    <t>167</t>
  </si>
  <si>
    <t>168</t>
  </si>
  <si>
    <t>169</t>
  </si>
  <si>
    <t>170</t>
  </si>
  <si>
    <t>171</t>
  </si>
  <si>
    <t>172</t>
  </si>
  <si>
    <t>173</t>
  </si>
  <si>
    <t>174</t>
  </si>
  <si>
    <t>175</t>
  </si>
  <si>
    <t>176</t>
  </si>
  <si>
    <t>177</t>
  </si>
  <si>
    <t xml:space="preserve">syscfg print MdlC
hash --type Moped --check
syscfg delete MdlC
hash --type Moped --append
hash --type Moped --check
syscfg print MdlC
</t>
    <phoneticPr fontId="21" type="noConversion"/>
  </si>
  <si>
    <t>Set_Iboot_Backlight</t>
    <phoneticPr fontId="21" type="noConversion"/>
  </si>
  <si>
    <t>smokey Wildfire --run --test JasperTests ControlBitAccess=ReadOnly ResultsBehavior=NoFile LogBehavior=ConsoleOnly</t>
    <phoneticPr fontId="21" type="noConversion"/>
  </si>
  <si>
    <t>oab3f_CMD_SET_PWR_ORION_0
oab3f_CMD_PWR_ORION_SW_EN_0
oab3f_CMD_PWR_ORION_EN_0
oab3f_CMD_IDBUS_POWER_MODE_1
oab3f_CMD_SET_RX_Vth_1000
oab3f_WAITFORID
delay 0.05s</t>
    <phoneticPr fontId="21" type="noConversion"/>
  </si>
  <si>
    <t>oab3f_CMD_SET_ELOAD_0</t>
    <phoneticPr fontId="21" type="noConversion"/>
  </si>
  <si>
    <t>i2c -v 2 0x13 0xA0 0x01
i2c -d 2 0x13 0xA5 1
i2c -d 2 0x13 0xA4 1</t>
    <phoneticPr fontId="21" type="noConversion"/>
  </si>
  <si>
    <t>hallsensor --irqindex 0 --meas 6 --delay 500</t>
    <phoneticPr fontId="21" type="noConversion"/>
  </si>
  <si>
    <t>i2c -v 2 0x13 0x00 0x82
i2c -d 2 0x13 0x1A 1
i2c -d 2 0x13 0x1A 1
i2c -v 2 0x13 0x00 0x91
i2c -v 2 0x13 0xB5 0x58
 i2c -v 2 0x13 0x70 0x01
i2c -v 2 0x13 0xA0 0x0D
i2c -d 2 0x13 0xA5 1
i2c -d 2 0x13 0xA4 1</t>
    <phoneticPr fontId="21" type="noConversion"/>
  </si>
  <si>
    <t>i2c -v 2 0x13 0x00 0x82
 i2c -d 2 0x13 0x1A 1
 i2c -d 2 0x13 0x1A 1
i2c -v 2 0x13 0x00 0x91
i2c -v 2 0x13 0xB5 0xD0
i2c -v 2 0x13 0xA0 0x09
delay 1s
i2c -d 2 0x13 0xA5 1
i2c -d 2 0x13 0xA4 1</t>
    <phoneticPr fontId="21" type="noConversion"/>
  </si>
  <si>
    <t>touch --test critical --run</t>
    <phoneticPr fontId="21" type="noConversion"/>
  </si>
  <si>
    <t>touch -p firmware-version
touch --off</t>
    <phoneticPr fontId="21" type="noConversion"/>
  </si>
  <si>
    <t>Version1.3</t>
    <phoneticPr fontId="21" type="noConversion"/>
  </si>
  <si>
    <r>
      <t>Q</t>
    </r>
    <r>
      <rPr>
        <sz val="12"/>
        <color indexed="8"/>
        <rFont val="新細明體"/>
        <family val="1"/>
        <charset val="136"/>
      </rPr>
      <t>T0a/CT1:</t>
    </r>
    <phoneticPr fontId="21" type="noConversion"/>
  </si>
  <si>
    <t xml:space="preserve">socgpio --port 1 --pin 32 --output 0 =&gt; socgpio --port 4 --pin 5 --output 0 </t>
    <phoneticPr fontId="21" type="noConversion"/>
  </si>
  <si>
    <t>socgpio --port 1 --pin 32 --output 1 =&gt; socgpio --port 4 --pin 5 --output 1</t>
    <phoneticPr fontId="21" type="noConversion"/>
  </si>
  <si>
    <t>Correct the gpio of orion test:</t>
    <phoneticPr fontId="21" type="noConversion"/>
  </si>
  <si>
    <t>socgpio --pin 94 --output 1 =&gt; socgpio --pin 139 --output 1</t>
    <phoneticPr fontId="21" type="noConversion"/>
  </si>
  <si>
    <r>
      <t>Q</t>
    </r>
    <r>
      <rPr>
        <sz val="12"/>
        <color indexed="8"/>
        <rFont val="新細明體"/>
        <family val="1"/>
        <charset val="136"/>
      </rPr>
      <t>T0a:</t>
    </r>
    <phoneticPr fontId="21" type="noConversion"/>
  </si>
  <si>
    <t xml:space="preserve">Discharge_Path_DCR </t>
    <phoneticPr fontId="21" type="noConversion"/>
  </si>
  <si>
    <t>CT1:</t>
    <phoneticPr fontId="21" type="noConversion"/>
  </si>
  <si>
    <t>Change the i2c bus from 8 to 7 for "Discharge_Path_DCR"</t>
    <phoneticPr fontId="21" type="noConversion"/>
  </si>
  <si>
    <t>Change the i2c bus from 7 to 9 for "Read_Scorpius_SN"</t>
    <phoneticPr fontId="21" type="noConversion"/>
  </si>
  <si>
    <t xml:space="preserve">Level_After_Test </t>
    <phoneticPr fontId="21" type="noConversion"/>
  </si>
  <si>
    <t>ACE FW: 00 35 20 00</t>
    <phoneticPr fontId="21" type="noConversion"/>
  </si>
  <si>
    <t>Check_ACE_OTP_FW_VER</t>
    <phoneticPr fontId="21" type="noConversion"/>
  </si>
  <si>
    <t>ACE OTP FW: 0xF5 0x43 0x2C 0xDA</t>
    <phoneticPr fontId="21" type="noConversion"/>
  </si>
  <si>
    <r>
      <t xml:space="preserve">ace -r 0x03
ace --4cc OTPr --txdata "0x80" --rxdata 4
</t>
    </r>
    <r>
      <rPr>
        <sz val="12"/>
        <color indexed="26"/>
        <rFont val="Times New Roman"/>
        <family val="1"/>
      </rPr>
      <t>// These 4 bytes should match :  0xF5432CDA.  —&gt;PASS</t>
    </r>
    <phoneticPr fontId="21" type="noConversion"/>
  </si>
  <si>
    <t>socgpio --port 1 --pin 32 --output 0 =&gt; socgpio --pin 453 --output 0</t>
    <phoneticPr fontId="21" type="noConversion"/>
  </si>
  <si>
    <t>socgpio --port 1 --pin 32 --output 1 =&gt; socgpio --pin 453 --output 1</t>
    <phoneticPr fontId="21" type="noConversion"/>
  </si>
  <si>
    <r>
      <t>Q</t>
    </r>
    <r>
      <rPr>
        <sz val="12"/>
        <color indexed="8"/>
        <rFont val="新細明體"/>
        <family val="1"/>
        <charset val="136"/>
      </rPr>
      <t xml:space="preserve">T0a: </t>
    </r>
    <phoneticPr fontId="21" type="noConversion"/>
  </si>
  <si>
    <t>Follow PV to update scorpius test coverage</t>
    <phoneticPr fontId="21" type="noConversion"/>
  </si>
  <si>
    <t xml:space="preserve">CT2: </t>
    <phoneticPr fontId="21" type="noConversion"/>
  </si>
  <si>
    <t>Remove scorpius related test</t>
    <phoneticPr fontId="21" type="noConversion"/>
  </si>
  <si>
    <t>ace --pick usbc
ace -r 0x0F</t>
    <phoneticPr fontId="21" type="noConversion"/>
  </si>
  <si>
    <t>ACE_CRC_Test</t>
    <phoneticPr fontId="21" type="noConversion"/>
  </si>
  <si>
    <t>Update the logic of "ACE_CRC_Test" to match "0xF5432CDA"</t>
    <phoneticPr fontId="21" type="noConversion"/>
  </si>
  <si>
    <t>TX_FW_Version</t>
    <phoneticPr fontId="27" type="noConversion"/>
  </si>
  <si>
    <t>SCRP_Tx_Version</t>
    <phoneticPr fontId="27" type="noConversion"/>
  </si>
  <si>
    <t>Check_Sum-Sector_127_Before</t>
    <phoneticPr fontId="26" type="noConversion"/>
  </si>
  <si>
    <t>Check_Sum-Sector_126_Before</t>
    <phoneticPr fontId="26" type="noConversion"/>
  </si>
  <si>
    <t>SCRP_Check Sum_S126_MTP_BEFORE</t>
    <phoneticPr fontId="26" type="noConversion"/>
  </si>
  <si>
    <t>LPP_Inductance_MTP_Before</t>
  </si>
  <si>
    <t xml:space="preserve">SCRP_LPP_L_MTP_BEFORE </t>
  </si>
  <si>
    <t>LPP_Frequency_MTP_Before</t>
  </si>
  <si>
    <t>SCRP_LPP_FREQ_MTP_BEFORE</t>
    <phoneticPr fontId="26" type="noConversion"/>
  </si>
  <si>
    <t>Tx_HWID_MTP_Before</t>
    <phoneticPr fontId="26" type="noConversion"/>
  </si>
  <si>
    <t>SCRP_TX_HWID_MTP_BEFORE</t>
  </si>
  <si>
    <t>Ctx_MTP_127_Before</t>
    <phoneticPr fontId="26" type="noConversion"/>
  </si>
  <si>
    <t>SCRP_CTx_MTP_127_BEFORE</t>
    <phoneticPr fontId="26" type="noConversion"/>
  </si>
  <si>
    <t>VBoost_MTP_Before</t>
    <phoneticPr fontId="26" type="noConversion"/>
  </si>
  <si>
    <t>SCRP_VBoost_MTP_BEFORE</t>
    <phoneticPr fontId="26" type="noConversion"/>
  </si>
  <si>
    <t>VSense_MTP_Before</t>
    <phoneticPr fontId="26" type="noConversion"/>
  </si>
  <si>
    <t>SCRP_VSense_MTP_BEFORE</t>
    <phoneticPr fontId="26" type="noConversion"/>
  </si>
  <si>
    <t>ISense_MTP_Before</t>
    <phoneticPr fontId="26" type="noConversion"/>
  </si>
  <si>
    <t>SCRP_Isense_MTP_BEFORE</t>
  </si>
  <si>
    <t>LFOD_MTP_Before</t>
    <phoneticPr fontId="26" type="noConversion"/>
  </si>
  <si>
    <t>SCRP_LFOD_MTP_BEFORE</t>
  </si>
  <si>
    <t>Version_Before</t>
  </si>
  <si>
    <t>SCRP_Version_MTP_BEFORE</t>
  </si>
  <si>
    <t>Signature_Before</t>
    <phoneticPr fontId="27" type="noConversion"/>
  </si>
  <si>
    <t>SCRP_Signature_MTP_BEFORE</t>
  </si>
  <si>
    <t>SCRP_LPP_Inductance_Free_Air_Cal</t>
    <phoneticPr fontId="26" type="noConversion"/>
  </si>
  <si>
    <t>SCRP_LPP_FREQ_Free_Air_Cal</t>
    <phoneticPr fontId="26" type="noConversion"/>
  </si>
  <si>
    <t>Check_Sum-Sector_126</t>
    <phoneticPr fontId="26" type="noConversion"/>
  </si>
  <si>
    <t>SCRP_Check Sum_S126_MTP</t>
    <phoneticPr fontId="26" type="noConversion"/>
  </si>
  <si>
    <t>LPP_Inductance_MTP</t>
    <phoneticPr fontId="26" type="noConversion"/>
  </si>
  <si>
    <t>SCRP_LPP_L_CAL_MTP</t>
    <phoneticPr fontId="26" type="noConversion"/>
  </si>
  <si>
    <t>LPP_Frequency_MTP</t>
    <phoneticPr fontId="26" type="noConversion"/>
  </si>
  <si>
    <t>SCRP_LPP_FREQ_CAL_MTP</t>
    <phoneticPr fontId="26" type="noConversion"/>
  </si>
  <si>
    <t>Check Sum - Sector_127_After</t>
    <phoneticPr fontId="26" type="noConversion"/>
  </si>
  <si>
    <t>SCRP_Check Sum__S127_MTP_AFTER</t>
    <phoneticPr fontId="26" type="noConversion"/>
  </si>
  <si>
    <t>Check Sum - Sector_126_After</t>
    <phoneticPr fontId="26" type="noConversion"/>
  </si>
  <si>
    <t>SCRP_Check Sum_S126_MTP_AFTER</t>
    <phoneticPr fontId="26" type="noConversion"/>
  </si>
  <si>
    <t>LPP_Inductance_MTP_After</t>
    <phoneticPr fontId="26" type="noConversion"/>
  </si>
  <si>
    <t>SCRP_LPP_L_MTP_AFTER</t>
    <phoneticPr fontId="26" type="noConversion"/>
  </si>
  <si>
    <t>LPP_Frequency_MTP_After</t>
    <phoneticPr fontId="26" type="noConversion"/>
  </si>
  <si>
    <t>SCRP_LPP_FREQ_MTP_AFTER</t>
    <phoneticPr fontId="26" type="noConversion"/>
  </si>
  <si>
    <t>Tx_HWID_MTP_After</t>
    <phoneticPr fontId="26" type="noConversion"/>
  </si>
  <si>
    <t>SCRP_TX_HWID_MTP_AFTER</t>
    <phoneticPr fontId="26" type="noConversion"/>
  </si>
  <si>
    <t>Ctx_MTP_127_After</t>
  </si>
  <si>
    <t>SCRP_CTx_MTP_127_AFTER</t>
    <phoneticPr fontId="26" type="noConversion"/>
  </si>
  <si>
    <t>VBoost_MTP_After</t>
    <phoneticPr fontId="26" type="noConversion"/>
  </si>
  <si>
    <t>SCRP_VBoost_MTP_AFTER</t>
    <phoneticPr fontId="26" type="noConversion"/>
  </si>
  <si>
    <t>VSense_MTP_After</t>
    <phoneticPr fontId="26" type="noConversion"/>
  </si>
  <si>
    <t>SCRP_VSense_MTP_AFTER</t>
    <phoneticPr fontId="26" type="noConversion"/>
  </si>
  <si>
    <t>ISense_MTP_After</t>
    <phoneticPr fontId="26" type="noConversion"/>
  </si>
  <si>
    <t>SCRP_Isense_MTP_AFTER</t>
    <phoneticPr fontId="26" type="noConversion"/>
  </si>
  <si>
    <t>LFOD_MTP_After</t>
    <phoneticPr fontId="26" type="noConversion"/>
  </si>
  <si>
    <t>SCRP_LFOD_MTP_AFTER</t>
  </si>
  <si>
    <t>Version_After</t>
  </si>
  <si>
    <t>SCRP_Version_MTP_AFTER</t>
  </si>
  <si>
    <t>Signature_After</t>
    <phoneticPr fontId="26" type="noConversion"/>
  </si>
  <si>
    <t>SCRP_Signature_MTP_AFTER</t>
    <phoneticPr fontId="21"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</si>
  <si>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1" type="noConversion"/>
  </si>
  <si>
    <t>Provider_Mode-Output_Communication_330pF</t>
    <phoneticPr fontId="21" type="noConversion"/>
  </si>
  <si>
    <t>Provider_Mode-HS_Output_Communication_330pF</t>
    <phoneticPr fontId="21" type="noConversion"/>
  </si>
  <si>
    <t>Provider_Mode-Bellatrix_State_Read</t>
    <phoneticPr fontId="21" type="noConversion"/>
  </si>
  <si>
    <t>i2c -d 2 0x13 0x74 8
i2c -d 2 0x13 0x1A 1</t>
    <phoneticPr fontId="21" type="noConversion"/>
  </si>
  <si>
    <t>ace --pick usbc --4cc SRYR --txdata "0x00" --rxdata 0
i2c -v 2 0x13 0x00 0x82
i2c -d 2 0x13 0x1A 1
i2c -d 2 0x13 0x1A 1
i2c -v 2 0x13 0x00 0x91
i2c -v 2 0x13 0xB5 0x58
i2c -v 2 0x13 0xA0 0x0D
i2c -d 2 0x13 0xA5 1
i2c -d 2 0x13 0xA4 1</t>
    <phoneticPr fontId="21" type="noConversion"/>
  </si>
  <si>
    <t>i2c -v 2 0x13 0xA0 0x02
i2c -d 2 0x13 0xA5 1
i2c -d 2 0x13 0xA4 1</t>
    <phoneticPr fontId="21" type="noConversion"/>
  </si>
  <si>
    <t>i2c -v 2 0x13 0x01 0x31</t>
    <phoneticPr fontId="21"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</si>
  <si>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1"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</si>
  <si>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1"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</si>
  <si>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--set 115200</t>
    </r>
    <phoneticPr fontId="21" type="noConversion"/>
  </si>
  <si>
    <t>i2c -d 2 0x13 0x74 8
i2c -d 2 0x13 0x1A 1
ace --pick usbc --4cc SRDY --txdata "0x00" --rxdata 0</t>
    <phoneticPr fontId="21"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</si>
  <si>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1"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</si>
  <si>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--set 115200</t>
    </r>
    <phoneticPr fontId="21" type="noConversion"/>
  </si>
  <si>
    <t>audio -r
i2c -s 1</t>
    <phoneticPr fontId="21" type="noConversion"/>
  </si>
  <si>
    <t>i2c -s 2</t>
    <phoneticPr fontId="21" type="noConversion"/>
  </si>
  <si>
    <t>i2c -s 7</t>
    <phoneticPr fontId="21" type="noConversion"/>
  </si>
  <si>
    <t>I2C7_Sweep_Test</t>
    <phoneticPr fontId="21" type="noConversion"/>
  </si>
  <si>
    <t>i2c -s 8</t>
    <phoneticPr fontId="21" type="noConversion"/>
  </si>
  <si>
    <t>i2c -s 6</t>
    <phoneticPr fontId="21" type="noConversion"/>
  </si>
  <si>
    <t>Version1.4</t>
    <phoneticPr fontId="21" type="noConversion"/>
  </si>
  <si>
    <t>QT0a:</t>
    <phoneticPr fontId="21" type="noConversion"/>
  </si>
  <si>
    <r>
      <t>U</t>
    </r>
    <r>
      <rPr>
        <sz val="12"/>
        <color indexed="8"/>
        <rFont val="新細明體"/>
        <family val="1"/>
        <charset val="136"/>
      </rPr>
      <t>pdate the test command of scorpius test</t>
    </r>
    <phoneticPr fontId="21" type="noConversion"/>
  </si>
  <si>
    <r>
      <t>C</t>
    </r>
    <r>
      <rPr>
        <sz val="12"/>
        <color indexed="8"/>
        <rFont val="新細明體"/>
        <family val="1"/>
        <charset val="136"/>
      </rPr>
      <t xml:space="preserve">T2: </t>
    </r>
    <phoneticPr fontId="21" type="noConversion"/>
  </si>
  <si>
    <r>
      <t>U</t>
    </r>
    <r>
      <rPr>
        <sz val="12"/>
        <color indexed="8"/>
        <rFont val="新細明體"/>
        <family val="1"/>
        <charset val="136"/>
      </rPr>
      <t>pdate the logic of i2c sweep test</t>
    </r>
    <phoneticPr fontId="21" type="noConversion"/>
  </si>
  <si>
    <t>system</t>
  </si>
  <si>
    <t>Temperature_TDEV1@SIMETRA</t>
    <phoneticPr fontId="21" type="noConversion"/>
  </si>
  <si>
    <t>Temperature_TDEV1@Sera</t>
    <phoneticPr fontId="21" type="noConversion"/>
  </si>
  <si>
    <t>device -k GasGauge -p</t>
    <phoneticPr fontId="21" type="noConversion"/>
  </si>
  <si>
    <t>Version1.5</t>
    <phoneticPr fontId="21" type="noConversion"/>
  </si>
  <si>
    <r>
      <t>Q</t>
    </r>
    <r>
      <rPr>
        <sz val="12"/>
        <color indexed="8"/>
        <rFont val="新細明體"/>
        <family val="1"/>
        <charset val="136"/>
      </rPr>
      <t>T0a:</t>
    </r>
    <phoneticPr fontId="21" type="noConversion"/>
  </si>
  <si>
    <t>1. Remove Ipad-1 CB check</t>
    <phoneticPr fontId="21" type="noConversion"/>
  </si>
  <si>
    <r>
      <t>2</t>
    </r>
    <r>
      <rPr>
        <sz val="12"/>
        <color indexed="8"/>
        <rFont val="新細明體"/>
        <family val="1"/>
        <charset val="136"/>
      </rPr>
      <t>. Update Scorpius test command formand</t>
    </r>
    <phoneticPr fontId="21" type="noConversion"/>
  </si>
  <si>
    <t>Enter_Diags</t>
    <phoneticPr fontId="21" type="noConversion"/>
  </si>
  <si>
    <t>Diag_Version</t>
    <phoneticPr fontId="21" type="noConversion"/>
  </si>
  <si>
    <r>
      <t>Add charge command and t</t>
    </r>
    <r>
      <rPr>
        <sz val="12"/>
        <color indexed="8"/>
        <rFont val="新細明體"/>
        <family val="1"/>
        <charset val="136"/>
      </rPr>
      <t xml:space="preserve">urn </t>
    </r>
    <r>
      <rPr>
        <sz val="12"/>
        <color indexed="8"/>
        <rFont val="新細明體"/>
        <family val="1"/>
        <charset val="136"/>
      </rPr>
      <t>off backlight in item "Diag_Version"</t>
    </r>
    <phoneticPr fontId="21" type="noConversion"/>
  </si>
  <si>
    <t xml:space="preserve">CT2: </t>
    <phoneticPr fontId="21" type="noConversion"/>
  </si>
  <si>
    <r>
      <rPr>
        <sz val="12"/>
        <color indexed="8"/>
        <rFont val="新細明體"/>
        <family val="1"/>
        <charset val="136"/>
      </rPr>
      <t xml:space="preserve">1. </t>
    </r>
    <r>
      <rPr>
        <sz val="12"/>
        <color indexed="8"/>
        <rFont val="新細明體"/>
        <family val="1"/>
        <charset val="136"/>
      </rPr>
      <t>Add charge command and t</t>
    </r>
    <r>
      <rPr>
        <sz val="12"/>
        <color indexed="8"/>
        <rFont val="新細明體"/>
        <family val="1"/>
        <charset val="136"/>
      </rPr>
      <t>urn off backlight in item "Diag_Version"</t>
    </r>
    <phoneticPr fontId="21" type="noConversion"/>
  </si>
  <si>
    <t>PMU</t>
    <phoneticPr fontId="21" type="noConversion"/>
  </si>
  <si>
    <r>
      <t>2</t>
    </r>
    <r>
      <rPr>
        <sz val="12"/>
        <color indexed="8"/>
        <rFont val="新細明體"/>
        <family val="1"/>
        <charset val="136"/>
      </rPr>
      <t>. Update PMU temperature item name</t>
    </r>
    <phoneticPr fontId="21" type="noConversion"/>
  </si>
  <si>
    <t>LCM_80_Digits_SN_From_SFC_And_EEPROM_Compare</t>
    <phoneticPr fontId="21" type="noConversion"/>
  </si>
  <si>
    <t>sensorreg -s compass -r 0x02</t>
    <phoneticPr fontId="21" type="noConversion"/>
  </si>
  <si>
    <t>sensorreg -s compass -w 0x29 0x53
sensorreg -s compass -w 0x2A 0x47
sensorreg -s compass -r 0x40 62
sensorreg -s compass -r 0x04
sensorreg -s compass -r 0x03</t>
    <phoneticPr fontId="21" type="noConversion"/>
  </si>
  <si>
    <t>Version1.6</t>
    <phoneticPr fontId="21" type="noConversion"/>
  </si>
  <si>
    <r>
      <t>C</t>
    </r>
    <r>
      <rPr>
        <sz val="12"/>
        <color indexed="8"/>
        <rFont val="新細明體"/>
        <family val="1"/>
        <charset val="136"/>
      </rPr>
      <t>T1:</t>
    </r>
    <phoneticPr fontId="21" type="noConversion"/>
  </si>
  <si>
    <t>Update hall sensor and spk test as "Not POR" for P0</t>
    <phoneticPr fontId="21" type="noConversion"/>
  </si>
  <si>
    <t>1. Update Magnetometer "sensorreg" related items as "Not POR" for P0</t>
    <phoneticPr fontId="21" type="noConversion"/>
  </si>
  <si>
    <t>2. Update hall sensor test as "Not POR" for P0</t>
    <phoneticPr fontId="21" type="noConversion"/>
  </si>
  <si>
    <t>Update CPMU as "Not POR" for P0</t>
    <phoneticPr fontId="21" type="noConversion"/>
  </si>
  <si>
    <t xml:space="preserve">syscfg add Batt </t>
    <phoneticPr fontId="21" type="noConversion"/>
  </si>
  <si>
    <t>device -k GasGauge -e read_pack_sn</t>
    <phoneticPr fontId="21" type="noConversion"/>
  </si>
  <si>
    <t>device -k GasGauge -e test_checksum</t>
    <phoneticPr fontId="21" type="noConversion"/>
  </si>
  <si>
    <t>device -k GasGauge -e read_sleep</t>
    <phoneticPr fontId="21" type="noConversion"/>
  </si>
  <si>
    <t xml:space="preserve">syscfg add Regn </t>
    <phoneticPr fontId="21" type="noConversion"/>
  </si>
  <si>
    <t>Version1.7</t>
    <phoneticPr fontId="21" type="noConversion"/>
  </si>
  <si>
    <t>Cell_Disconnect_Check</t>
    <phoneticPr fontId="21" type="noConversion"/>
  </si>
  <si>
    <t>diags</t>
    <phoneticPr fontId="21"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</si>
  <si>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1"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</si>
  <si>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--set 115200</t>
    </r>
    <phoneticPr fontId="21" type="noConversion"/>
  </si>
  <si>
    <t>i2c -s 0</t>
    <phoneticPr fontId="21" type="noConversion"/>
  </si>
  <si>
    <t>i2c -s 9</t>
    <phoneticPr fontId="21" type="noConversion"/>
  </si>
  <si>
    <t>i2c -s 3
audio --turnoff</t>
    <phoneticPr fontId="21" type="noConversion"/>
  </si>
  <si>
    <t>Version1.8</t>
    <phoneticPr fontId="21" type="noConversion"/>
  </si>
  <si>
    <t>I2C1_Sweep_Test</t>
    <phoneticPr fontId="21" type="noConversion"/>
  </si>
  <si>
    <t>I2C5_Sweep_Test</t>
  </si>
  <si>
    <t>i2c -s 5</t>
    <phoneticPr fontId="21" type="noConversion"/>
  </si>
  <si>
    <t>Temperature_TDEV2@Sera</t>
    <phoneticPr fontId="21" type="noConversion"/>
  </si>
  <si>
    <t>Temperature_TDEV3@Sera</t>
    <phoneticPr fontId="21" type="noConversion"/>
  </si>
  <si>
    <t>Temperature_TDEV4@Sera</t>
    <phoneticPr fontId="21" type="noConversion"/>
  </si>
  <si>
    <t>Temperature_TDEV5@Sera</t>
    <phoneticPr fontId="21" type="noConversion"/>
  </si>
  <si>
    <t>Temperature_TDEV6@Sera</t>
    <phoneticPr fontId="21" type="noConversion"/>
  </si>
  <si>
    <t>Temperature_TDEV7@Sera</t>
    <phoneticPr fontId="21" type="noConversion"/>
  </si>
  <si>
    <t>Temperature_TDEV8@Sera</t>
    <phoneticPr fontId="21" type="noConversion"/>
  </si>
  <si>
    <t>Temperature_TDEV2@SIMETRA</t>
    <phoneticPr fontId="21" type="noConversion"/>
  </si>
  <si>
    <t>Temperature_TDEV3@SIMETRA</t>
    <phoneticPr fontId="21" type="noConversion"/>
  </si>
  <si>
    <t>Temperature_TDEV4@SIMETRA</t>
    <phoneticPr fontId="21" type="noConversion"/>
  </si>
  <si>
    <t>Temperature_TDEV5@SIMETRA</t>
    <phoneticPr fontId="21" type="noConversion"/>
  </si>
  <si>
    <t>Version1.9</t>
    <phoneticPr fontId="21" type="noConversion"/>
  </si>
  <si>
    <t>Add test item "Temperature_TCAL@Sera" and "Temperature_TCAL@SIMETRA"</t>
    <phoneticPr fontId="21" type="noConversion"/>
  </si>
  <si>
    <r>
      <t>Q</t>
    </r>
    <r>
      <rPr>
        <sz val="12"/>
        <color indexed="8"/>
        <rFont val="新細明體"/>
        <family val="1"/>
        <charset val="136"/>
      </rPr>
      <t>T0a/CT1/CT2/FOS:</t>
    </r>
    <phoneticPr fontId="21" type="noConversion"/>
  </si>
  <si>
    <t>CT1:</t>
    <phoneticPr fontId="21" type="noConversion"/>
  </si>
  <si>
    <t>Update PMU button as "Not POR" for P0</t>
    <phoneticPr fontId="21" type="noConversion"/>
  </si>
  <si>
    <t xml:space="preserve">CT2: </t>
    <phoneticPr fontId="21" type="noConversion"/>
  </si>
  <si>
    <t>1. Update "I2C1_Sweep_Test" and I2C3_Sweep_Test as "Not POR" for P0</t>
    <phoneticPr fontId="21" type="noConversion"/>
  </si>
  <si>
    <t>2. Follow schematic "051-05858-04" to modify the logic of "I2C4_Sweep_Test"</t>
    <phoneticPr fontId="21" type="noConversion"/>
  </si>
  <si>
    <t>By Daniel Cen</t>
    <phoneticPr fontId="21" type="noConversion"/>
  </si>
  <si>
    <t>Temperature_TCAL@Sera</t>
    <phoneticPr fontId="21" type="noConversion"/>
  </si>
  <si>
    <t>Temperature_TCAL@SIMETRA</t>
    <phoneticPr fontId="21" type="noConversion"/>
  </si>
  <si>
    <t xml:space="preserve">Change command from "reg select D2483" to "reg select Potomac" of Battery Cell_Disconnect_Check </t>
    <phoneticPr fontId="21" type="noConversion"/>
  </si>
  <si>
    <t>oab3f_CMD_SET_RX_Vth_1000
oab3f_SWITCH2HS
oab3f_CMD_HS_DATA_RECORD
oab3f_WAITFORID
oab3f_CMD_HS_DATA_PLAYBACK</t>
    <phoneticPr fontId="21" type="noConversion"/>
  </si>
  <si>
    <t>oab3f_CMD_READ_ORION_CURRENT
o3b3f_orion_current_read</t>
    <phoneticPr fontId="21" type="noConversion"/>
  </si>
  <si>
    <t>oab3f_CMD_SET_RX_Vth_1000
oab3f_SWITCH2HS
oab3f_CMD_HS_DATA_RECORD
oab3f_WAITFORID
oab3f_CMD_HS_DATA_PLAYBACK</t>
    <phoneticPr fontId="21" type="noConversion"/>
  </si>
  <si>
    <t>Version1.10</t>
    <phoneticPr fontId="21" type="noConversion"/>
  </si>
  <si>
    <r>
      <t>D</t>
    </r>
    <r>
      <rPr>
        <sz val="12"/>
        <color indexed="8"/>
        <rFont val="新細明體"/>
        <family val="1"/>
        <charset val="136"/>
      </rPr>
      <t xml:space="preserve">igas </t>
    </r>
    <r>
      <rPr>
        <sz val="12"/>
        <color indexed="8"/>
        <rFont val="新細明體"/>
        <family val="1"/>
        <charset val="136"/>
      </rPr>
      <t>Midas_Tonga31D-24c</t>
    </r>
    <r>
      <rPr>
        <sz val="12"/>
        <color indexed="8"/>
        <rFont val="新細明體"/>
        <family val="1"/>
        <charset val="136"/>
      </rPr>
      <t xml:space="preserve"> fix.</t>
    </r>
    <phoneticPr fontId="21" type="noConversion"/>
  </si>
  <si>
    <t>DBCl</t>
    <phoneticPr fontId="21" type="noConversion"/>
  </si>
  <si>
    <t>Update Orion HS as "Not POR" for P0</t>
    <phoneticPr fontId="21" type="noConversion"/>
  </si>
  <si>
    <t>1. Update Orion HS as "Not POR" for P0</t>
    <phoneticPr fontId="21" type="noConversion"/>
  </si>
  <si>
    <r>
      <t>2. Update DBCl&amp;DTCl</t>
    </r>
    <r>
      <rPr>
        <sz val="12"/>
        <color indexed="8"/>
        <rFont val="新細明體"/>
        <family val="1"/>
        <charset val="136"/>
      </rPr>
      <t xml:space="preserve"> as "Not POR" for P0</t>
    </r>
    <phoneticPr fontId="21" type="noConversion"/>
  </si>
  <si>
    <t>Digas Midas_Tonga31D-24c need to root in and HS will hang up</t>
    <phoneticPr fontId="21" type="noConversion"/>
  </si>
  <si>
    <t>cbskip fatp</t>
    <phoneticPr fontId="21" type="noConversion"/>
  </si>
  <si>
    <t>i2c -v 2 0x13 0x00 0x82
i2c -d 2 0x13 0x1A 1
i2c -d 2 0x13 0x1A 1
i2c -v 2 0x13 0x00 0x91
i2c -v 2 0x13 0xB5 0x58
 i2c -v 2 0x13 0x70 0x01
i2c -v 2 0x13 0xA0 0x0D
i2c -d 2 0x13 0xA5 1
i2c -d 2 0x13 0xA4 1</t>
    <phoneticPr fontId="21"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</si>
  <si>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1" type="noConversion"/>
  </si>
  <si>
    <t>device -k GasGauge -g charge-percentage</t>
    <phoneticPr fontId="21" type="noConversion"/>
  </si>
  <si>
    <t>No iPad-1 station during P0, will enable in P1</t>
    <phoneticPr fontId="21"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</si>
  <si>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1"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</si>
  <si>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1" type="noConversion"/>
  </si>
  <si>
    <t>i2c -v 2 0x13 0x00 0x91
i2c -v 2 0x13 0xA0 0x04
i2c -d 2 0x13 0xA5 1
i2c -d 2 0x13 0xA4 1</t>
    <phoneticPr fontId="21"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</si>
  <si>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1"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</si>
  <si>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1" type="noConversion"/>
  </si>
  <si>
    <t>device -k GasGauge --get nominal-capacity</t>
    <phoneticPr fontId="21" type="noConversion"/>
  </si>
  <si>
    <t>bl -n
bl -l
bl -p 100</t>
    <phoneticPr fontId="21" type="noConversion"/>
  </si>
  <si>
    <t xml:space="preserve">MT_MODULE_SN </t>
    <phoneticPr fontId="21" type="noConversion"/>
  </si>
  <si>
    <t>CLCD_ID</t>
    <phoneticPr fontId="21" type="noConversion"/>
  </si>
  <si>
    <t>SKR AMP CNRT 8-bit: 0x78, 7-bit: 0x3C
SKR AMP CNRW 8-bit: 0x7A, 7-bit: 0x3D
SKR AMP CNLT 8-bit: 0x7C, 7-bit: 0x3E
SKR AMP CNLW 8-bit: 0x7E, 7-bit: 0x3F
SKR BOOST MST 8-bit: 0x60, 7-bit: 0x30
SKR BOOST SLV 8-bit: 0x62, 7-bit: 0x31</t>
    <phoneticPr fontId="21" type="noConversion"/>
  </si>
  <si>
    <t>display --on
i2c -s 4</t>
    <phoneticPr fontId="21" type="noConversion"/>
  </si>
  <si>
    <t>Version1.11</t>
    <phoneticPr fontId="21" type="noConversion"/>
  </si>
  <si>
    <t>WV_Phosphorus_STD</t>
    <phoneticPr fontId="21" type="noConversion"/>
  </si>
  <si>
    <t>WV_Phosphorus_Temp_Average</t>
    <phoneticPr fontId="21" type="noConversion"/>
  </si>
  <si>
    <t>WV_Phosphorus_Temp_STD</t>
    <phoneticPr fontId="21" type="noConversion"/>
  </si>
  <si>
    <t>Remove I2C10_Sweep_Test and I2C11_Sweep_Test and enable I2C1_Sweep_Test and I2C3_Sweep_Test</t>
    <phoneticPr fontId="21" type="noConversion"/>
  </si>
  <si>
    <t>display --on
i2c -v 4 0x1a 0xea 0xd0
i2c -v 4 0x1a 0xeb 0x04
i2c -z 2 -d 4 0x50 0x3d00 0x38
i2c -z 2 -d 4 0x50 0x00b0 0x11
i2c -z 2 -d 4 0x50 0x00C7 0x35
syscfg add MtDO
syscfg ptint MtDO</t>
    <phoneticPr fontId="21" type="noConversion"/>
  </si>
  <si>
    <t>smokeyshell -r
smokey Wildfire --run DisplayBehavior=NoDisplay ControlBitAccess=ReadOnly BrickRequired=None ResultsBehavior=NoFile LogBehavior=ConsoleOnly --test TouchGpio</t>
    <phoneticPr fontId="21" type="noConversion"/>
  </si>
  <si>
    <t>BELLATRIX 8-bit: 0x26, 7-bit: 0x13</t>
    <phoneticPr fontId="21" type="noConversion"/>
  </si>
  <si>
    <t>POTOMAC 8-bit: 0xEA, 7-bit: 0x75</t>
    <phoneticPr fontId="21" type="noConversion"/>
  </si>
  <si>
    <t>GASGAUGE 8-bit: 0xAA, 7-bit: 0x55</t>
    <phoneticPr fontId="21" type="noConversion"/>
  </si>
  <si>
    <t>Ace(One-Ace) 8-bit: 0x70, 7-bit: 0x38
Ace(All-Ace) 8-bit: 0xD6, 7-bit: 0x6B</t>
    <phoneticPr fontId="21" type="noConversion"/>
  </si>
  <si>
    <t>Version1.12</t>
    <phoneticPr fontId="21" type="noConversion"/>
  </si>
  <si>
    <t>sensorreg --sel pressure -r 0x80</t>
    <phoneticPr fontId="21" type="noConversion"/>
  </si>
  <si>
    <t>sensorreg --sel pressure -r 0x81</t>
    <phoneticPr fontId="21" type="noConversion"/>
  </si>
  <si>
    <t xml:space="preserve">sensorreg --sel pressure -r 0xA1 1 </t>
    <phoneticPr fontId="21" type="noConversion"/>
  </si>
  <si>
    <t xml:space="preserve">sensorreg --sel pressure -r 0xA3 1 </t>
    <phoneticPr fontId="21" type="noConversion"/>
  </si>
  <si>
    <t>sensorreg --sel pressure -r 0xA4 1</t>
    <phoneticPr fontId="21" type="noConversion"/>
  </si>
  <si>
    <t xml:space="preserve">sensor --listsensors 
sensor --sel pressure --init </t>
    <phoneticPr fontId="21" type="noConversion"/>
  </si>
  <si>
    <t xml:space="preserve">sensor --sel pressure --conntest 
sensor --sel pressure --turnoff </t>
    <phoneticPr fontId="21" type="noConversion"/>
  </si>
  <si>
    <t>Version1.13</t>
    <phoneticPr fontId="21" type="noConversion"/>
  </si>
  <si>
    <t>WV_Phosphorus_ODR</t>
    <phoneticPr fontId="21" type="noConversion"/>
  </si>
  <si>
    <t xml:space="preserve">Follow the ERS to enable Phosphorus related test and change "sensorreg --sel pressure -r 0x80 34" to "sensorreg --sel pressure -r 0x80 36" </t>
    <phoneticPr fontId="21" type="noConversion"/>
  </si>
  <si>
    <t>Magnetometer</t>
    <phoneticPr fontId="21" type="noConversion"/>
  </si>
  <si>
    <t>sensorreg -s compass -r 0x00 1
sensorreg -s compass -r 0x01 1</t>
    <phoneticPr fontId="21" type="noConversion"/>
  </si>
  <si>
    <t xml:space="preserve">Add Magnetometer sensorreg related test </t>
    <phoneticPr fontId="21" type="noConversion"/>
  </si>
  <si>
    <t>Diags Midas_Tonga31D-24f support the test</t>
    <phoneticPr fontId="21" type="noConversion"/>
  </si>
  <si>
    <t>Version1.14</t>
    <phoneticPr fontId="21" type="noConversion"/>
  </si>
  <si>
    <r>
      <t>B</t>
    </r>
    <r>
      <rPr>
        <sz val="12"/>
        <color indexed="8"/>
        <rFont val="新細明體"/>
        <family val="1"/>
        <charset val="136"/>
      </rPr>
      <t>hushan provide the new limit</t>
    </r>
    <phoneticPr fontId="21" type="noConversion"/>
  </si>
  <si>
    <t>Version2.0</t>
    <phoneticPr fontId="21" type="noConversion"/>
  </si>
  <si>
    <t>pattern --fatp 2</t>
    <phoneticPr fontId="21" type="noConversion"/>
  </si>
  <si>
    <t>rdar://58097467 (J522 P0 FOS Pattern Check List Tracking)</t>
    <phoneticPr fontId="21" type="noConversion"/>
  </si>
  <si>
    <t>device -k GasGauge -p
dev -k GasGauge -e read_blk 59 0</t>
    <phoneticPr fontId="21" type="noConversion"/>
  </si>
  <si>
    <t>version
charge --auto</t>
    <phoneticPr fontId="21" type="noConversion"/>
  </si>
  <si>
    <t>DIAG_VERSION</t>
    <phoneticPr fontId="21" type="noConversion"/>
  </si>
  <si>
    <t>version</t>
    <phoneticPr fontId="21" type="noConversion"/>
  </si>
  <si>
    <t>version</t>
    <phoneticPr fontId="21" type="noConversion"/>
  </si>
  <si>
    <t>/*Change diags cmd from ver to version*/</t>
    <phoneticPr fontId="21" type="noConversion"/>
  </si>
  <si>
    <t>Diag cmd</t>
    <phoneticPr fontId="21" type="noConversion"/>
  </si>
  <si>
    <t>Remark</t>
    <phoneticPr fontId="21" type="noConversion"/>
  </si>
  <si>
    <t>0x00003300</t>
    <phoneticPr fontId="21" type="noConversion"/>
  </si>
  <si>
    <t>BeforeMeasuredVconnMilliAmp</t>
    <phoneticPr fontId="32" type="noConversion"/>
  </si>
  <si>
    <t>[0, 1]</t>
    <phoneticPr fontId="21" type="noConversion"/>
  </si>
  <si>
    <t>Lane0CenterEyeWidthInSteps</t>
  </si>
  <si>
    <t>Lane0CenterEyeHeightInSteps</t>
  </si>
  <si>
    <t>P1</t>
    <phoneticPr fontId="21" type="noConversion"/>
  </si>
  <si>
    <t>Station SW Count</t>
    <phoneticPr fontId="27" type="noConversion"/>
  </si>
  <si>
    <t>Not POR</t>
    <phoneticPr fontId="32" type="noConversion"/>
  </si>
  <si>
    <t>CHN validation</t>
    <phoneticPr fontId="32" type="noConversion"/>
  </si>
  <si>
    <t>Pending update</t>
    <phoneticPr fontId="32" type="noConversion"/>
  </si>
  <si>
    <t>Ready</t>
    <phoneticPr fontId="32" type="noConversion"/>
  </si>
  <si>
    <t>Not ready</t>
    <phoneticPr fontId="32" type="noConversion"/>
  </si>
  <si>
    <t>Test</t>
    <phoneticPr fontId="21" type="noConversion"/>
  </si>
  <si>
    <t>Sub Test</t>
    <phoneticPr fontId="21" type="noConversion"/>
  </si>
  <si>
    <t>x</t>
    <phoneticPr fontId="26" type="noConversion"/>
  </si>
  <si>
    <t>cylinder_LOCKON
cylinder_CABLEON</t>
    <phoneticPr fontId="32" type="noConversion"/>
  </si>
  <si>
    <t>SN</t>
    <phoneticPr fontId="21" type="noConversion"/>
  </si>
  <si>
    <t xml:space="preserve">DIAG_VER </t>
    <phoneticPr fontId="32" type="noConversion"/>
  </si>
  <si>
    <t>Get_SFC_Info</t>
    <phoneticPr fontId="21" type="noConversion"/>
  </si>
  <si>
    <t>[0,101]</t>
    <phoneticPr fontId="32" type="noConversion"/>
  </si>
  <si>
    <t>device -k GasGauge -g charge-percentage</t>
    <phoneticPr fontId="32" type="noConversion"/>
  </si>
  <si>
    <t>pmuadc --sel potomac --read vbat</t>
    <phoneticPr fontId="32" type="noConversion"/>
  </si>
  <si>
    <t>[0,60]</t>
    <phoneticPr fontId="32" type="noConversion"/>
  </si>
  <si>
    <t>dev -k GasGauge -p
dev -k GasGauge -e read_blk 59 0</t>
    <phoneticPr fontId="32" type="noConversion"/>
  </si>
  <si>
    <t>[NA,NA]</t>
    <phoneticPr fontId="27" type="noConversion"/>
  </si>
  <si>
    <t>[A]</t>
    <phoneticPr fontId="27" type="noConversion"/>
  </si>
  <si>
    <t>[8]</t>
    <phoneticPr fontId="27" type="noConversion"/>
  </si>
  <si>
    <t>[16]</t>
    <phoneticPr fontId="27" type="noConversion"/>
  </si>
  <si>
    <t>[0||1||2]</t>
    <phoneticPr fontId="27" type="noConversion"/>
  </si>
  <si>
    <t>sensorreg --sel pressure -r 0x80</t>
    <phoneticPr fontId="27" type="noConversion"/>
  </si>
  <si>
    <t>sensorreg --sel pressure -r 0x81</t>
    <phoneticPr fontId="27"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</si>
  <si>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</si>
  <si>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</si>
  <si>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</si>
  <si>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</si>
  <si>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</si>
  <si>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[90,105]</t>
    <phoneticPr fontId="26" type="noConversion"/>
  </si>
  <si>
    <t>wait 20 
sensor --sel pressure --init
sensorreg --sel pressure -r 0xD0 1 
sensorreg --sel pressure -r 0xF3 3
sensorreg --sel pressure -r 0x80 34 
sensorreg --sel pressure -r 0xF7 6
sensor --sel pressure --sample 1000ms --stats 
sensor --sel pressure --turnoff</t>
  </si>
  <si>
    <t>[0.01,5]</t>
    <phoneticPr fontId="26" type="noConversion"/>
  </si>
  <si>
    <t>WV_Phosphorus_ODR</t>
    <phoneticPr fontId="21" type="noConversion"/>
  </si>
  <si>
    <t>sensor --sel gyro --init</t>
    <phoneticPr fontId="27" type="noConversion"/>
  </si>
  <si>
    <t>sensor --sel accel --set rate 200 
sensor --sel gyro --set rate 200 
sensor --sel accel,gyro --sample 500ms --stats
sensor --sel accel,gyro --turnoff</t>
    <phoneticPr fontId="21" type="noConversion"/>
  </si>
  <si>
    <t>sensor --sel accel --init;wait 200 
sensor --sel accel --exectest selftest 
sensor --sel accel --turnoff;wait 200</t>
    <phoneticPr fontId="27" type="noConversion"/>
  </si>
  <si>
    <t>sensor --sel gyro --init ;wait 200
sensor --sel gyro --exectest selftest 
sensor --sel gyro --turnoff ;wait 200</t>
    <phoneticPr fontId="27" type="noConversion"/>
  </si>
  <si>
    <t>sensor --sel compass --init</t>
    <phoneticPr fontId="27" type="noConversion"/>
  </si>
  <si>
    <t>sensor -s compass --conntest</t>
    <phoneticPr fontId="27" type="noConversion"/>
  </si>
  <si>
    <t>sensor -s compass --turnoff;wait 200
sensor -s compass --init;wait 200
sensor -s compass --exectest selftest 
sensor -s compass --turnoff;wait 200</t>
    <phoneticPr fontId="27" type="noConversion"/>
  </si>
  <si>
    <t>Magnetometer</t>
    <phoneticPr fontId="21" type="noConversion"/>
  </si>
  <si>
    <t>0x40</t>
    <phoneticPr fontId="27" type="noConversion"/>
  </si>
  <si>
    <t>sensorreg -s compass -r 0x00 1
sensorreg -s compass -r 0x01 1</t>
    <phoneticPr fontId="27" type="noConversion"/>
  </si>
  <si>
    <t>x</t>
    <phoneticPr fontId="26" type="noConversion"/>
  </si>
  <si>
    <t>sensorreg -s compass -r 0x02</t>
    <phoneticPr fontId="27" type="noConversion"/>
  </si>
  <si>
    <t>sensorreg -s compass -w 0x29 0x53
sensorreg -s compass -w 0x2A 0x47
sensorreg -s compass -r 0x40 62
sensorreg -s compass -r 0x04
sensorreg -s compass -r 0x03</t>
    <phoneticPr fontId="27" type="noConversion"/>
  </si>
  <si>
    <t xml:space="preserve">sensor --listsensors
sensor --sel compass --init
sensor --sel compass --sample 1000ms --stats
sensor --sel compass --turnoff </t>
    <phoneticPr fontId="27" type="noConversion"/>
  </si>
  <si>
    <t>Camera</t>
    <phoneticPr fontId="21" type="noConversion"/>
  </si>
  <si>
    <t>smokey Wildfire --run DisplayBehavior=NoDisplay ControlBitAccess=ReadOnly BrickRequired=None ResultsBehavior=NoFile LogBehavior=ConsoleOnly --test TouchGpio</t>
    <phoneticPr fontId="27" type="noConversion"/>
  </si>
  <si>
    <t>Remove workaround command "pmuset --switch buck3 2 --on".</t>
    <phoneticPr fontId="32"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</si>
  <si>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</si>
  <si>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2" type="noConversion"/>
  </si>
  <si>
    <t>1. MF used command "touch --test offset --run --option "--no_matrix"" for P0, change to "touch --test offset --run" for P1.
2. Remove workaround command "pmuset --switch buck3 2 --on".</t>
    <phoneticPr fontId="32" type="noConversion"/>
  </si>
  <si>
    <t>touch --test critical --run
touch --off
bl -l</t>
  </si>
  <si>
    <t>hallsensor —irqindex 1 —meas 6 —delay 500</t>
    <phoneticPr fontId="32" type="noConversion"/>
  </si>
  <si>
    <t>hallsensor —irqindex 0 —meas 6 —delay 500</t>
    <phoneticPr fontId="32" type="noConversion"/>
  </si>
  <si>
    <t>Add "display --on" command to prevent display is off before i2c sweep test.</t>
    <phoneticPr fontId="32" type="noConversion"/>
  </si>
  <si>
    <t>Display</t>
    <phoneticPr fontId="32" type="noConversion"/>
  </si>
  <si>
    <t>EDP_BER_Test</t>
    <phoneticPr fontId="27" type="noConversion"/>
  </si>
  <si>
    <t>dptx -e alpm -t "false"
display --off
bl -n
display --on
display --method ber --options "-r"
display --method ber --options "-g"
dptx -e alpm -t "true"</t>
    <phoneticPr fontId="32" type="noConversion"/>
  </si>
  <si>
    <t>Remove ALPM enable command.</t>
    <phoneticPr fontId="32"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</si>
  <si>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</si>
  <si>
    <t>ace --pick usbc --4cc SRYR --txdata "0x00" --rxdata 0
i2c -v 2 0x13 0x00 0x82
i2c -d 2 0x13 0x1A 1
i2c -d 2 0x13 0x1A 1
i2c -v 2 0x13 0x00 0x91
i2c -v 2 0x13 0xB5 0x58
i2c -v 2 0x13 0xA0 0x0D
i2c -d 2 0x13 0xA5 1
i2c -d 2 0x13 0xA4 1</t>
    <phoneticPr fontId="21" type="noConversion"/>
  </si>
  <si>
    <t>i2c -v 2 0x13 0x00 0x82
i2c -d 2 0x13 0x1A 1
i2c -d 2 0x13 0x1A 1
i2c -v 2 0x13 0x00 0x91
i2c -v 2 0x13 0xB5 0x58
 i2c -v 2 0x13 0x70 0x01
i2c -v 2 0x13 0xA0 0x0D
i2c -d 2 0x13 0xA5 1
i2c -d 2 0x13 0xA4 1</t>
    <phoneticPr fontId="21" type="noConversion"/>
  </si>
  <si>
    <t>i2c -v 2 0x13 0x00 0x82
 i2c -d 2 0x13 0x1A 1
 i2c -d 2 0x13 0x1A 1
i2c -v 2 0x13 0x00 0x91
i2c -v 2 0x13 0xB5 0xD0
i2c -v 2 0x13 0xA0 0x09
delay 1s
i2c -d 2 0x13 0xA5 1
i2c -d 2 0x13 0xA4 1</t>
    <phoneticPr fontId="21" type="noConversion"/>
  </si>
  <si>
    <t>oab3f_CMD_SET_PWR_ORION_0
oab3f_CMD_PWR_ORION_SW_EN_0
oab3f_CMD_PWR_ORION_EN_0
oab3f_CMD_IDBUS_POWER_MODE_1
oab3f_CMD_SET_RX_Vth_1000
oab3f_WAITFORID
delay 0.05s</t>
    <phoneticPr fontId="21"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</si>
  <si>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1"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</si>
  <si>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1" type="noConversion"/>
  </si>
  <si>
    <t>oab3f_CMD_SET_ELOAD_0</t>
    <phoneticPr fontId="21" type="noConversion"/>
  </si>
  <si>
    <t>i2c -v 2 0x13 0x00 0x91
i2c -v 2 0x13 0xA0 0x04
i2c -d 2 0x13 0xA5 1
i2c -d 2 0x13 0xA4 1</t>
    <phoneticPr fontId="21"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</si>
  <si>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1" type="noConversion"/>
  </si>
  <si>
    <t>Provider_Mode-Output_Communication_330pF</t>
    <phoneticPr fontId="21"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</si>
  <si>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1" type="noConversion"/>
  </si>
  <si>
    <t>Provider_Mode-HS_Output_Communication_330pF</t>
    <phoneticPr fontId="21"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</si>
  <si>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--set 115200</t>
    </r>
    <phoneticPr fontId="21" type="noConversion"/>
  </si>
  <si>
    <t>Provider_Mode-Bellatrix_State_Read</t>
    <phoneticPr fontId="21" type="noConversion"/>
  </si>
  <si>
    <t>i2c -d 2 0x13 0x74 8
i2c -d 2 0x13 0x1A 1</t>
    <phoneticPr fontId="21"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</si>
  <si>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1" type="noConversion"/>
  </si>
  <si>
    <t>i2c -v 2 0x13 0x01 0x31</t>
    <phoneticPr fontId="21" type="noConversion"/>
  </si>
  <si>
    <t>device -k gasgauge -g charge-percentage
charge --set 100
ace --pick usbc --4cc SRYR --txdata "0x00" --rxdata 0</t>
    <phoneticPr fontId="21" type="noConversion"/>
  </si>
  <si>
    <t>device -k gasgauge -g charge-percentage
charge --set 0</t>
    <phoneticPr fontId="21" type="noConversion"/>
  </si>
  <si>
    <t>i2c -v 2 0x13 0xA0 0x01
i2c -d 2 0x13 0xA5 1
i2c -d 2 0x13 0xA4 1</t>
    <phoneticPr fontId="21" type="noConversion"/>
  </si>
  <si>
    <t>i2c -v 2 0x13 0xA0 0x02
i2c -d 2 0x13 0xA5 1
i2c -d 2 0x13 0xA4 1</t>
    <phoneticPr fontId="21"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</si>
  <si>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1"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</si>
  <si>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1"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</si>
  <si>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--set 115200</t>
    </r>
    <phoneticPr fontId="21" type="noConversion"/>
  </si>
  <si>
    <t>i2c -d 2 0x13 0x74 8
i2c -d 2 0x13 0x1A 1
ace --pick usbc --4cc SRDY --txdata "0x00" --rxdata 0</t>
    <phoneticPr fontId="21" type="noConversion"/>
  </si>
  <si>
    <t>[2,NA]</t>
    <phoneticPr fontId="27" type="noConversion"/>
  </si>
  <si>
    <t>[NA,NA]</t>
    <phoneticPr fontId="27" type="noConversion"/>
  </si>
  <si>
    <t>motor_POWERON
delay 0.8s
motor_READPOWER
motor_POWEROFF
delay 0.2s</t>
    <phoneticPr fontId="27" type="noConversion"/>
  </si>
  <si>
    <t>motor_VOLDNON
delay 0.8s
motor_READVOLDN
motor_VOLDNOFF
delay 0.2s</t>
    <phoneticPr fontId="27" type="noConversion"/>
  </si>
  <si>
    <t>motor_VOLUPON
delay 0.8s
motor_READVOLUP
motor_VOLUPOFF
delay 0.2s</t>
    <phoneticPr fontId="27" type="noConversion"/>
  </si>
  <si>
    <t>pmuadc --sel potomac --read tbat</t>
    <phoneticPr fontId="27" type="noConversion"/>
  </si>
  <si>
    <t>PMU</t>
    <phoneticPr fontId="21" type="noConversion"/>
  </si>
  <si>
    <t>Temperature_TCAL@Sera</t>
    <phoneticPr fontId="21" type="noConversion"/>
  </si>
  <si>
    <t xml:space="preserve">temperature --all
</t>
    <phoneticPr fontId="32" type="noConversion"/>
  </si>
  <si>
    <t>Temperature_TDEV1@Sera</t>
    <phoneticPr fontId="21" type="noConversion"/>
  </si>
  <si>
    <t>Temperature_TDEV2@Sera</t>
    <phoneticPr fontId="21" type="noConversion"/>
  </si>
  <si>
    <t>Temperature_TDEV4@Sera</t>
    <phoneticPr fontId="21" type="noConversion"/>
  </si>
  <si>
    <t>Temperature_TDEV5@Sera</t>
    <phoneticPr fontId="21" type="noConversion"/>
  </si>
  <si>
    <t>Temperature_TDEV6@Sera</t>
    <phoneticPr fontId="21" type="noConversion"/>
  </si>
  <si>
    <t>Temperature_TDEV7@Sera</t>
    <phoneticPr fontId="21" type="noConversion"/>
  </si>
  <si>
    <t>Temperature_TDEV8@Sera</t>
    <phoneticPr fontId="21" type="noConversion"/>
  </si>
  <si>
    <t>Temperature_TCAL@SIMETRA</t>
    <phoneticPr fontId="21" type="noConversion"/>
  </si>
  <si>
    <t>Temperature_TDEV1@SIMETRA</t>
    <phoneticPr fontId="21" type="noConversion"/>
  </si>
  <si>
    <t>Temperature_TDEV2@SIMETRA</t>
    <phoneticPr fontId="21" type="noConversion"/>
  </si>
  <si>
    <t>Temperature_TDEV3@SIMETRA</t>
    <phoneticPr fontId="21" type="noConversion"/>
  </si>
  <si>
    <t>Temperature_TDEV4@SIMETRA</t>
    <phoneticPr fontId="21" type="noConversion"/>
  </si>
  <si>
    <t>Temperature_TDEV5@SIMETRA</t>
    <phoneticPr fontId="21" type="noConversion"/>
  </si>
  <si>
    <t>[0,101]</t>
    <phoneticPr fontId="32" type="noConversion"/>
  </si>
  <si>
    <t>device -k GasGauge -g charge-percentage</t>
    <phoneticPr fontId="27" type="noConversion"/>
  </si>
  <si>
    <t>[3700,4350]</t>
    <phoneticPr fontId="32" type="noConversion"/>
  </si>
  <si>
    <t>item unit</t>
    <phoneticPr fontId="32" type="noConversion"/>
  </si>
  <si>
    <t>version</t>
    <phoneticPr fontId="32" type="noConversion"/>
  </si>
  <si>
    <t>sensor --sel prox --init
sensor --sel prox --get nvm</t>
    <phoneticPr fontId="21" type="noConversion"/>
  </si>
  <si>
    <t>Remark</t>
    <phoneticPr fontId="21" type="noConversion"/>
  </si>
  <si>
    <t>1. Add USB C test station</t>
    <phoneticPr fontId="21" type="noConversion"/>
  </si>
  <si>
    <r>
      <t>U</t>
    </r>
    <r>
      <rPr>
        <sz val="12"/>
        <color indexed="8"/>
        <rFont val="新細明體"/>
        <family val="1"/>
        <charset val="136"/>
      </rPr>
      <t>SBC:</t>
    </r>
    <phoneticPr fontId="21" type="noConversion"/>
  </si>
  <si>
    <t>USBC DOE1:</t>
    <phoneticPr fontId="21" type="noConversion"/>
  </si>
  <si>
    <t>1. Add USBC DOE1 station</t>
    <phoneticPr fontId="21" type="noConversion"/>
  </si>
  <si>
    <t>motor view</t>
    <phoneticPr fontId="21" type="noConversion"/>
  </si>
  <si>
    <t>vol off
motor middle
power off
vbusoff
reset</t>
    <phoneticPr fontId="21" type="noConversion"/>
  </si>
  <si>
    <t>Test Limits</t>
    <phoneticPr fontId="21" type="noConversion"/>
  </si>
  <si>
    <t>Station SW</t>
    <phoneticPr fontId="21" type="noConversion"/>
  </si>
  <si>
    <t>Attribute Key</t>
    <phoneticPr fontId="21" type="noConversion"/>
  </si>
  <si>
    <t>Fixture cmd</t>
    <phoneticPr fontId="21" type="noConversion"/>
  </si>
  <si>
    <r>
      <rPr>
        <b/>
        <sz val="12"/>
        <color theme="0"/>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2" type="noConversion"/>
  </si>
  <si>
    <r>
      <t>C</t>
    </r>
    <r>
      <rPr>
        <sz val="12"/>
        <color indexed="8"/>
        <rFont val="新細明體"/>
        <family val="1"/>
        <charset val="136"/>
      </rPr>
      <t>T3:</t>
    </r>
    <phoneticPr fontId="21" type="noConversion"/>
  </si>
  <si>
    <r>
      <t>1</t>
    </r>
    <r>
      <rPr>
        <sz val="12"/>
        <color indexed="8"/>
        <rFont val="新細明體"/>
        <family val="1"/>
        <charset val="136"/>
      </rPr>
      <t>. Add CT3 station</t>
    </r>
    <phoneticPr fontId="21" type="noConversion"/>
  </si>
  <si>
    <r>
      <t>1. Change the limit of "</t>
    </r>
    <r>
      <rPr>
        <sz val="12"/>
        <color indexed="8"/>
        <rFont val="新細明體"/>
        <family val="1"/>
        <charset val="136"/>
      </rPr>
      <t>SCRP_LPP_Inductance_Free_Air_Cal</t>
    </r>
    <r>
      <rPr>
        <sz val="12"/>
        <color indexed="8"/>
        <rFont val="新細明體"/>
        <family val="1"/>
        <charset val="136"/>
      </rPr>
      <t>" from "[12.8,15.4]" to "[16.46,19.72]"</t>
    </r>
    <phoneticPr fontId="21" type="noConversion"/>
  </si>
  <si>
    <t>2. Change the limit of "SCRP_LPP_FREQ_Free_Air_Cal" from "[68.6,72.4]" to "[73.80, 83.23]"</t>
    <phoneticPr fontId="21" type="noConversion"/>
  </si>
  <si>
    <r>
      <t>C</t>
    </r>
    <r>
      <rPr>
        <sz val="12"/>
        <color indexed="8"/>
        <rFont val="新細明體"/>
        <family val="1"/>
        <charset val="136"/>
      </rPr>
      <t xml:space="preserve">T2: </t>
    </r>
    <phoneticPr fontId="21" type="noConversion"/>
  </si>
  <si>
    <t>QT0a:</t>
    <phoneticPr fontId="21" type="noConversion"/>
  </si>
  <si>
    <t>Add i2c 0/1/2/3/7/8/9 sweep test</t>
    <phoneticPr fontId="21" type="noConversion"/>
  </si>
  <si>
    <t>nandsize
syscfg print OPTS</t>
    <phoneticPr fontId="21" type="noConversion"/>
  </si>
  <si>
    <t>nandcsid</t>
    <phoneticPr fontId="21" type="noConversion"/>
  </si>
  <si>
    <t>Temperature_RCAM_C3@ADAMS</t>
    <phoneticPr fontId="21" type="noConversion"/>
  </si>
  <si>
    <t>Temperature_RCAM_TCAL@ADAMS</t>
    <phoneticPr fontId="21" type="noConversion"/>
  </si>
  <si>
    <t>Temperature_FCAM_C4@ADAMS</t>
    <phoneticPr fontId="21" type="noConversion"/>
  </si>
  <si>
    <t>Temperature_FCAM_TCAL@ADAMS</t>
    <phoneticPr fontId="21" type="noConversion"/>
  </si>
  <si>
    <t>CPMU</t>
    <phoneticPr fontId="21" type="noConversion"/>
  </si>
  <si>
    <t>CPMU2</t>
    <phoneticPr fontId="21" type="noConversion"/>
  </si>
  <si>
    <t>CPMU</t>
    <phoneticPr fontId="21" type="noConversion"/>
  </si>
  <si>
    <t>2. Add ADAMS PMU test coverage</t>
    <phoneticPr fontId="21" type="noConversion"/>
  </si>
  <si>
    <t>1. Add ADAMS PMU test coverage</t>
    <phoneticPr fontId="21" type="noConversion"/>
  </si>
  <si>
    <t>Temperature_FCAM_C4@ADAMS</t>
    <phoneticPr fontId="21" type="noConversion"/>
  </si>
  <si>
    <r>
      <t>CT</t>
    </r>
    <r>
      <rPr>
        <sz val="12"/>
        <color indexed="8"/>
        <rFont val="新細明體"/>
        <family val="1"/>
        <charset val="136"/>
      </rPr>
      <t>2</t>
    </r>
    <r>
      <rPr>
        <sz val="12"/>
        <color indexed="8"/>
        <rFont val="新細明體"/>
        <family val="1"/>
        <charset val="136"/>
      </rPr>
      <t>:</t>
    </r>
    <phoneticPr fontId="21" type="noConversion"/>
  </si>
  <si>
    <t>Ace(One-Ace) 8-bit: 0x70, 7-bit: 0x38
Ace(All-Ace) 8-bit: 0xD6, 7-bit: 0x6B</t>
    <phoneticPr fontId="21" type="noConversion"/>
  </si>
  <si>
    <t>SKR AMP CNRT 8-bit: 0x78, 7-bit: 0x3C
SKR AMP CNRW 8-bit: 0x7A, 7-bit: 0x3D
SKR AMP CNLT 8-bit: 0x7C, 7-bit: 0x3E
SKR AMP CNLW 8-bit: 0x7E, 7-bit: 0x3F
SKR BOOST MST 8-bit: 0x60, 7-bit: 0x30
SKR BOOST SLV 8-bit: 0x62, 7-bit: 0x31</t>
    <phoneticPr fontId="21" type="noConversion"/>
  </si>
  <si>
    <t>SKR AMP FHRT 8-bit: 0x70, 7-bit: 0x38
SKR AMP FHRW 8-bit: 0x72, 7-bit: 0x39
SKR AMP FHLT 8-bit: 0x74, 7-bit: 0x3A
SKR AMP FHLW 8-bit: 0x76, 7-bit: 0x3B</t>
    <phoneticPr fontId="21" type="noConversion"/>
  </si>
  <si>
    <t>ALS - C3 8-bit: 0x52, 7-bit: 0x29
ALS - C4 8-bit: 0x72, 7-bit: 0x39
YOGI (ROSALINE) 8-bit: 0x66, 7-bit: 0x33
DOPPLER (ROSA) 8-bit: 0xB0, 7-bit: 0x58
/*PENROSE ADC 8-bit: 0x90, 7-bit: 0x48*/
/*Don't need to judge this one*/</t>
    <phoneticPr fontId="21" type="noConversion"/>
  </si>
  <si>
    <t>SOCR. DOTARA 8-bit: 0x72, 7-bit: 0x39</t>
    <phoneticPr fontId="21" type="noConversion"/>
  </si>
  <si>
    <t>ACE2 8-bit: 0x70, 7-bit: 0x38
Ace(All-Ace) 8-bit: 0xD6, 7-bit: 0x6B</t>
    <phoneticPr fontId="21" type="noConversion"/>
  </si>
  <si>
    <t>[0.001,1.4]</t>
    <phoneticPr fontId="21" type="noConversion"/>
  </si>
  <si>
    <r>
      <t>C</t>
    </r>
    <r>
      <rPr>
        <sz val="12"/>
        <color indexed="8"/>
        <rFont val="新細明體"/>
        <family val="1"/>
        <charset val="136"/>
      </rPr>
      <t>T1/CT2/CT3:</t>
    </r>
    <phoneticPr fontId="21" type="noConversion"/>
  </si>
  <si>
    <t>Magnetometer</t>
    <phoneticPr fontId="21" type="noConversion"/>
  </si>
  <si>
    <t>VA_Version</t>
    <phoneticPr fontId="21" type="noConversion"/>
  </si>
  <si>
    <t>1. Change the spec. of "Magnetometer VA_Version" from [0x52] to [0x5A||0x9A]</t>
    <phoneticPr fontId="21" type="noConversion"/>
  </si>
  <si>
    <t>VA_STD_X</t>
    <phoneticPr fontId="21" type="noConversion"/>
  </si>
  <si>
    <t>[0.001,1.4]</t>
    <phoneticPr fontId="21" type="noConversion"/>
  </si>
  <si>
    <t>QF Test Limit</t>
    <phoneticPr fontId="21" type="noConversion"/>
  </si>
  <si>
    <t>QN Test Limit</t>
    <phoneticPr fontId="21" type="noConversion"/>
  </si>
  <si>
    <t>[0x2435]</t>
    <phoneticPr fontId="21" type="noConversion"/>
  </si>
  <si>
    <t>[0x7D50]</t>
    <phoneticPr fontId="21" type="noConversion"/>
  </si>
  <si>
    <t>[0x0965]</t>
    <phoneticPr fontId="21" type="noConversion"/>
  </si>
  <si>
    <t>[7596,9433]</t>
    <phoneticPr fontId="21" type="noConversion"/>
  </si>
  <si>
    <t>[6055,9443]</t>
    <phoneticPr fontId="21" type="noConversion"/>
  </si>
  <si>
    <t>Version2.1</t>
    <phoneticPr fontId="21" type="noConversion"/>
  </si>
  <si>
    <t>1. Change i2c bus of ALS from 3 to 5</t>
    <phoneticPr fontId="21" type="noConversion"/>
  </si>
  <si>
    <r>
      <t>C</t>
    </r>
    <r>
      <rPr>
        <sz val="12"/>
        <color indexed="8"/>
        <rFont val="新細明體"/>
        <family val="1"/>
        <charset val="136"/>
      </rPr>
      <t>T2:</t>
    </r>
    <phoneticPr fontId="21" type="noConversion"/>
  </si>
  <si>
    <t>audio -r
i2c -s 1</t>
    <phoneticPr fontId="21" type="noConversion"/>
  </si>
  <si>
    <t>i2c -s 3
audio --turnoff</t>
    <phoneticPr fontId="21" type="noConversion"/>
  </si>
  <si>
    <t>ACE2 8-bit: 0x70, 7-bit: 0x38
Ace(All-Ace) 8-bit: 0xD6, 7-bit: 0x6B</t>
    <phoneticPr fontId="21" type="noConversion"/>
  </si>
  <si>
    <t>SKR AMP FHRT 8-bit: 0x70, 7-bit: 0x38
SKR AMP FHRW 8-bit: 0x72, 7-bit: 0x39
SKR AMP FHLT 8-bit: 0x74, 7-bit: 0x3A
SKR AMP FHLW 8-bit: 0x76, 7-bit: 0x3B</t>
    <phoneticPr fontId="21" type="noConversion"/>
  </si>
  <si>
    <t>[0]</t>
    <phoneticPr fontId="21" type="noConversion"/>
  </si>
  <si>
    <t>[0x50]</t>
    <phoneticPr fontId="21" type="noConversion"/>
  </si>
  <si>
    <t>[0x28]</t>
    <phoneticPr fontId="21" type="noConversion"/>
  </si>
  <si>
    <t>[0x2E]</t>
    <phoneticPr fontId="21" type="noConversion"/>
  </si>
  <si>
    <t>[0x0]</t>
    <phoneticPr fontId="21" type="noConversion"/>
  </si>
  <si>
    <t>[0x2,0x8]</t>
    <phoneticPr fontId="21" type="noConversion"/>
  </si>
  <si>
    <t>[0x1,0x3]</t>
    <phoneticPr fontId="21" type="noConversion"/>
  </si>
  <si>
    <t>[0x1,0x2]</t>
    <phoneticPr fontId="21" type="noConversion"/>
  </si>
  <si>
    <t>[0x6,0xE]</t>
    <phoneticPr fontId="21" type="noConversion"/>
  </si>
  <si>
    <t>Front_Camera_Sensor_Variant</t>
    <phoneticPr fontId="21" type="noConversion"/>
  </si>
  <si>
    <t>Front_Camera_Stiffener_Revision</t>
    <phoneticPr fontId="21" type="noConversion"/>
  </si>
  <si>
    <t>Front_Camera_Header_Revision</t>
    <phoneticPr fontId="21" type="noConversion"/>
  </si>
  <si>
    <t>[0x4]</t>
    <phoneticPr fontId="21" type="noConversion"/>
  </si>
  <si>
    <t>[0x0,0x1]</t>
    <phoneticPr fontId="21" type="noConversion"/>
  </si>
  <si>
    <r>
      <t>Follow "X2017 FATP DOC 068-03170" to update QF battery</t>
    </r>
    <r>
      <rPr>
        <sz val="12"/>
        <color indexed="8"/>
        <rFont val="新細明體"/>
        <family val="1"/>
        <charset val="136"/>
      </rPr>
      <t xml:space="preserve"> related test</t>
    </r>
    <phoneticPr fontId="21" type="noConversion"/>
  </si>
  <si>
    <r>
      <t>C</t>
    </r>
    <r>
      <rPr>
        <sz val="12"/>
        <color indexed="8"/>
        <rFont val="新細明體"/>
        <family val="1"/>
        <charset val="136"/>
      </rPr>
      <t>T1/CT3:</t>
    </r>
    <phoneticPr fontId="21" type="noConversion"/>
  </si>
  <si>
    <t>2. Change the limit of "Magnetometer VA_STD_X/Y/Z" from [0.001,0.5] to [0.001,1.4]</t>
    <phoneticPr fontId="21" type="noConversion"/>
  </si>
  <si>
    <t>Follow "099-21758-01_PA_System_ERS" to update FCAM related test</t>
    <phoneticPr fontId="21" type="noConversion"/>
  </si>
  <si>
    <t>Front_Camera_Stiffener_Variant</t>
    <phoneticPr fontId="21" type="noConversion"/>
  </si>
  <si>
    <t xml:space="preserve">buttoncnt
q
bl -l
</t>
    <phoneticPr fontId="27" type="noConversion"/>
  </si>
  <si>
    <r>
      <t>hallsensor --irqindex 0 --meas 6 --delay 500
hallsensor --irqindex 1 --meas 6 --delay 500
audio -r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hallsensor --irqindex 0 --meas 6 --delay 500
hallsensor --irqindex 1 --meas 6 --delay 500</t>
    </r>
    <phoneticPr fontId="21" type="noConversion"/>
  </si>
  <si>
    <t>Version2.2</t>
    <phoneticPr fontId="21" type="noConversion"/>
  </si>
  <si>
    <t>Update speaker and mic test command.</t>
    <phoneticPr fontId="21" type="noConversion"/>
  </si>
  <si>
    <t>Ready</t>
    <phoneticPr fontId="21" type="noConversion"/>
  </si>
  <si>
    <t>Flash_Mode@Neon1 _Cool_Strobe</t>
    <phoneticPr fontId="21" type="noConversion"/>
  </si>
  <si>
    <t>Flash_Mode@Neon1 _Amber_Strobe</t>
    <phoneticPr fontId="21" type="noConversion"/>
  </si>
  <si>
    <t>Flash_Mode@Neon2 _Cool_Strobe</t>
    <phoneticPr fontId="21" type="noConversion"/>
  </si>
  <si>
    <t>Flash_Mode@Neon2 _Amber_Strobe</t>
    <phoneticPr fontId="21" type="noConversion"/>
  </si>
  <si>
    <t>Torch_Mode@2x_Cool_Strobe</t>
    <phoneticPr fontId="21" type="noConversion"/>
  </si>
  <si>
    <t>Torch_Mode@2x_Amber_Strobe</t>
    <phoneticPr fontId="21" type="noConversion"/>
  </si>
  <si>
    <t>time camisp --i2cread 8 0x67 0x0A 1 1
time camisp --i2cread 8 0x67 0x0B 1 1
time camisp --i2cwrite 8 0x67 0x03 1 1 0x54
time camisp --i2cwrite 8 0x67 0x01 1 1 0x0D
wait 200</t>
    <phoneticPr fontId="21" type="noConversion"/>
  </si>
  <si>
    <t>time camisp --i2cread 8 0x67 0x0A 1 1
time camisp --i2cread 8 0x67 0x0B 1 1
time camisp --i2cwrite 8 0x67 0x01 1 1 0x00
time camisp --i2cwrite 8 0x67 0x04 1 1 0x54
time camisp --i2cwrite 8 0x67 0x01 1 1 0x0E
wait 200
time camisp --i2cread 8 0x67 0x0A 1 1
time camisp --i2cread 8 0x67 0x0B 1 1
time camisp --i2cwrite 8 0x67 0x01 1 1 0x00
camisp --exit</t>
    <phoneticPr fontId="21"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</si>
  <si>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0x05 1 1 0x47
time camisp --i2cwrite 8 0x67 0x05 1 1 0x47
time camisp --i2cwrite 8 0x63 0x01 1 1 0x09
time camisp --i2cwrite 8 0x67 0x01 1 1 0x09
wait 200
time camisp --i2cwrite 8 0x63 0x01 1 1 0x00
time camisp --i2cwrite 8 0x67 0x01 1 1 0x00
camisp --exit</t>
    <phoneticPr fontId="21"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</si>
  <si>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0x06 1 1 0x47
time camisp --i2cwrite 8 0x67 0x06 1 1 0x47
time camisp --i2cwrite 8 0x63 0x01 1 1 0x0A
time camisp --i2cwrite 8 0x67 0x01 1 1 0x0A
wait 200
time camisp --i2cwrite 8 0x63 0x01 1 1 0x00
time camisp --i2cwrite 8 0x67 0x01 1 1 0x00
camisp --exit</t>
    <phoneticPr fontId="21" type="noConversion"/>
  </si>
  <si>
    <t>camisp --method projector en 5
camisp --method validateconfig 5</t>
    <phoneticPr fontId="21" type="noConversion"/>
  </si>
  <si>
    <t>POTOMAC 8-bit: 0xEA, 7-bit: 0x75</t>
    <phoneticPr fontId="21" type="noConversion"/>
  </si>
  <si>
    <t>ACE2 8-bit: 0x70, 7-bit: 0x38
Ace(All-Ace) 8-bit: 0xD6, 7-bit: 0x6B</t>
    <phoneticPr fontId="21" type="noConversion"/>
  </si>
  <si>
    <t>GASGAUGE 8-bit: 0xAA, 7-bit: 0x55</t>
    <phoneticPr fontId="21" type="noConversion"/>
  </si>
  <si>
    <t>camisp --exit
camisp --find
camisp --pick back1
camisp --sn</t>
    <phoneticPr fontId="21" type="noConversion"/>
  </si>
  <si>
    <t>camisp --i2cread 9 0x33 0x46 1 1</t>
  </si>
  <si>
    <t xml:space="preserve">camisp --i2cread 9 0x51 0x0008 2 1 </t>
    <phoneticPr fontId="21" type="noConversion"/>
  </si>
  <si>
    <t>camisp --method riker-status</t>
    <phoneticPr fontId="21" type="noConversion"/>
  </si>
  <si>
    <t>SOCR. DOTARA 8-bit: 0x72, 7-bit: 0x39</t>
    <phoneticPr fontId="21" type="noConversion"/>
  </si>
  <si>
    <t>i2c -d 5 0x33 0x24 1</t>
  </si>
  <si>
    <t>i2c -d 5 0x33 0x1D 0x01</t>
  </si>
  <si>
    <t>i2c -d 5 0x33 0x1E 0x01</t>
  </si>
  <si>
    <t xml:space="preserve">i2c -d 5 0x33 0x1F 0x01 </t>
  </si>
  <si>
    <t>i2c -d 5 0x33 0x14 0x01</t>
  </si>
  <si>
    <t>i2c -d 5 0x33 0x14 0x01
i2c -d 5 0x33 0x15 0x01
i2c -d 5 0x33 0x16 0x01</t>
  </si>
  <si>
    <t>i2c -d 5 0x33 0x16 0x01
i2c -d 5 0x33 0x17 0x01
i2c -d 5 0x33 0x18 0x01</t>
  </si>
  <si>
    <t>i2c -d 5 0x33 0x18 0x01
i2c -d 5 0x33 0x19 0x01</t>
  </si>
  <si>
    <t>i2c -d 5 0x33 0x19 0x01
i2c -d 5 0x33 0x1A 0x01
i2c -d 5 0x33 0x1B 0x01</t>
  </si>
  <si>
    <t>i2c -d 5 0x33 0x20 0x01
i2c -d 5 0x33 0x21 0x01</t>
  </si>
  <si>
    <t>i2c -d 5 0x33 0x20 0x01</t>
  </si>
  <si>
    <t>i2c -d 5 0x33 0x13 0x01</t>
  </si>
  <si>
    <t>i2c -d 5 0x33 0x13 0x01
i2c -d 5 0x33 0x14 0x01</t>
  </si>
  <si>
    <t>i2c -d 5 0x33 0x1B 0x01
i2c -d 5 0x33 0x1C 0x01</t>
    <phoneticPr fontId="21" type="noConversion"/>
  </si>
  <si>
    <t>sensor --sel prox --get rev_id</t>
    <phoneticPr fontId="21" type="noConversion"/>
  </si>
  <si>
    <t>i2c -d 5 0x33 0x1C 0x01</t>
    <phoneticPr fontId="21" type="noConversion"/>
  </si>
  <si>
    <t>i2c -d 5 0x33 0x1C 0x01</t>
    <phoneticPr fontId="21" type="noConversion"/>
  </si>
  <si>
    <t>sensor --sel prox --get nvm</t>
    <phoneticPr fontId="21" type="noConversion"/>
  </si>
  <si>
    <t>1. Update the i2c bus from 4 to 8 for strobe test</t>
    <phoneticPr fontId="21" type="noConversion"/>
  </si>
  <si>
    <t>2. Update speaker and mic test command.</t>
    <phoneticPr fontId="21" type="noConversion"/>
  </si>
  <si>
    <t>CT1/CT3:</t>
    <phoneticPr fontId="21" type="noConversion"/>
  </si>
  <si>
    <r>
      <t>Q</t>
    </r>
    <r>
      <rPr>
        <sz val="12"/>
        <color indexed="8"/>
        <rFont val="新細明體"/>
        <family val="1"/>
        <charset val="136"/>
      </rPr>
      <t>T0a:</t>
    </r>
    <phoneticPr fontId="21" type="noConversion"/>
  </si>
  <si>
    <t>button -h -u -d</t>
    <phoneticPr fontId="21" type="noConversion"/>
  </si>
  <si>
    <t>The sector 126 &amp; 127 word 0 must be 1, if not, please show "word0 is not 1"</t>
    <phoneticPr fontId="26" type="noConversion"/>
  </si>
  <si>
    <t>i2c -v 2 0x13 0x00 0x91
i2c -v 2 0x13 0xA0 0x04
i2c -d 2 0x13 0xA5 1
i2c -d 2 0x13 0xA4 1</t>
    <phoneticPr fontId="21"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</si>
  <si>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--set 115200</t>
    </r>
    <phoneticPr fontId="21" type="noConversion"/>
  </si>
  <si>
    <t>sensor --sel prox --get serial_num
sensor --sel prox --set datatype norm
sensor --sel prox --set fixed_odr 60
sensor --sel prox --sample 47 --stats</t>
    <phoneticPr fontId="21" type="noConversion"/>
  </si>
  <si>
    <t>i2c -d 5 0x33 0x19 0x01</t>
  </si>
  <si>
    <t>i2c -d 5 0x33 0x1B 0x01
i2c -d 5 0x33 0x1C 0x01</t>
  </si>
  <si>
    <t>i2c -d 5 0x33 0x1C 0x01</t>
  </si>
  <si>
    <t>CG-QT/CT2/CT3:</t>
    <phoneticPr fontId="21" type="noConversion"/>
  </si>
  <si>
    <t>Update the i2c bus from 6 to 5 for Rosaline YOGI test</t>
    <phoneticPr fontId="21" type="noConversion"/>
  </si>
  <si>
    <t>i2c -v 5 0x33 0x32 0x80
i2c -d 5 0x33 0x32 1
i2c -d 5 0x33 0x0F 1</t>
    <phoneticPr fontId="21" type="noConversion"/>
  </si>
  <si>
    <t>sensor --sel prox --get device_id</t>
    <phoneticPr fontId="21" type="noConversion"/>
  </si>
  <si>
    <r>
      <t xml:space="preserve">sensor --sel prox --init
sensor --sel prox --get device_id
sensor --sel prox --get rev_id
sensor --sel prox --get serial_num
sensor --sel prox --set datatype norm
sensor --sel prox --set fixed_odr 60
</t>
    </r>
    <r>
      <rPr>
        <sz val="12"/>
        <color indexed="8"/>
        <rFont val="Times New Roman"/>
        <family val="1"/>
      </rPr>
      <t>No Target Sample
sensor --sel prox --turnoff</t>
    </r>
    <phoneticPr fontId="21"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</si>
  <si>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xml:space="preserve">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1" type="noConversion"/>
  </si>
  <si>
    <t>cylinder_HALL1ON
test_HALL0SON
test_HALL0SOFF
cylinder_HALL1OFF</t>
    <phoneticPr fontId="21" type="noConversion"/>
  </si>
  <si>
    <t>i2c -d 5 0x33 0x1D 0x01</t>
    <phoneticPr fontId="21" type="noConversion"/>
  </si>
  <si>
    <t>syscfg add PRSq 0x01060001 0x00000000 0x00000000 0x00000000</t>
    <phoneticPr fontId="21" type="noConversion"/>
  </si>
  <si>
    <t>expect "detected" ; fail on "missing"
pick number 0, back  detected 
pick number 1, front  detected 
pick number 2, front1  detected 
pick number 3, back1  detected 
pick number 4, back2  detected 
***Show which camera missing if "missing" in info</t>
    <phoneticPr fontId="21" type="noConversion"/>
  </si>
  <si>
    <t>time camisp --i2cread 8 0x63 0x0A 1 1
time camisp --i2cread 8 0x63 0x0B 1 1
time camisp --i2cwrite 8 0x63 0x01 1 1 0x00
time camisp --i2cwrite 8 0x63 0x04 1 1 0x54
time camisp --i2cwrite 8 0x63 0x01 1 1 0x0E
wait 200</t>
    <phoneticPr fontId="21" type="noConversion"/>
  </si>
  <si>
    <t xml:space="preserve">camisp --on
camisp --nvm </t>
    <phoneticPr fontId="21" type="noConversion"/>
  </si>
  <si>
    <t>sensor --sel prox --get nvm
syscfg add RxCL
sensor --sel prox --turnoff</t>
    <phoneticPr fontId="21" type="noConversion"/>
  </si>
  <si>
    <t>camisp --find</t>
    <phoneticPr fontId="21" type="noConversion"/>
  </si>
  <si>
    <t>camisp --id</t>
    <phoneticPr fontId="27" type="noConversion"/>
  </si>
  <si>
    <t>camisp --dli
camisp --exit</t>
    <phoneticPr fontId="27" type="noConversion"/>
  </si>
  <si>
    <t>camisp --id</t>
    <phoneticPr fontId="21" type="noConversion"/>
  </si>
  <si>
    <t>camisp --find
socgpio --pin 3 --output 1
camisp --i2cread 1 0x18 0x0000 2 2</t>
    <phoneticPr fontId="21" type="noConversion"/>
  </si>
  <si>
    <t>camisp --nvmdump</t>
    <phoneticPr fontId="21" type="noConversion"/>
  </si>
  <si>
    <t>hall_HALL0OFF</t>
    <phoneticPr fontId="27" type="noConversion"/>
  </si>
  <si>
    <t>hall_HALL0ON
hall_HALL0OFF</t>
    <phoneticPr fontId="27" type="noConversion"/>
  </si>
  <si>
    <t>cylinder_ALSOFF</t>
    <phoneticPr fontId="27" type="noConversion"/>
  </si>
  <si>
    <t>cylinder_ALSON
cylinder_ALSOFF</t>
    <phoneticPr fontId="27" type="noConversion"/>
  </si>
  <si>
    <t>[0x00]</t>
    <phoneticPr fontId="21" type="noConversion"/>
  </si>
  <si>
    <t>[0x0]</t>
    <phoneticPr fontId="21" type="noConversion"/>
  </si>
  <si>
    <t>ADD_ID@ALS_FH_Right</t>
    <phoneticPr fontId="27" type="noConversion"/>
  </si>
  <si>
    <t>ADD_ID2@ALS_FH_Right</t>
    <phoneticPr fontId="27" type="noConversion"/>
  </si>
  <si>
    <t>NA</t>
    <phoneticPr fontId="21" type="noConversion"/>
  </si>
  <si>
    <t>ADD_ID@ALS_FH_Left</t>
    <phoneticPr fontId="27" type="noConversion"/>
  </si>
  <si>
    <t>ADD_ID2@ALS_FH_Left</t>
    <phoneticPr fontId="27" type="noConversion"/>
  </si>
  <si>
    <t>sensor --sel als1 --get rev_id</t>
    <phoneticPr fontId="27" type="noConversion"/>
  </si>
  <si>
    <t>161</t>
  </si>
  <si>
    <t>162</t>
  </si>
  <si>
    <t>163</t>
  </si>
  <si>
    <t>178</t>
  </si>
  <si>
    <t>179</t>
  </si>
  <si>
    <t>180</t>
  </si>
  <si>
    <t>181</t>
  </si>
  <si>
    <t>182</t>
  </si>
  <si>
    <t>183</t>
  </si>
  <si>
    <t>184</t>
  </si>
  <si>
    <t>185</t>
  </si>
  <si>
    <t>186</t>
  </si>
  <si>
    <t>187</t>
  </si>
  <si>
    <t>sensor --sel als1 --get chip_id</t>
    <phoneticPr fontId="21" type="noConversion"/>
  </si>
  <si>
    <t>sensorreg --sel als1 --read 0xE6</t>
    <phoneticPr fontId="21" type="noConversion"/>
  </si>
  <si>
    <t>sensor --sel als2 --get rev_id</t>
    <phoneticPr fontId="27" type="noConversion"/>
  </si>
  <si>
    <t>sensor --sel als2 --get chip_id</t>
    <phoneticPr fontId="21" type="noConversion"/>
  </si>
  <si>
    <t>sensorreg --sel als2 --read 0xE4</t>
    <phoneticPr fontId="21" type="noConversion"/>
  </si>
  <si>
    <t>sensorreg --sel als2 --read 0xE6</t>
    <phoneticPr fontId="21" type="noConversion"/>
  </si>
  <si>
    <t>sensor --sel als2 --init
sensor --sel als2 --set gain 16
sensor --sel als2 --set integration_cycles 148
sensor --sel als2 --sample 3 --stream
sensor --sel als1,als2 --turnoff</t>
    <phoneticPr fontId="27" type="noConversion"/>
  </si>
  <si>
    <t>cylinder_ALSON
led_ALS1ON
led_ALS2ON</t>
    <phoneticPr fontId="21" type="noConversion"/>
  </si>
  <si>
    <t>Version2.3</t>
    <phoneticPr fontId="21" type="noConversion"/>
  </si>
  <si>
    <t>Update ALS test commands provided by Tavys.</t>
    <phoneticPr fontId="21" type="noConversion"/>
  </si>
  <si>
    <t>ledon
led5on
led10on</t>
    <phoneticPr fontId="21" type="noConversion"/>
  </si>
  <si>
    <t>led5off
led10off
ledoff</t>
    <phoneticPr fontId="21" type="noConversion"/>
  </si>
  <si>
    <t>CG-QT/CT1/CT2/CT3:</t>
    <phoneticPr fontId="21" type="noConversion"/>
  </si>
  <si>
    <t>sensorreg --sel als1 --read 0xE4</t>
    <phoneticPr fontId="21" type="noConversion"/>
  </si>
  <si>
    <t>Bright_Ch_4 @ALS_FH_Right</t>
  </si>
  <si>
    <t>Bright_Ch_1 @ALS_FH_Right</t>
    <phoneticPr fontId="27" type="noConversion"/>
  </si>
  <si>
    <t>Bright_Ch_2 @ALS_FH_Right</t>
    <phoneticPr fontId="27" type="noConversion"/>
  </si>
  <si>
    <t>Bright_Ch_3 @ALS_FH_Right</t>
  </si>
  <si>
    <t>Bright_Ch_5 @ALS_FH_Right</t>
  </si>
  <si>
    <t>Temperature@ALS_FH_Right</t>
    <phoneticPr fontId="27" type="noConversion"/>
  </si>
  <si>
    <t>Bright_Ch_1 @ALS_FH_Left</t>
    <phoneticPr fontId="27" type="noConversion"/>
  </si>
  <si>
    <t>Bright_Ch_2 @ALS_FH_Left</t>
    <phoneticPr fontId="27" type="noConversion"/>
  </si>
  <si>
    <t>Bright_Ch_3 @ALS_FH_Left</t>
  </si>
  <si>
    <t>Bright_Ch_4 @ALS_FH_Left</t>
  </si>
  <si>
    <t>Bright_Ch_5 @ALS_FH_Left</t>
  </si>
  <si>
    <t>Temperature@ALS_FH_Left</t>
    <phoneticPr fontId="27" type="noConversion"/>
  </si>
  <si>
    <t>188</t>
  </si>
  <si>
    <t>189</t>
  </si>
  <si>
    <t>190</t>
  </si>
  <si>
    <t>cylinder_ALSOFF
led_ALS1OFF
led_ALS2OFF</t>
    <phoneticPr fontId="21" type="noConversion"/>
  </si>
  <si>
    <t>191</t>
  </si>
  <si>
    <t>sensor --sel als2 --init
sensor --sel als2 --set gain 16
sensor --sel als2 --set integration_cycles 148
sensor --sel als2 --sample 3 --stream
sensor --sel als1,als2 --turnoff</t>
    <phoneticPr fontId="27" type="noConversion"/>
  </si>
  <si>
    <t>192</t>
  </si>
  <si>
    <t>193</t>
  </si>
  <si>
    <t>194</t>
  </si>
  <si>
    <t>195</t>
  </si>
  <si>
    <t>BL_Leakage_Bright_Ch_1@ALS_FH_Right</t>
    <phoneticPr fontId="27" type="noConversion"/>
  </si>
  <si>
    <t>BL_Leakage_Bright_Ch_2@ALS_FH_Right</t>
    <phoneticPr fontId="27" type="noConversion"/>
  </si>
  <si>
    <t>BL_Leakage_Bright_Ch_3@ALS_FH_Right</t>
    <phoneticPr fontId="27" type="noConversion"/>
  </si>
  <si>
    <t>BL_Leakage_Bright_Ch_4@ALS_FH_Right</t>
    <phoneticPr fontId="27" type="noConversion"/>
  </si>
  <si>
    <t>BL_Leakage_Bright_Ch_5@ALS_FH_Right</t>
    <phoneticPr fontId="27" type="noConversion"/>
  </si>
  <si>
    <t>BL_Leakage_Bright_Ch_1@ALS_FH_Left</t>
    <phoneticPr fontId="27" type="noConversion"/>
  </si>
  <si>
    <t>BL_Leakage_Bright_Ch_2@ALS_FH_Left</t>
    <phoneticPr fontId="27" type="noConversion"/>
  </si>
  <si>
    <t>BL_Leakage_Bright_Ch_3@ALS_FH_Left</t>
    <phoneticPr fontId="27" type="noConversion"/>
  </si>
  <si>
    <t>BL_Leakage_Bright_Ch_4@ALS_FH_Left</t>
    <phoneticPr fontId="27" type="noConversion"/>
  </si>
  <si>
    <t>BL_Leakage_Bright_Ch_5@ALS_FH_Left</t>
    <phoneticPr fontId="27" type="noConversion"/>
  </si>
  <si>
    <t>Dark _Response_Bright_Ch_1 @ALS_FH_Right</t>
    <phoneticPr fontId="21" type="noConversion"/>
  </si>
  <si>
    <t>Dark _Response_Bright_Ch_2 @ALS_FH_Right</t>
    <phoneticPr fontId="21" type="noConversion"/>
  </si>
  <si>
    <t>Dark _Response_Bright_Ch_4 @ALS_FH_Right</t>
  </si>
  <si>
    <t>Dark _Response_Bright_Ch_5 @ALS_FH_Right</t>
  </si>
  <si>
    <t>Dark _Response_Bright_Ch_1 @ALS_FH_Left</t>
    <phoneticPr fontId="21" type="noConversion"/>
  </si>
  <si>
    <t>Dark _Response_Bright_Ch_2 @ALS_FH_Left</t>
    <phoneticPr fontId="21" type="noConversion"/>
  </si>
  <si>
    <t>Dark _Response_Bright_Ch_4 @ALS_FH_Left</t>
  </si>
  <si>
    <t>Dark _Response_Bright_Ch_5 @ALS_FH_Left</t>
  </si>
  <si>
    <t>i2c -v 5 0x33 0x32 0x80
i2c -d 5 0x33 0x32 1
i2c -d 5 0x33 0x0F 1</t>
    <phoneticPr fontId="21" type="noConversion"/>
  </si>
  <si>
    <t>sensor --sel prox --get rev_id</t>
    <phoneticPr fontId="21" type="noConversion"/>
  </si>
  <si>
    <t>sensor --sel prox --get device_id</t>
    <phoneticPr fontId="21" type="noConversion"/>
  </si>
  <si>
    <t>v</t>
    <phoneticPr fontId="26" type="noConversion"/>
  </si>
  <si>
    <t>Jasper</t>
    <phoneticPr fontId="32" type="noConversion"/>
  </si>
  <si>
    <t>NVM_Format_Rev</t>
    <phoneticPr fontId="26" type="noConversion"/>
  </si>
  <si>
    <t>NVM_Version</t>
    <phoneticPr fontId="26" type="noConversion"/>
  </si>
  <si>
    <t>Camera_Project</t>
    <phoneticPr fontId="26" type="noConversion"/>
  </si>
  <si>
    <t>Project_Version</t>
    <phoneticPr fontId="26" type="noConversion"/>
  </si>
  <si>
    <t>Integrator_Plant</t>
    <phoneticPr fontId="26" type="noConversion"/>
  </si>
  <si>
    <t>Camera_Build</t>
    <phoneticPr fontId="26" type="noConversion"/>
  </si>
  <si>
    <t>Config_Number</t>
    <phoneticPr fontId="26" type="noConversion"/>
  </si>
  <si>
    <t>[0x00,0x99]</t>
    <phoneticPr fontId="26" type="noConversion"/>
  </si>
  <si>
    <t>Substrate</t>
    <phoneticPr fontId="26" type="noConversion"/>
  </si>
  <si>
    <t>Driver</t>
    <phoneticPr fontId="26" type="noConversion"/>
  </si>
  <si>
    <t>Kirk</t>
  </si>
  <si>
    <t>Periscope</t>
    <phoneticPr fontId="26" type="noConversion"/>
  </si>
  <si>
    <t>IR_Filter</t>
    <phoneticPr fontId="26" type="noConversion"/>
  </si>
  <si>
    <t>Lens1_McCoy</t>
    <phoneticPr fontId="26" type="noConversion"/>
  </si>
  <si>
    <t>Lens2_Spock</t>
    <phoneticPr fontId="26" type="noConversion"/>
  </si>
  <si>
    <t>Sulu_DOE</t>
    <phoneticPr fontId="26" type="noConversion"/>
  </si>
  <si>
    <t>Lens_Holder</t>
    <phoneticPr fontId="26" type="noConversion"/>
  </si>
  <si>
    <t>Shield_Can</t>
    <phoneticPr fontId="26" type="noConversion"/>
  </si>
  <si>
    <t>Flex</t>
  </si>
  <si>
    <t>Stiffener</t>
  </si>
  <si>
    <t>Liner</t>
  </si>
  <si>
    <t>0x55</t>
    <phoneticPr fontId="26" type="noConversion"/>
  </si>
  <si>
    <t>camisp --i2cread 9 0x51 0x0001 2 1</t>
    <phoneticPr fontId="26" type="noConversion"/>
  </si>
  <si>
    <t>camisp --i2cread 9 0x51 0x0002 2 1</t>
    <phoneticPr fontId="26" type="noConversion"/>
  </si>
  <si>
    <t>camisp --i2cread 9 0x51 0x0003 2 1</t>
    <phoneticPr fontId="26" type="noConversion"/>
  </si>
  <si>
    <t>camisp --i2cread 9 0x51 0x0004 2 1</t>
    <phoneticPr fontId="26" type="noConversion"/>
  </si>
  <si>
    <t>camisp --i2cread 9 0x51 0x0005 2 1</t>
    <phoneticPr fontId="26" type="noConversion"/>
  </si>
  <si>
    <t>camisp --i2cread 9 0x51 0x0006 2 1</t>
    <phoneticPr fontId="26" type="noConversion"/>
  </si>
  <si>
    <t>camisp --i2cread 9 0x51 0x0007 2 1</t>
    <phoneticPr fontId="26" type="noConversion"/>
  </si>
  <si>
    <t>camisp --i2cread 9 0x51 0x0008 2 1</t>
    <phoneticPr fontId="26" type="noConversion"/>
  </si>
  <si>
    <t>camisp --i2cread 9 0x51 0x0009 2 1</t>
    <phoneticPr fontId="26" type="noConversion"/>
  </si>
  <si>
    <t>camisp --i2cread 9 0x51 0x000A 2 1</t>
    <phoneticPr fontId="26" type="noConversion"/>
  </si>
  <si>
    <t>camisp --i2cread 9 0x51 0x000B 2 1</t>
    <phoneticPr fontId="26" type="noConversion"/>
  </si>
  <si>
    <t>camisp --i2cread 9 0x51 0x000C 2 1</t>
    <phoneticPr fontId="26" type="noConversion"/>
  </si>
  <si>
    <t>camisp --i2cread 9 0x51 0x000D 2 1</t>
    <phoneticPr fontId="26" type="noConversion"/>
  </si>
  <si>
    <t>camisp --i2cread 9 0x51 0x000E 2 1</t>
    <phoneticPr fontId="26" type="noConversion"/>
  </si>
  <si>
    <t>camisp --i2cread 9 0x51 0x000F 2 1</t>
    <phoneticPr fontId="26" type="noConversion"/>
  </si>
  <si>
    <t>camisp --i2cread 9 0x51 0x0010 2 1</t>
    <phoneticPr fontId="21" type="noConversion"/>
  </si>
  <si>
    <t>camisp --i2cread 9 0x51 0x0011 2 1</t>
    <phoneticPr fontId="26" type="noConversion"/>
  </si>
  <si>
    <t>camisp --i2cread 9 0x51 0x001E 2 1
camisp --exit</t>
    <phoneticPr fontId="26" type="noConversion"/>
  </si>
  <si>
    <t>Version2.4</t>
    <phoneticPr fontId="21" type="noConversion"/>
  </si>
  <si>
    <r>
      <t>C</t>
    </r>
    <r>
      <rPr>
        <sz val="12"/>
        <color indexed="8"/>
        <rFont val="新細明體"/>
        <family val="1"/>
        <charset val="136"/>
      </rPr>
      <t>T2:</t>
    </r>
    <phoneticPr fontId="21" type="noConversion"/>
  </si>
  <si>
    <t>Add Jasper NVM check follow J4xx(Change i2c 5 to i2c 9)</t>
    <phoneticPr fontId="21" type="noConversion"/>
  </si>
  <si>
    <t>camisp --find
camisp --i2cread 9 0x51 0x0000 2 1</t>
    <phoneticPr fontId="26" type="noConversion"/>
  </si>
  <si>
    <t>Version2.5</t>
    <phoneticPr fontId="21" type="noConversion"/>
  </si>
  <si>
    <r>
      <t>Q</t>
    </r>
    <r>
      <rPr>
        <sz val="12"/>
        <color indexed="8"/>
        <rFont val="新細明體"/>
        <family val="1"/>
        <charset val="136"/>
      </rPr>
      <t>T0a:</t>
    </r>
    <phoneticPr fontId="21" type="noConversion"/>
  </si>
  <si>
    <t>Flash_Mode@4x_Strobe</t>
    <phoneticPr fontId="21" type="noConversion"/>
  </si>
  <si>
    <t>1. Remove "camisp --find" and "egpio --pick cpmu --pin 1 --mode output --write 1" and change "camisp --preview on" to "camisp --stream on" of "Flash_Mode@4x_Strobe"</t>
    <phoneticPr fontId="21" type="noConversion"/>
  </si>
  <si>
    <t>Change the i2c bus from 4 to 8, remove "camisp --find" and "egpio --pick cpmu --pin 1 --mode output --write 1" and change "camisp --preview on" to "camisp --stream on" of "Flash_Mode@4x_Strobe"</t>
    <phoneticPr fontId="21" type="noConversion"/>
  </si>
  <si>
    <t>camisp --i2cread 9 0x51 0x0004 2 1
camisp --i2cread 9 0x51 0x0005 2 1</t>
    <phoneticPr fontId="21" type="noConversion"/>
  </si>
  <si>
    <t>[15.49,18.72]</t>
    <phoneticPr fontId="21" type="noConversion"/>
  </si>
  <si>
    <t>[75.75,85.81]</t>
    <phoneticPr fontId="21" type="noConversion"/>
  </si>
  <si>
    <t>SCRP_LPP_Inductance_Free_Air_Cal</t>
    <phoneticPr fontId="26" type="noConversion"/>
  </si>
  <si>
    <t>SCRP_LPP_FREQ_Free_Air_Cal</t>
    <phoneticPr fontId="26" type="noConversion"/>
  </si>
  <si>
    <t>2. Update test limit of "SCRP_LPP_Inductance_Free_Air_Cal" and "SCRP_LPP_FREQ_Free_Air_Cal"</t>
    <phoneticPr fontId="21" type="noConversion"/>
  </si>
  <si>
    <t>3. Change all "socgpio --pin 18 --output 0/1" to "pmugpio --pin 18 --output 0/1 --pushpull" for scorpius test</t>
    <phoneticPr fontId="21" type="noConversion"/>
  </si>
  <si>
    <t>BELLATRIX 8-bit: 0x26, 7-bit: 0x13</t>
    <phoneticPr fontId="21" type="noConversion"/>
  </si>
  <si>
    <t>SKR AMP CNRT 8-bit: 0x78, 7-bit: 0x3C
SKR AMP CNRW 8-bit: 0x7A, 7-bit: 0x3D
SKR AMP CNLT 8-bit: 0x7C, 7-bit: 0x3E
SKR AMP CNLW 8-bit: 0x7E, 7-bit: 0x3F
SKR BOOST MST 8-bit: 0x60, 7-bit: 0x30
SKR BOOST SLV 8-bit: 0x62, 7-bit: 0x31</t>
    <phoneticPr fontId="21" type="noConversion"/>
  </si>
  <si>
    <t>SPK_CN_L_T to 4x_MIC Loop Test criteria, delta &gt; 0.3
Affected by scorpius cmd "pmugpio --pin 18 --output 0/1"
rdar://60820954 (J5xx QT0a station Audio/Mic related test fail)</t>
  </si>
  <si>
    <r>
      <t xml:space="preserve">smokeyshell -r
</t>
    </r>
    <r>
      <rPr>
        <sz val="12"/>
        <color rgb="FF0000FF"/>
        <rFont val="Times New Roman"/>
        <family val="1"/>
      </rPr>
      <t>pmugpio --pin 18 --output 1 --pushpull</t>
    </r>
    <r>
      <rPr>
        <sz val="12"/>
        <rFont val="Times New Roman"/>
        <family val="1"/>
      </rPr>
      <t xml:space="preserve">
pmugpio --pin 14 --output 1 --pushpull
smokey ScorpiusHid --run --test "FwLoad" --args "PathToFwLoad='nandfs:\\AppleInternal\\Diags\\Scorpius\\J517J522\\ScorpiusTx-dotara.bin'"
i2c -w 6 0x39 6
stall 1000000
i2c -w 6 0x39 6
smokey ScorpiusHid --run --test "Set" --args "ReportID=0x09, ReportPayload='{0x01}'"
smokey ScorpiusHid --run --test "Get" --args "ReportID=0xBB"
smokey ScorpiusHid --run --test "Set" --args "ReportID=0x03, ReportPayload='{0x70, 0x17, 0x88, 0x13}'"
smokey ScorpiusHid --run --test "Set" --args "ReportID=0x41, ReportPayload='{0x08, 0x0c, 0x00, 0x40, 0x08, 0x00, 0x00, 0x00}'"</t>
    </r>
    <phoneticPr fontId="21" type="noConversion"/>
  </si>
  <si>
    <t>cylinder_ALSOFF</t>
    <phoneticPr fontId="21" type="noConversion"/>
  </si>
  <si>
    <t>Version2.6</t>
    <phoneticPr fontId="21" type="noConversion"/>
  </si>
  <si>
    <t>1. Add one more "audio -r" and change cmd to "processaudio --pick audio-mapper -i process0 --options "--in [0] --out [0,2,4,6,8,10,12,14]" --out_channels 16" for SPK test</t>
    <phoneticPr fontId="21" type="noConversion"/>
  </si>
  <si>
    <t>rdar://60567109 (J5xx P1 QT station Speaker and Mic Test Coverage Review)</t>
    <phoneticPr fontId="21" type="noConversion"/>
  </si>
  <si>
    <r>
      <t>CT</t>
    </r>
    <r>
      <rPr>
        <sz val="12"/>
        <color rgb="FF000000"/>
        <rFont val="新細明體"/>
        <family val="1"/>
        <charset val="136"/>
      </rPr>
      <t>1</t>
    </r>
    <r>
      <rPr>
        <sz val="12"/>
        <color rgb="FF000000"/>
        <rFont val="Microsoft YaHei"/>
        <family val="1"/>
        <charset val="134"/>
      </rPr>
      <t>:</t>
    </r>
    <phoneticPr fontId="21" type="noConversion"/>
  </si>
  <si>
    <t>motor_VOLUPON
delay 0.8s
motor_READVOLUP
motor_VOLUPOFF
delay 0.2s</t>
    <phoneticPr fontId="21" type="noConversion"/>
  </si>
  <si>
    <t>Remove"memrw --32 0x23c1002c8 0x74201"</t>
    <phoneticPr fontId="21" type="noConversion"/>
  </si>
  <si>
    <t>buttoncnt</t>
    <phoneticPr fontId="21" type="noConversion"/>
  </si>
  <si>
    <t>1.Remove"memrw --32 0x23c1002c8 0x74201" for CT1 button test.</t>
    <phoneticPr fontId="21" type="noConversion"/>
  </si>
  <si>
    <t>By Jonney Liang</t>
    <phoneticPr fontId="21" type="noConversion"/>
  </si>
  <si>
    <t>Version2.7</t>
    <phoneticPr fontId="21" type="noConversion"/>
  </si>
  <si>
    <t>motor_VOLDNON
delay 0.8s
motor_READVOLDN
motor_VOLDNOFF
delay 0.2s</t>
    <phoneticPr fontId="21" type="noConversion"/>
  </si>
  <si>
    <t>motor_POWERON
delay 0.8s
motor_READPOWER
motor_POWEROFF
delay 0.2s</t>
    <phoneticPr fontId="21" type="noConversion"/>
  </si>
  <si>
    <t>Jasper_Detect</t>
    <phoneticPr fontId="21" type="noConversion"/>
  </si>
  <si>
    <t>Version2.8</t>
    <phoneticPr fontId="21" type="noConversion"/>
  </si>
  <si>
    <t xml:space="preserve">camisp --exit
camisp --pick back1
camisp --dli                                                          </t>
    <phoneticPr fontId="21" type="noConversion"/>
  </si>
  <si>
    <t># log only, fail limit</t>
    <phoneticPr fontId="21" type="noConversion"/>
  </si>
  <si>
    <t>0x34 II-IV/0x54 Lumentum</t>
    <phoneticPr fontId="21" type="noConversion"/>
  </si>
  <si>
    <t>camisp --i2cread 9 0x33 0x45 1 1</t>
    <phoneticPr fontId="21" type="noConversion"/>
  </si>
  <si>
    <t># 0x45 = 0x4 = VDDLASER_UVLO because Will is off</t>
    <phoneticPr fontId="21" type="noConversion"/>
  </si>
  <si>
    <t># 0x46 = 0x1 = FAULT_IN because INT asserted</t>
    <phoneticPr fontId="21" type="noConversion"/>
  </si>
  <si>
    <t># 0x44 = 0x0 = no faults</t>
    <phoneticPr fontId="21" type="noConversion"/>
  </si>
  <si>
    <t>touch --off
touch --on
touch --load_firmware</t>
    <phoneticPr fontId="21" type="noConversion"/>
  </si>
  <si>
    <t>Pearl_Status</t>
    <phoneticPr fontId="21" type="noConversion"/>
  </si>
  <si>
    <t>Duplicate with "Pearl_Status"</t>
    <phoneticPr fontId="21" type="noConversion"/>
  </si>
  <si>
    <t>1. Add "camisp --method powerdevice on 0x05FFFFFF" in "Jasper_Detect"</t>
    <phoneticPr fontId="21" type="noConversion"/>
  </si>
  <si>
    <t>1. Add "camisp --exit;camisp --pick front1;camisp --on" before Titus nvm check</t>
    <phoneticPr fontId="21" type="noConversion"/>
  </si>
  <si>
    <t>2. Remove "Pearl_Capacitance_Test", "Rigel_SN_and_fault_status" and "Rigel_State"</t>
    <phoneticPr fontId="21" type="noConversion"/>
  </si>
  <si>
    <t>2. Update SPK CMD to "processaudio -p fft -i process2 -o "--normalize false"" and "processaudio -p rms -i process2"</t>
    <phoneticPr fontId="21"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</si>
  <si>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camisp --pick back2</t>
    </r>
    <phoneticPr fontId="21" type="noConversion"/>
  </si>
  <si>
    <t>Jasper_Status_Check</t>
    <phoneticPr fontId="21" type="noConversion"/>
  </si>
  <si>
    <t>3. Add "camisp --method powerdevice on 0x05FFFFFF" in Jasper_Status_Check</t>
    <phoneticPr fontId="21" type="noConversion"/>
  </si>
  <si>
    <t>Version2.9</t>
    <phoneticPr fontId="21" type="noConversion"/>
  </si>
  <si>
    <r>
      <t>Q</t>
    </r>
    <r>
      <rPr>
        <sz val="12"/>
        <color indexed="8"/>
        <rFont val="新細明體"/>
        <family val="1"/>
        <charset val="136"/>
      </rPr>
      <t>T0a:</t>
    </r>
    <phoneticPr fontId="21" type="noConversion"/>
  </si>
  <si>
    <t xml:space="preserve">cylinder_ALSON
cylinder_ALSOFF
</t>
    <phoneticPr fontId="21" type="noConversion"/>
  </si>
  <si>
    <r>
      <t>C</t>
    </r>
    <r>
      <rPr>
        <sz val="12"/>
        <color indexed="8"/>
        <rFont val="新細明體"/>
        <family val="1"/>
        <charset val="136"/>
      </rPr>
      <t>T2:</t>
    </r>
    <phoneticPr fontId="21" type="noConversion"/>
  </si>
  <si>
    <t>By Han Wang</t>
    <phoneticPr fontId="21" type="noConversion"/>
  </si>
  <si>
    <t>1. Update J51x board ID: J517(Wifi) 0x08/0x0A  J518(Cell) 0x0C/0x0E</t>
    <phoneticPr fontId="21" type="noConversion"/>
  </si>
  <si>
    <t>sensorreg --sel als2 --read 0xE4</t>
    <phoneticPr fontId="21" type="noConversion"/>
  </si>
  <si>
    <t>2. Remove "EDP_BER_Test"</t>
    <phoneticPr fontId="21" type="noConversion"/>
  </si>
  <si>
    <t>Version2.10</t>
    <phoneticPr fontId="21" type="noConversion"/>
  </si>
  <si>
    <t>camisp --find
egpio --pick aop -n 25 --pull up
egpio --pick aop -n 26 --pull up
sensor --sel als1 --init
sensor --sel als1 --get prod_id</t>
    <phoneticPr fontId="27" type="noConversion"/>
  </si>
  <si>
    <t>Magnetometer</t>
    <phoneticPr fontId="21" type="noConversion"/>
  </si>
  <si>
    <t>EDP_BER_Test</t>
    <phoneticPr fontId="21" type="noConversion"/>
  </si>
  <si>
    <t>1. Update SPK CMD from "memrw --32 0x23c1000f8 0x004702A1" to "memrw --32 0x23c1000f8 0x4722A1"</t>
    <phoneticPr fontId="21" type="noConversion"/>
  </si>
  <si>
    <t>1. Add "egpio --pick aop -n 25 --pull up" and "egpio --pick aop -n 26 --pull up" in test item "Device_ID@ALS_FH_Right"</t>
    <phoneticPr fontId="21" type="noConversion"/>
  </si>
  <si>
    <t>2. Change "Magnetometer VA_Version" to 0x52</t>
    <phoneticPr fontId="21" type="noConversion"/>
  </si>
  <si>
    <t>1. Remove "EDP_BER_Test"</t>
    <phoneticPr fontId="21" type="noConversion"/>
  </si>
  <si>
    <t>CT3:</t>
    <phoneticPr fontId="21" type="noConversion"/>
  </si>
  <si>
    <t>2. Remove "memrw --32 0x22bd54094" in "Streaming_Validateconfig_Results"</t>
    <phoneticPr fontId="21" type="noConversion"/>
  </si>
  <si>
    <t>[34,34]</t>
    <phoneticPr fontId="45" type="noConversion"/>
  </si>
  <si>
    <t>[3,3]</t>
    <phoneticPr fontId="45" type="noConversion"/>
  </si>
  <si>
    <t>[1,1]</t>
    <phoneticPr fontId="45" type="noConversion"/>
  </si>
  <si>
    <t>[1,255]</t>
    <phoneticPr fontId="45" type="noConversion"/>
  </si>
  <si>
    <t>[0,0]</t>
    <phoneticPr fontId="45" type="noConversion"/>
  </si>
  <si>
    <t>[2,2]</t>
    <phoneticPr fontId="45" type="noConversion"/>
  </si>
  <si>
    <t>[0,3]</t>
    <phoneticPr fontId="45" type="noConversion"/>
  </si>
  <si>
    <t>[2,8]</t>
    <phoneticPr fontId="45" type="noConversion"/>
  </si>
  <si>
    <t>[6,6]</t>
    <phoneticPr fontId="45" type="noConversion"/>
  </si>
  <si>
    <t>[1,7]</t>
    <phoneticPr fontId="45" type="noConversion"/>
  </si>
  <si>
    <t>[16,32]</t>
    <phoneticPr fontId="45" type="noConversion"/>
  </si>
  <si>
    <t>[8]</t>
    <phoneticPr fontId="45" type="noConversion"/>
  </si>
  <si>
    <t>[16]</t>
    <phoneticPr fontId="26" type="noConversion"/>
  </si>
  <si>
    <t>[A]</t>
    <phoneticPr fontId="45" type="noConversion"/>
  </si>
  <si>
    <t>[16]</t>
    <phoneticPr fontId="45" type="noConversion"/>
  </si>
  <si>
    <t>[0||1||2]</t>
    <phoneticPr fontId="45" type="noConversion"/>
  </si>
  <si>
    <t>[0||1]</t>
    <phoneticPr fontId="45" type="noConversion"/>
  </si>
  <si>
    <t>[0,0]</t>
    <phoneticPr fontId="26" type="noConversion"/>
  </si>
  <si>
    <t>[18,18]</t>
    <phoneticPr fontId="45" type="noConversion"/>
  </si>
  <si>
    <t>[53,53]</t>
    <phoneticPr fontId="45" type="noConversion"/>
  </si>
  <si>
    <t>[12,12]</t>
    <phoneticPr fontId="45" type="noConversion"/>
  </si>
  <si>
    <t>[5,5]</t>
    <phoneticPr fontId="26" type="noConversion"/>
  </si>
  <si>
    <t>[0,5]</t>
    <phoneticPr fontId="45" type="noConversion"/>
  </si>
  <si>
    <t>[0,1]</t>
    <phoneticPr fontId="45" type="noConversion"/>
  </si>
  <si>
    <t>[5,5]</t>
    <phoneticPr fontId="45" type="noConversion"/>
  </si>
  <si>
    <t>[1,8]</t>
    <phoneticPr fontId="45" type="noConversion"/>
  </si>
  <si>
    <t>[3,5]</t>
    <phoneticPr fontId="45" type="noConversion"/>
  </si>
  <si>
    <t>[32,32]||[16,16]</t>
    <phoneticPr fontId="45" type="noConversion"/>
  </si>
  <si>
    <t>[1,2]</t>
    <phoneticPr fontId="45" type="noConversion"/>
  </si>
  <si>
    <t>[0x2282||0x2760]</t>
    <phoneticPr fontId="21" type="noConversion"/>
  </si>
  <si>
    <t>[0x72EA||0x70AD]</t>
    <phoneticPr fontId="21" type="noConversion"/>
  </si>
  <si>
    <t>[0x7D8B||0x7B0F]</t>
    <phoneticPr fontId="21" type="noConversion"/>
  </si>
  <si>
    <t>camisp --pick front
camisp --on
camisp --nvm
camisp --sn</t>
    <phoneticPr fontId="21" type="noConversion"/>
  </si>
  <si>
    <t>Version2.11</t>
    <phoneticPr fontId="21" type="noConversion"/>
  </si>
  <si>
    <t>sensor --sel als1 --init
sensor --sel als1 --set gain 16
sensor --sel als1 --set integration_cycles 148
sensor --sel als1 --sample 3 --stream</t>
    <phoneticPr fontId="27" type="noConversion"/>
  </si>
  <si>
    <t>sensor --sel als1 --conntest</t>
    <phoneticPr fontId="32" type="noConversion"/>
  </si>
  <si>
    <t>sensor --sel als2 --init
sensor --sel als2 --get prod_id</t>
    <phoneticPr fontId="27" type="noConversion"/>
  </si>
  <si>
    <t>sensor --sel als2 --conntest</t>
    <phoneticPr fontId="32" type="noConversion"/>
  </si>
  <si>
    <t>reg select Potomac
reg read 0x1E3C 3 
reg read 0x1EC3 1</t>
    <phoneticPr fontId="21" type="noConversion"/>
  </si>
  <si>
    <t>pattern --fatp 2</t>
    <phoneticPr fontId="21" type="noConversion"/>
  </si>
  <si>
    <t>Rear_Camera_Build</t>
    <phoneticPr fontId="21" type="noConversion"/>
  </si>
  <si>
    <t>[16,32]</t>
    <phoneticPr fontId="45" type="noConversion"/>
  </si>
  <si>
    <t>Rear_Camera_Flex_Variant</t>
    <phoneticPr fontId="21" type="noConversion"/>
  </si>
  <si>
    <t>[1,7]</t>
    <phoneticPr fontId="45" type="noConversion"/>
  </si>
  <si>
    <t>Ohio_Build</t>
    <phoneticPr fontId="21" type="noConversion"/>
  </si>
  <si>
    <t>[32,32]||[16,16]</t>
    <phoneticPr fontId="45" type="noConversion"/>
  </si>
  <si>
    <t>Ohio_Stiffener_Revision</t>
    <phoneticPr fontId="21" type="noConversion"/>
  </si>
  <si>
    <t>1. Add "egpio --pick aop -n 25 --pull up" and "egpio --pick aop -n 26 --pull up" in test item "Device_ID@ALS_FH_Right"</t>
    <phoneticPr fontId="21" type="noConversion"/>
  </si>
  <si>
    <t>1. Update "Rear_Camera_Build" limit to [16,32], "Rear_Camera_Flex_Variant" limit to [1,7]</t>
    <phoneticPr fontId="21" type="noConversion"/>
  </si>
  <si>
    <t>2. Update "Ohio_Build" limit to [32,32]||[16,16]], "Ohio_Stiffener_Revision" limit to [1,2]</t>
    <phoneticPr fontId="21" type="noConversion"/>
  </si>
  <si>
    <t xml:space="preserve">3. Remove Test_software_revision, General Info Checksum, Color Cal 1 Checksum,Color Cal 2 Checksum [7:0],Color Shading Checksum [7:0],Component/machine info Checksum [7:0] for FCAM
</t>
    <phoneticPr fontId="21" type="noConversion"/>
  </si>
  <si>
    <t>4. Update "Titus_B2B_Detect_Test" cmd to "camisp --i2cread 7 0x66 0x8860 2 4"</t>
    <phoneticPr fontId="21" type="noConversion"/>
  </si>
  <si>
    <t>5. Update battery ERS of J52x</t>
    <phoneticPr fontId="21" type="noConversion"/>
  </si>
  <si>
    <t>CG-QT:</t>
    <phoneticPr fontId="21" type="noConversion"/>
  </si>
  <si>
    <t>Version2.12</t>
    <phoneticPr fontId="21" type="noConversion"/>
  </si>
  <si>
    <t>bl -r
reg select Potomac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1" type="noConversion"/>
  </si>
  <si>
    <t>pmuadc --sel cpmu2 --read ildo2</t>
    <phoneticPr fontId="21" type="noConversion"/>
  </si>
  <si>
    <t>pmuadc --sel cpmu2 --read ildo4</t>
    <phoneticPr fontId="21" type="noConversion"/>
  </si>
  <si>
    <t>pmuadc --sel cpmu2 --read ildo4</t>
    <phoneticPr fontId="21" type="noConversion"/>
  </si>
  <si>
    <t>camisp --i2cread 0x0A 0x40 0x43 1 1
camisp --i2cread 0x0A 0x40 0x44 1 1
camisp --i2cread 0x0A 0x40 0x45 1 1</t>
    <phoneticPr fontId="21" type="noConversion"/>
  </si>
  <si>
    <t>camisp --i2cread 9 0x51 0x0002 2 1
camisp --i2cread 9 0x51 0x0004 2 1
camisp --i2cread 9 0x51 0x0005 2 1</t>
    <phoneticPr fontId="21" type="noConversion"/>
  </si>
  <si>
    <t>camisp --i2cread 9 0x10 0x07E0 2 4
camisp --i2cread 9 0x10 0x07E4 2 4
camisp --i2cread 9 0x10 0x07E8 2 4
camisp --i2cread 9 0x10 0x07EC 2 4</t>
    <phoneticPr fontId="21" type="noConversion"/>
  </si>
  <si>
    <t>camisp --i2cread 9 0x33 0x00 1 4</t>
    <phoneticPr fontId="21" type="noConversion"/>
  </si>
  <si>
    <t>camisp --i2cread 9 0x33 0x43 1 1
camisp --i2cread 9 0x33 0x44 1 1
camisp --i2cread 9 0x33 0x45 1 1
camisp --i2cread 9 0x33 0x46 1 1</t>
    <phoneticPr fontId="21" type="noConversion"/>
  </si>
  <si>
    <r>
      <rPr>
        <sz val="12"/>
        <color rgb="FF0000FF"/>
        <rFont val="Times New Roman"/>
        <family val="1"/>
      </rPr>
      <t>reg select cpmu2</t>
    </r>
    <r>
      <rPr>
        <sz val="12"/>
        <color indexed="8"/>
        <rFont val="Times New Roman"/>
        <family val="1"/>
      </rPr>
      <t xml:space="preserve">
reg read 0x1DC2
reg write 0x1D07 0x80
camisp --i2cread 9 0x33 0x44 1 1</t>
    </r>
    <phoneticPr fontId="21" type="noConversion"/>
  </si>
  <si>
    <t>pmuadc --sel cpmu2 --read ildo1</t>
    <phoneticPr fontId="21" type="noConversion"/>
  </si>
  <si>
    <t>CG-QT/CT1/CT2/CT3:</t>
    <phoneticPr fontId="21" type="noConversion"/>
  </si>
  <si>
    <t>iPad-1_CB</t>
    <phoneticPr fontId="21" type="noConversion"/>
  </si>
  <si>
    <t>1. Change "pmuadc --sel cpmu" to "pmuadc --sel cpmu2" for Jasper related test</t>
    <phoneticPr fontId="21" type="noConversion"/>
  </si>
  <si>
    <t>2. Remove "iPad-1_CB".</t>
    <phoneticPr fontId="21" type="noConversion"/>
  </si>
  <si>
    <t>1. Remove "prox" related test coverage due to diags not support</t>
    <phoneticPr fontId="21" type="noConversion"/>
  </si>
  <si>
    <r>
      <t xml:space="preserve">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1" type="noConversion"/>
  </si>
  <si>
    <t>Version2.13</t>
    <phoneticPr fontId="21" type="noConversion"/>
  </si>
  <si>
    <t>QT0a/CT1/CT3:</t>
    <phoneticPr fontId="21" type="noConversion"/>
  </si>
  <si>
    <t>Consumer_Mode-9V_Charge_Voltage</t>
    <phoneticPr fontId="21" type="noConversion"/>
  </si>
  <si>
    <t>1. Update test cmd to "charge --setma 100 --setmv 9000 --force" and "i2c -z 2 -m 0x07 0x75 0x1932 0x20 0x20" for "Consumer_Mode-9V_Charge_Voltage"</t>
    <phoneticPr fontId="21" type="noConversion"/>
  </si>
  <si>
    <t>1. Update test cmd of "Titus_B2B_Detect_Test"</t>
    <phoneticPr fontId="21" type="noConversion"/>
  </si>
  <si>
    <t>2. Change cmd to "reg select cpmu" for "Juliet-DVDD_Voltage"</t>
    <phoneticPr fontId="21"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</si>
  <si>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camisp --pick back2
camisp --i2cread 9 0x33 0x40 1 1 //expect 0x80
camisp --i2cread 9 0x33 0x3D 1 1
camisp --exit //expect 0x3B, 0x27, 0x3F</t>
    </r>
    <phoneticPr fontId="21" type="noConversion"/>
  </si>
  <si>
    <r>
      <t>F</t>
    </r>
    <r>
      <rPr>
        <sz val="12"/>
        <color indexed="8"/>
        <rFont val="新細明體"/>
        <family val="1"/>
        <charset val="136"/>
      </rPr>
      <t>OS:</t>
    </r>
    <phoneticPr fontId="21" type="noConversion"/>
  </si>
  <si>
    <t>1. Disable camera preview test items</t>
    <phoneticPr fontId="21" type="noConversion"/>
  </si>
  <si>
    <t>//Read BUCK3_SW1 Voltage
reg write 0x4000 0xF0
reg read 0x4002
reg read 0x4001
//Turn off LDO23
reg write 0x120F 0x00
//Turn off LDO22
reg write 0x120E 0x00
//Turn off BUCK3_SW1
reg write 0x1214 0x00
//Turn off BUCK12
reg write 0x1204 0x00</t>
    <phoneticPr fontId="21" type="noConversion"/>
  </si>
  <si>
    <t>Streaming_Validateconfig_Results</t>
    <phoneticPr fontId="21" type="noConversion"/>
  </si>
  <si>
    <t>Update the logic to judge "stream on" of "Streaming_Validateconfig_Results"</t>
    <phoneticPr fontId="21" type="noConversion"/>
  </si>
  <si>
    <t>Version2.14</t>
    <phoneticPr fontId="21" type="noConversion"/>
  </si>
  <si>
    <t>Titus_B2B_Detect_Test</t>
    <phoneticPr fontId="21" type="noConversion"/>
  </si>
  <si>
    <t>1. Update cmd to "egpio --pick nub -n 14 --read" of "Titus_B2B_Detect_Test"</t>
    <phoneticPr fontId="21" type="noConversion"/>
  </si>
  <si>
    <t xml:space="preserve">Compare_LCM_80_Digits_SN_From_SFC_And_EEPROM </t>
    <phoneticPr fontId="21" type="noConversion"/>
  </si>
  <si>
    <r>
      <t>audio -r
processaudio --freebufs all
audioparam -b socpdm --set --param mic-input --port ap-dec2 --</t>
    </r>
    <r>
      <rPr>
        <sz val="12"/>
        <color rgb="FFFF0000"/>
        <rFont val="Times New Roman"/>
        <family val="1"/>
      </rPr>
      <t>value</t>
    </r>
    <r>
      <rPr>
        <sz val="12"/>
        <color indexed="8"/>
        <rFont val="Times New Roman"/>
        <family val="1"/>
      </rPr>
      <t xml:space="preserve"> 5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display --on
audio --turnoff </t>
    </r>
    <phoneticPr fontId="21" type="noConversion"/>
  </si>
  <si>
    <t>Version2.15</t>
    <phoneticPr fontId="21" type="noConversion"/>
  </si>
  <si>
    <t>WirelessPower</t>
    <phoneticPr fontId="21" type="noConversion"/>
  </si>
  <si>
    <t>By Han Wang</t>
    <phoneticPr fontId="21" type="noConversion"/>
  </si>
  <si>
    <t>Flex_Connectivity_VSYS_Ana</t>
    <phoneticPr fontId="21" type="noConversion"/>
  </si>
  <si>
    <t>VSYS_Ana</t>
    <phoneticPr fontId="21" type="noConversion"/>
  </si>
  <si>
    <t>#Need to catch byte1-4,  Floating point value read from ADC (eg 0xYYYYYYYY)#Need upload Attributes</t>
    <phoneticPr fontId="21" type="noConversion"/>
  </si>
  <si>
    <t>Flex_Connectivity_Vbatt</t>
    <phoneticPr fontId="21" type="noConversion"/>
  </si>
  <si>
    <t>Vbatt</t>
    <phoneticPr fontId="21" type="noConversion"/>
  </si>
  <si>
    <t>Flex_Connectivity_Vflexdrop</t>
    <phoneticPr fontId="21" type="noConversion"/>
  </si>
  <si>
    <t>Vflexdrop</t>
    <phoneticPr fontId="21" type="noConversion"/>
  </si>
  <si>
    <t>#Vflexdrop = Vbatt-VSYS_Ana#Need upload Attributes</t>
    <phoneticPr fontId="21" type="noConversion"/>
  </si>
  <si>
    <t xml:space="preserve">Flex_Connectivity_Vsense_MCU </t>
    <phoneticPr fontId="21" type="noConversion"/>
  </si>
  <si>
    <t xml:space="preserve">Vsense_MCU </t>
    <phoneticPr fontId="21" type="noConversion"/>
  </si>
  <si>
    <t>#Catch byte1-4,Floating point value from ADC —&gt; VSense_MCU#Need upload Attributes</t>
    <phoneticPr fontId="21" type="noConversion"/>
  </si>
  <si>
    <t>camisp --find
pmuadc --read all</t>
    <phoneticPr fontId="21" type="noConversion"/>
  </si>
  <si>
    <t>sensor --sel prox --get nvm</t>
    <phoneticPr fontId="21" type="noConversion"/>
  </si>
  <si>
    <t>Diags not support</t>
    <phoneticPr fontId="21" type="noConversion"/>
  </si>
  <si>
    <t>camisp --nvmdump</t>
    <phoneticPr fontId="27" type="noConversion"/>
  </si>
  <si>
    <t>sensorreg --sel als1 --read 0xE4</t>
    <phoneticPr fontId="21" type="noConversion"/>
  </si>
  <si>
    <t>sensorreg --sel als1 --read 0xE6</t>
    <phoneticPr fontId="21" type="noConversion"/>
  </si>
  <si>
    <t>sensor --sel als1 --init
sensor --sel als1 --set gain 16
sensor --sel als1 --set integration_cycles 148
sensor --sel als1 --sample 3 --stream</t>
    <phoneticPr fontId="27" type="noConversion"/>
  </si>
  <si>
    <t>sensor --sel als2 --init
sensor --sel als2 --get prod_id</t>
    <phoneticPr fontId="27" type="noConversion"/>
  </si>
  <si>
    <t>sensor --sel als2 --get rev_id</t>
    <phoneticPr fontId="27" type="noConversion"/>
  </si>
  <si>
    <t>sensor --sel als2 --get chip_id</t>
    <phoneticPr fontId="21" type="noConversion"/>
  </si>
  <si>
    <t>sensorreg --sel als2 --read 0xE4</t>
    <phoneticPr fontId="21" type="noConversion"/>
  </si>
  <si>
    <t>sensorreg --sel als2 --read 0xE6</t>
    <phoneticPr fontId="21" type="noConversion"/>
  </si>
  <si>
    <r>
      <t xml:space="preserve">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1" type="noConversion"/>
  </si>
  <si>
    <t>[0x15,0x2A]</t>
    <phoneticPr fontId="26" type="noConversion"/>
  </si>
  <si>
    <t>[0x25,0x3B]</t>
    <phoneticPr fontId="26" type="noConversion"/>
  </si>
  <si>
    <t>[0xD4,0xD5]</t>
    <phoneticPr fontId="26" type="noConversion"/>
  </si>
  <si>
    <t>[0x54,0x56]</t>
    <phoneticPr fontId="26" type="noConversion"/>
  </si>
  <si>
    <t>[0x2B,0x2C]</t>
    <phoneticPr fontId="26" type="noConversion"/>
  </si>
  <si>
    <t>[0x42]</t>
    <phoneticPr fontId="26" type="noConversion"/>
  </si>
  <si>
    <t>[0x98]</t>
    <phoneticPr fontId="26" type="noConversion"/>
  </si>
  <si>
    <t>[0x0D]</t>
    <phoneticPr fontId="26" type="noConversion"/>
  </si>
  <si>
    <t>[0x09||0x51||0x54]</t>
    <phoneticPr fontId="26" type="noConversion"/>
  </si>
  <si>
    <t>DriverShield</t>
    <phoneticPr fontId="21" type="noConversion"/>
  </si>
  <si>
    <t>camisp --i2cread 9 0x51 0x0012 2 1</t>
    <phoneticPr fontId="26" type="noConversion"/>
  </si>
  <si>
    <t>[0xFF]</t>
    <phoneticPr fontId="26" type="noConversion"/>
  </si>
  <si>
    <t>[0xE]</t>
    <phoneticPr fontId="26" type="noConversion"/>
  </si>
  <si>
    <t>[0x0]</t>
    <phoneticPr fontId="26" type="noConversion"/>
  </si>
  <si>
    <t>[0x2B]</t>
    <phoneticPr fontId="21" type="noConversion"/>
  </si>
  <si>
    <t>[0x0C]</t>
    <phoneticPr fontId="21" type="noConversion"/>
  </si>
  <si>
    <t>[0x09]</t>
    <phoneticPr fontId="21" type="noConversion"/>
  </si>
  <si>
    <t>[0x78||0xB8]</t>
    <phoneticPr fontId="26" type="noConversion"/>
  </si>
  <si>
    <t>[0x34||0x54]</t>
    <phoneticPr fontId="26" type="noConversion"/>
  </si>
  <si>
    <t>[0x35||0x55]</t>
    <phoneticPr fontId="26" type="noConversion"/>
  </si>
  <si>
    <t>baseband --wait_for_ready
baseband --send_cmd 'at+cfun=4'
baseband --send_cmd "DE C0 7E AB 78 00 30 00 00 41 00 00 04 20 10 00 00 00 00 00 06 20 10 00 00 00 00 00 08 20 10 00 01 00 00 00"
baseband -p
baseband --off</t>
    <phoneticPr fontId="21" type="noConversion"/>
  </si>
  <si>
    <t xml:space="preserve">Titus connected
[000A31A8:0A40013A] :-) egpio --pick nub -n 14 --read
Read from tag "nub" unit 0 pin 0.14: 0
Titus disconnected
[000A31A8:0A40013A] :-) egpio --pick nub -n 14 --read
Read from tag "nub" unit 0 pin 0.14: 1
</t>
    <phoneticPr fontId="21" type="noConversion"/>
  </si>
  <si>
    <t>Add one more logic:
QN: If 0x1C(esim), skip test sim card
QF: If 0x0C(esim), skip test sim card</t>
    <phoneticPr fontId="21" type="noConversion"/>
  </si>
  <si>
    <t>Version2.16</t>
    <phoneticPr fontId="21" type="noConversion"/>
  </si>
  <si>
    <t>Sim_Card_Test</t>
    <phoneticPr fontId="21" type="noConversion"/>
  </si>
  <si>
    <r>
      <t>2</t>
    </r>
    <r>
      <rPr>
        <sz val="12"/>
        <color indexed="8"/>
        <rFont val="新細明體"/>
        <family val="1"/>
        <charset val="136"/>
      </rPr>
      <t>. Update Jasper NVM related test item limits.</t>
    </r>
    <phoneticPr fontId="21" type="noConversion"/>
  </si>
  <si>
    <t>Add "WirelessPower_Flex_Connectivity" related test with latest ERS "J5xx FATP Scorpius ERS (QT0a &amp; QT4) P1_v1.2 20200318.pdf"</t>
    <phoneticPr fontId="21" type="noConversion"/>
  </si>
  <si>
    <t>[0x2]</t>
    <phoneticPr fontId="21" type="noConversion"/>
  </si>
  <si>
    <t>[0x1]</t>
    <phoneticPr fontId="21" type="noConversion"/>
  </si>
  <si>
    <t>[0x8,0xA]</t>
    <phoneticPr fontId="21" type="noConversion"/>
  </si>
  <si>
    <t>NA</t>
    <phoneticPr fontId="21" type="noConversion"/>
  </si>
  <si>
    <t>camisp --find
pmuadc --read all</t>
    <phoneticPr fontId="21" type="noConversion"/>
  </si>
  <si>
    <t>QF need to root in fatp pattern</t>
    <phoneticPr fontId="21" type="noConversion"/>
  </si>
  <si>
    <t>rtc --set 20190613023348</t>
    <phoneticPr fontId="21" type="noConversion"/>
  </si>
  <si>
    <t>cbwrite 0x84 incomplete</t>
    <phoneticPr fontId="21"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</si>
  <si>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theme="1"/>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theme="1"/>
        <rFont val="Times New Roman"/>
        <family val="1"/>
      </rPr>
      <t xml:space="preserve"> --usebuf process1 --async
recordaudio -b socpdm -p ap-pdm --len 2000 --rate 48000 -c 4
stopaudio -b socmca -p ap-mca</t>
    </r>
    <r>
      <rPr>
        <sz val="12"/>
        <color rgb="FFFF0000"/>
        <rFont val="Times New Roman"/>
        <family val="1"/>
      </rPr>
      <t>0</t>
    </r>
    <r>
      <rPr>
        <sz val="12"/>
        <color theme="1"/>
        <rFont val="Times New Roman"/>
        <family val="1"/>
      </rPr>
      <t xml:space="preserve">
processaudio -p fft -i record0 -o '--normalize false --minHz 2990 --maxHz 3010'
audio --turnoff </t>
    </r>
    <phoneticPr fontId="27" type="noConversion"/>
  </si>
  <si>
    <r>
      <t xml:space="preserve">USBC test
</t>
    </r>
    <r>
      <rPr>
        <sz val="22"/>
        <color indexed="8"/>
        <rFont val="細明體"/>
        <family val="3"/>
        <charset val="136"/>
      </rPr>
      <t>（</t>
    </r>
    <r>
      <rPr>
        <b/>
        <i/>
        <sz val="22"/>
        <color indexed="8"/>
        <rFont val="Times New Roman"/>
        <family val="1"/>
      </rPr>
      <t>Ver 1.22</t>
    </r>
    <r>
      <rPr>
        <sz val="22"/>
        <color indexed="8"/>
        <rFont val="細明體"/>
        <family val="3"/>
        <charset val="136"/>
      </rPr>
      <t>）</t>
    </r>
    <phoneticPr fontId="21" type="noConversion"/>
  </si>
  <si>
    <t>Test Items</t>
    <phoneticPr fontId="32" type="noConversion"/>
  </si>
  <si>
    <t>Diag cmd</t>
    <phoneticPr fontId="21" type="noConversion"/>
  </si>
  <si>
    <t>DutStart</t>
    <phoneticPr fontId="32" type="noConversion"/>
  </si>
  <si>
    <t>sn; version; ver; rtc --get</t>
    <phoneticPr fontId="32" type="noConversion"/>
  </si>
  <si>
    <t>OverallTestResult</t>
    <phoneticPr fontId="32" type="noConversion"/>
  </si>
  <si>
    <t>CPort0CaesiumFWCheck</t>
    <phoneticPr fontId="21" type="noConversion"/>
  </si>
  <si>
    <t>info</t>
    <phoneticPr fontId="32" type="noConversion"/>
  </si>
  <si>
    <t>CPort0TitaniumFWCheck</t>
    <phoneticPr fontId="32" type="noConversion"/>
  </si>
  <si>
    <t>0x00010800</t>
    <phoneticPr fontId="21" type="noConversion"/>
  </si>
  <si>
    <t>CPort0DOWNPortOrientationCheck</t>
    <phoneticPr fontId="32" type="noConversion"/>
  </si>
  <si>
    <t xml:space="preserve">sn;
ace -p usbc -r 0x1A;
</t>
    <phoneticPr fontId="32" type="noConversion"/>
  </si>
  <si>
    <t>CPort0DOWNUSBLSPresence</t>
    <phoneticPr fontId="21" type="noConversion"/>
  </si>
  <si>
    <t>CPort0DOWNUSBLSPresenceDUTCheck</t>
    <phoneticPr fontId="32" type="noConversion"/>
  </si>
  <si>
    <t>DeviceEnumeration</t>
    <phoneticPr fontId="32" type="noConversion"/>
  </si>
  <si>
    <t>OverallTestResult</t>
  </si>
  <si>
    <t>CPort0DOWNUSBFSPresence</t>
    <phoneticPr fontId="32" type="noConversion"/>
  </si>
  <si>
    <t>CPort0DOWNUSBFSPresenceDUTCheck</t>
    <phoneticPr fontId="32" type="noConversion"/>
  </si>
  <si>
    <t>CPort0DOWNUSBHSPresence</t>
    <phoneticPr fontId="32" type="noConversion"/>
  </si>
  <si>
    <t>CPort0DOWNUSBHSPresenceDUTCheck</t>
    <phoneticPr fontId="21" type="noConversion"/>
  </si>
  <si>
    <t>CPort0DOWNUSBHSThroughput</t>
    <phoneticPr fontId="21" type="noConversion"/>
  </si>
  <si>
    <t>UsbThroughputMbps</t>
    <phoneticPr fontId="32" type="noConversion"/>
  </si>
  <si>
    <t>[288,  NA]</t>
    <phoneticPr fontId="21" type="noConversion"/>
  </si>
  <si>
    <t>CPort0DOWNUSBSSPresence</t>
    <phoneticPr fontId="21" type="noConversion"/>
  </si>
  <si>
    <t>CPort0DOWNUSBSSPresenceDUTCheck</t>
    <phoneticPr fontId="21" type="noConversion"/>
  </si>
  <si>
    <t>TurnOffCPort0DOWNUsbphy</t>
    <phoneticPr fontId="21" type="noConversion"/>
  </si>
  <si>
    <t>CPort0DOWNUSBCVbusLoadTest</t>
    <phoneticPr fontId="21" type="noConversion"/>
  </si>
  <si>
    <t>BeforeMeasuredVbusMilliVolt</t>
    <phoneticPr fontId="32" type="noConversion"/>
  </si>
  <si>
    <t>BeforeMeasuredVbusMilliAmp</t>
    <phoneticPr fontId="32" type="noConversion"/>
  </si>
  <si>
    <t>AfterMeasuredVbusMilliVolt</t>
    <phoneticPr fontId="32" type="noConversion"/>
  </si>
  <si>
    <t>[4300, 4800]</t>
    <phoneticPr fontId="21" type="noConversion"/>
  </si>
  <si>
    <t>AfterMeasuredVbusMilliAmp</t>
    <phoneticPr fontId="32" type="noConversion"/>
  </si>
  <si>
    <t>[2950, 3050]</t>
    <phoneticPr fontId="21" type="noConversion"/>
  </si>
  <si>
    <t>DCR</t>
  </si>
  <si>
    <t>CPort0DOWNUSBCVconnLoadTest</t>
    <phoneticPr fontId="21" type="noConversion"/>
  </si>
  <si>
    <t>BeforeMeasuredVconnMilliVolt</t>
    <phoneticPr fontId="32" type="noConversion"/>
  </si>
  <si>
    <t>AfterMeasuredVconnMilliVolt</t>
    <phoneticPr fontId="32" type="noConversion"/>
  </si>
  <si>
    <t>[4500, 5000]</t>
    <phoneticPr fontId="21" type="noConversion"/>
  </si>
  <si>
    <t>AfterMeasuredVconnMilliAmp</t>
    <phoneticPr fontId="32" type="noConversion"/>
  </si>
  <si>
    <t>[295, 305]</t>
    <phoneticPr fontId="21" type="noConversion"/>
  </si>
  <si>
    <t>CPort0UPPortOrientationCheck</t>
    <phoneticPr fontId="21" type="noConversion"/>
  </si>
  <si>
    <t>CPort0UPUSBLSPresence</t>
    <phoneticPr fontId="21" type="noConversion"/>
  </si>
  <si>
    <t>CPort0UPUSBLSPresenceDUTCheck</t>
    <phoneticPr fontId="21" type="noConversion"/>
  </si>
  <si>
    <t>CPort0UPUSBFSPresence</t>
    <phoneticPr fontId="32" type="noConversion"/>
  </si>
  <si>
    <t>CPort0UPUSBFSPresenceDUTCheck</t>
    <phoneticPr fontId="32" type="noConversion"/>
  </si>
  <si>
    <t>CPort0UPUSBHSPresence</t>
    <phoneticPr fontId="32" type="noConversion"/>
  </si>
  <si>
    <t>CPort0UPUSBHSPresenceDUTCheck</t>
    <phoneticPr fontId="32" type="noConversion"/>
  </si>
  <si>
    <t>CPort0UPUSBHSThroughput</t>
    <phoneticPr fontId="32" type="noConversion"/>
  </si>
  <si>
    <t>CPort0UPUSBSSPresence</t>
    <phoneticPr fontId="32" type="noConversion"/>
  </si>
  <si>
    <t>CPort0UPUSBSSPresenceDUTCheck</t>
  </si>
  <si>
    <t>TurnOffCPort0UPUsbphy</t>
  </si>
  <si>
    <t>CPort0CIO20GPresenceTest</t>
    <phoneticPr fontId="32" type="noConversion"/>
  </si>
  <si>
    <t>dataRate</t>
    <phoneticPr fontId="32" type="noConversion"/>
  </si>
  <si>
    <t>[0]</t>
    <phoneticPr fontId="21" type="noConversion"/>
  </si>
  <si>
    <t>dataMode</t>
    <phoneticPr fontId="32" type="noConversion"/>
  </si>
  <si>
    <t>[1]</t>
    <phoneticPr fontId="21" type="noConversion"/>
  </si>
  <si>
    <t>lane0</t>
    <phoneticPr fontId="32" type="noConversion"/>
  </si>
  <si>
    <t>lane1</t>
    <phoneticPr fontId="32" type="noConversion"/>
  </si>
  <si>
    <t>CPort0CIO20GTestBoxEyeCapture</t>
    <phoneticPr fontId="32" type="noConversion"/>
  </si>
  <si>
    <t>Lane0CIOEyeWidth</t>
    <phoneticPr fontId="32" type="noConversion"/>
  </si>
  <si>
    <t>[12, 110]</t>
    <phoneticPr fontId="21" type="noConversion"/>
  </si>
  <si>
    <t>Lane0CIOEyeHeight</t>
    <phoneticPr fontId="32" type="noConversion"/>
  </si>
  <si>
    <t>[40, 1000]</t>
    <phoneticPr fontId="21" type="noConversion"/>
  </si>
  <si>
    <t>Lane1CIOEyeWidth</t>
    <phoneticPr fontId="32" type="noConversion"/>
  </si>
  <si>
    <t>Lane1CIOEyeHeight</t>
    <phoneticPr fontId="32" type="noConversion"/>
  </si>
  <si>
    <t>CPort0CIO20GR2DRetimerEyeTest</t>
    <phoneticPr fontId="32" type="noConversion"/>
  </si>
  <si>
    <t>Lane0_LnkP_TX_preset</t>
    <phoneticPr fontId="32" type="noConversion"/>
  </si>
  <si>
    <t>Lane0_trained_eye_width_right_ps</t>
    <phoneticPr fontId="32" type="noConversion"/>
  </si>
  <si>
    <t>Lane0_trained_eye_width_left_ps</t>
    <phoneticPr fontId="32" type="noConversion"/>
  </si>
  <si>
    <t>Lane0_VGA_G1</t>
    <phoneticPr fontId="32" type="noConversion"/>
  </si>
  <si>
    <t>Lane0_VGA_G2</t>
    <phoneticPr fontId="32" type="noConversion"/>
  </si>
  <si>
    <t>Lane0_G1_boost</t>
    <phoneticPr fontId="32" type="noConversion"/>
  </si>
  <si>
    <t>Lane0_G2_boost</t>
    <phoneticPr fontId="32" type="noConversion"/>
  </si>
  <si>
    <t>Lane0_ctle_boost</t>
    <phoneticPr fontId="32" type="noConversion"/>
  </si>
  <si>
    <t>Lane0_VGA_G3</t>
    <phoneticPr fontId="32" type="noConversion"/>
  </si>
  <si>
    <t>Lane0_Before_DFE_mV</t>
    <phoneticPr fontId="32" type="noConversion"/>
  </si>
  <si>
    <t>Lane0_Before_AGC_mV</t>
    <phoneticPr fontId="32" type="noConversion"/>
  </si>
  <si>
    <t>Lane0_After_DFE_mV</t>
    <phoneticPr fontId="32" type="noConversion"/>
  </si>
  <si>
    <t>Lane0_After_AGC_mV</t>
    <phoneticPr fontId="32" type="noConversion"/>
  </si>
  <si>
    <t>Lane1CenterEyeWidthInSteps</t>
    <phoneticPr fontId="32" type="noConversion"/>
  </si>
  <si>
    <t>Lane1CenterEyeHeightInSteps</t>
    <phoneticPr fontId="32" type="noConversion"/>
  </si>
  <si>
    <t>Lane1_LnkP_TX_preset</t>
    <phoneticPr fontId="32" type="noConversion"/>
  </si>
  <si>
    <t>Lane1_trained_eye_width_right_ps</t>
    <phoneticPr fontId="32" type="noConversion"/>
  </si>
  <si>
    <t>Lane1_trained_eye_width_left_ps</t>
    <phoneticPr fontId="32" type="noConversion"/>
  </si>
  <si>
    <t>Lane1_VGA_G1</t>
    <phoneticPr fontId="32" type="noConversion"/>
  </si>
  <si>
    <t>Lane1_VGA_G2</t>
    <phoneticPr fontId="32" type="noConversion"/>
  </si>
  <si>
    <t>Lane1_G1_boost</t>
    <phoneticPr fontId="32" type="noConversion"/>
  </si>
  <si>
    <t>Lane1_G2_boost</t>
    <phoneticPr fontId="32" type="noConversion"/>
  </si>
  <si>
    <t>Lane1_ctle_boost</t>
    <phoneticPr fontId="32" type="noConversion"/>
  </si>
  <si>
    <t>Lane1_VGA_G3</t>
    <phoneticPr fontId="32" type="noConversion"/>
  </si>
  <si>
    <t>Lane1_Before_DFE_mV</t>
    <phoneticPr fontId="32" type="noConversion"/>
  </si>
  <si>
    <t>Lane1_Before_AGC_mV</t>
    <phoneticPr fontId="32" type="noConversion"/>
  </si>
  <si>
    <t>Lane1_After_DFE_mV</t>
    <phoneticPr fontId="32" type="noConversion"/>
  </si>
  <si>
    <t>Lane1_After_AGC_mV</t>
    <phoneticPr fontId="32" type="noConversion"/>
  </si>
  <si>
    <t>OverallTestResult</t>
    <phoneticPr fontId="32" type="noConversion"/>
  </si>
  <si>
    <t>[0, 1]</t>
    <phoneticPr fontId="21" type="noConversion"/>
  </si>
  <si>
    <t>CPort0CIO20GD2RRetimerEyeTest</t>
    <phoneticPr fontId="32" type="noConversion"/>
  </si>
  <si>
    <t>Lane0CenterEyeWidthInSteps</t>
    <phoneticPr fontId="32" type="noConversion"/>
  </si>
  <si>
    <t>Lane0CenterEyeHeightInSteps</t>
    <phoneticPr fontId="32" type="noConversion"/>
  </si>
  <si>
    <t>Lane0_LnkP_TX_preset</t>
    <phoneticPr fontId="32" type="noConversion"/>
  </si>
  <si>
    <t>Lane0_trained_eye_width_right_ps</t>
    <phoneticPr fontId="32" type="noConversion"/>
  </si>
  <si>
    <t>Lane0_trained_eye_width_left_ps</t>
    <phoneticPr fontId="32" type="noConversion"/>
  </si>
  <si>
    <t>Lane0_VGA_G1</t>
    <phoneticPr fontId="32" type="noConversion"/>
  </si>
  <si>
    <t>Lane0_VGA_G2</t>
    <phoneticPr fontId="32" type="noConversion"/>
  </si>
  <si>
    <t>Lane0_G1_boost</t>
    <phoneticPr fontId="32" type="noConversion"/>
  </si>
  <si>
    <t>Lane0_G2_boost</t>
    <phoneticPr fontId="32" type="noConversion"/>
  </si>
  <si>
    <t>Lane0_ctle_boost</t>
    <phoneticPr fontId="32" type="noConversion"/>
  </si>
  <si>
    <t>Lane0_VGA_G3</t>
    <phoneticPr fontId="32" type="noConversion"/>
  </si>
  <si>
    <t>Lane0_Before_DFE_mV</t>
    <phoneticPr fontId="32" type="noConversion"/>
  </si>
  <si>
    <t>Lane0_Before_AGC_mV</t>
    <phoneticPr fontId="32" type="noConversion"/>
  </si>
  <si>
    <t>Lane0_After_DFE_mV</t>
    <phoneticPr fontId="32" type="noConversion"/>
  </si>
  <si>
    <t>Lane0_After_AGC_mV</t>
    <phoneticPr fontId="32" type="noConversion"/>
  </si>
  <si>
    <t>Lane1CenterEyeWidthInSteps</t>
    <phoneticPr fontId="32" type="noConversion"/>
  </si>
  <si>
    <t>Lane1CenterEyeHeightInSteps</t>
    <phoneticPr fontId="32" type="noConversion"/>
  </si>
  <si>
    <t>Lane1_LnkP_TX_preset</t>
    <phoneticPr fontId="32" type="noConversion"/>
  </si>
  <si>
    <t>Lane1_trained_eye_width_right_ps</t>
    <phoneticPr fontId="32" type="noConversion"/>
  </si>
  <si>
    <t>Lane1_trained_eye_width_left_ps</t>
    <phoneticPr fontId="32" type="noConversion"/>
  </si>
  <si>
    <t>Lane1_VGA_G1</t>
    <phoneticPr fontId="32" type="noConversion"/>
  </si>
  <si>
    <t>Lane1_VGA_G2</t>
    <phoneticPr fontId="32" type="noConversion"/>
  </si>
  <si>
    <t>Lane1_G1_boost</t>
    <phoneticPr fontId="32" type="noConversion"/>
  </si>
  <si>
    <t>Lane1_G2_boost</t>
    <phoneticPr fontId="32" type="noConversion"/>
  </si>
  <si>
    <t>Lane1_ctle_boost</t>
    <phoneticPr fontId="32" type="noConversion"/>
  </si>
  <si>
    <t>CPort0CIO20GHostEyeTest</t>
    <phoneticPr fontId="32" type="noConversion"/>
  </si>
  <si>
    <r>
      <t>M</t>
    </r>
    <r>
      <rPr>
        <sz val="12"/>
        <color indexed="8"/>
        <rFont val="新細明體"/>
        <family val="1"/>
        <charset val="136"/>
      </rPr>
      <t>issing files</t>
    </r>
    <phoneticPr fontId="32" type="noConversion"/>
  </si>
  <si>
    <t>SystemUPTBTThroughput</t>
    <phoneticPr fontId="32" type="noConversion"/>
  </si>
  <si>
    <t>TBTReadThroughputMBps</t>
  </si>
  <si>
    <t>[1900,  NA]</t>
    <phoneticPr fontId="21" type="noConversion"/>
  </si>
  <si>
    <t>TBTWriteThroughputMBps</t>
  </si>
  <si>
    <t>CPort0UPUSBCVconnLoadTest</t>
    <phoneticPr fontId="32" type="noConversion"/>
  </si>
  <si>
    <t>BeforeMeasuredVconnMilliVolt</t>
    <phoneticPr fontId="32" type="noConversion"/>
  </si>
  <si>
    <t>BeforeMeasuredVconnMilliAmp</t>
    <phoneticPr fontId="32" type="noConversion"/>
  </si>
  <si>
    <t>AfterMeasuredVconnMilliVolt</t>
    <phoneticPr fontId="32" type="noConversion"/>
  </si>
  <si>
    <t>[4500, 5000]</t>
    <phoneticPr fontId="21" type="noConversion"/>
  </si>
  <si>
    <t>AfterMeasuredVconnMilliAmp</t>
    <phoneticPr fontId="32" type="noConversion"/>
  </si>
  <si>
    <t>[295, 305]</t>
    <phoneticPr fontId="21" type="noConversion"/>
  </si>
  <si>
    <t>CPort0UPUSBCAdapterVoltageTest5V</t>
    <phoneticPr fontId="32" type="noConversion"/>
  </si>
  <si>
    <t>B0AC_1</t>
  </si>
  <si>
    <t>B0AV_1</t>
  </si>
  <si>
    <t>DxVD_1</t>
  </si>
  <si>
    <t>[4000,  NA]</t>
    <phoneticPr fontId="21" type="noConversion"/>
  </si>
  <si>
    <t>potomac_vbus_1</t>
  </si>
  <si>
    <t>potomac_ibus_in_hg_1</t>
  </si>
  <si>
    <t>potomac_ibus_in_lg_1</t>
  </si>
  <si>
    <t>[80,  NA]</t>
    <phoneticPr fontId="21" type="noConversion"/>
  </si>
  <si>
    <t>BRSC_1</t>
  </si>
  <si>
    <t>titanium_current_1</t>
  </si>
  <si>
    <t>titanium_voltage_1</t>
  </si>
  <si>
    <t>[4500,  NA]</t>
    <phoneticPr fontId="21" type="noConversion"/>
  </si>
  <si>
    <t>B0AC_2</t>
  </si>
  <si>
    <t>B0AV_2</t>
  </si>
  <si>
    <t>DxVD_2</t>
  </si>
  <si>
    <t>potomac_vbus_2</t>
  </si>
  <si>
    <t>potomac_ibus_in_hg_2</t>
  </si>
  <si>
    <t>potomac_ibus_in_lg_2</t>
  </si>
  <si>
    <t>[2000,  NA]</t>
    <phoneticPr fontId="21" type="noConversion"/>
  </si>
  <si>
    <t>BRSC_2</t>
  </si>
  <si>
    <t>titanium_current_2</t>
  </si>
  <si>
    <t>titanium_voltage_2</t>
  </si>
  <si>
    <t>CPort0UPUSBCAdapterVoltageTest9V</t>
    <phoneticPr fontId="32" type="noConversion"/>
  </si>
  <si>
    <t>[8000,  NA]</t>
    <phoneticPr fontId="21" type="noConversion"/>
  </si>
  <si>
    <t>[450,  NA]</t>
    <phoneticPr fontId="21" type="noConversion"/>
  </si>
  <si>
    <t>[8500,  NA]</t>
    <phoneticPr fontId="21" type="noConversion"/>
  </si>
  <si>
    <t>[700,  NA]</t>
    <phoneticPr fontId="21" type="noConversion"/>
  </si>
  <si>
    <t>CPort0UPUSBCAdapterVoltageTest12V</t>
    <phoneticPr fontId="32" type="noConversion"/>
  </si>
  <si>
    <t>[11000,  NA]</t>
    <phoneticPr fontId="21" type="noConversion"/>
  </si>
  <si>
    <t>potomac_vbus_2</t>
    <phoneticPr fontId="32" type="noConversion"/>
  </si>
  <si>
    <t>CPort0UPUSBCAdapterVoltageTest15V</t>
    <phoneticPr fontId="32" type="noConversion"/>
  </si>
  <si>
    <t>[14000,  NA]</t>
    <phoneticPr fontId="21" type="noConversion"/>
  </si>
  <si>
    <t>DutEnd</t>
    <phoneticPr fontId="32" type="noConversion"/>
  </si>
  <si>
    <r>
      <t xml:space="preserve">USBC test
</t>
    </r>
    <r>
      <rPr>
        <sz val="22"/>
        <color indexed="8"/>
        <rFont val="細明體"/>
        <family val="3"/>
        <charset val="136"/>
      </rPr>
      <t>（</t>
    </r>
    <r>
      <rPr>
        <b/>
        <i/>
        <sz val="22"/>
        <color indexed="8"/>
        <rFont val="Times New Roman"/>
        <family val="1"/>
      </rPr>
      <t>Ver 1.13</t>
    </r>
    <r>
      <rPr>
        <sz val="22"/>
        <color indexed="8"/>
        <rFont val="細明體"/>
        <family val="3"/>
        <charset val="136"/>
      </rPr>
      <t>）</t>
    </r>
    <phoneticPr fontId="21" type="noConversion"/>
  </si>
  <si>
    <t>sn; version; ver; rtc --get;</t>
    <phoneticPr fontId="32" type="noConversion"/>
  </si>
  <si>
    <t>CPort0CaesiumFWCheck</t>
    <phoneticPr fontId="32" type="noConversion"/>
  </si>
  <si>
    <t>expectedOrientation: DOWN;
autoswitch: true;
delayAfterSwitch: 5;
boxPortNumber: 2;</t>
    <phoneticPr fontId="21" type="noConversion"/>
  </si>
  <si>
    <t xml:space="preserve">ace -p usbc -r 0x1A;
ace -p usbc -r 0x1A;
</t>
    <phoneticPr fontId="32" type="noConversion"/>
  </si>
  <si>
    <t>expectedSpeed: 1;
enumerationTimeout: 3000;
delayAfterConvertTBTMode: 3;</t>
    <phoneticPr fontId="21" type="noConversion"/>
  </si>
  <si>
    <t>device -k usbphy -e select 0;
device -k usbphy -e disable;
device -k usbphy -e enable usb;</t>
    <phoneticPr fontId="21" type="noConversion"/>
  </si>
  <si>
    <t xml:space="preserve">usbloopback -i;
</t>
    <phoneticPr fontId="21" type="noConversion"/>
  </si>
  <si>
    <t>DeviceEnumeration</t>
  </si>
  <si>
    <t>CPort0DOWNUSBFSThroughput</t>
    <phoneticPr fontId="32" type="noConversion"/>
  </si>
  <si>
    <t>usbloopback -c 8388608.0 -s 0x2;</t>
    <phoneticPr fontId="21" type="noConversion"/>
  </si>
  <si>
    <t>CPort0DOWNUSBHSPresence1</t>
    <phoneticPr fontId="32" type="noConversion"/>
  </si>
  <si>
    <t>expectedSpeed: 2;
enumerationTimeout: 3000;
delayAfterConvertTBTMode: 3;</t>
    <phoneticPr fontId="21" type="noConversion"/>
  </si>
  <si>
    <t>CPort0DOWNUSBHSPresenceDUTCheck1</t>
    <phoneticPr fontId="32" type="noConversion"/>
  </si>
  <si>
    <t>CPort0DOWNUSBCHSDisconnectSwing1040mV</t>
    <phoneticPr fontId="32" type="noConversion"/>
  </si>
  <si>
    <t>reset to default tx swing = 1040;
reset to default squelch threshold = 705;</t>
    <phoneticPr fontId="21" type="noConversion"/>
  </si>
  <si>
    <t>ace --4cc DPMw --txdata 0x42 0x00 0x00 0x6F;
ace --4cc DPMw --txdata 0x42 0x00 0x03 0x94;</t>
    <phoneticPr fontId="21" type="noConversion"/>
  </si>
  <si>
    <t>CPort0DOWNUSBHSPresence2</t>
    <phoneticPr fontId="32" type="noConversion"/>
  </si>
  <si>
    <t>CPort0DOWNUSBHSPresenceDUTCheck2</t>
    <phoneticPr fontId="32" type="noConversion"/>
  </si>
  <si>
    <t>usbloopback -i;</t>
    <phoneticPr fontId="21" type="noConversion"/>
  </si>
  <si>
    <t>CPort0DOWNUSBCHSDisconnectSwing960mV</t>
    <phoneticPr fontId="32" type="noConversion"/>
  </si>
  <si>
    <t xml:space="preserve"> reset to default tx swing = 1040;
reset to default squelch threshold = 705;</t>
    <phoneticPr fontId="21" type="noConversion"/>
  </si>
  <si>
    <t>CPort0DOWNUSBHSPresence3</t>
    <phoneticPr fontId="32" type="noConversion"/>
  </si>
  <si>
    <t>CPort0DOWNUSBHSPresenceDUTCheck3</t>
    <phoneticPr fontId="32" type="noConversion"/>
  </si>
  <si>
    <t>CPort0DOWNUSBCHSDisconnectSwing880mV</t>
    <phoneticPr fontId="32" type="noConversion"/>
  </si>
  <si>
    <t>CPort0DOWNUSBHSPresence4</t>
    <phoneticPr fontId="32" type="noConversion"/>
  </si>
  <si>
    <t>expectedSpeed: 2
enumerationTimeout: 3000
delayAfterConvertTBTMode: 3</t>
    <phoneticPr fontId="21" type="noConversion"/>
  </si>
  <si>
    <t>CPort0DOWNUSBHSPresenceDUTCheck4</t>
    <phoneticPr fontId="32" type="noConversion"/>
  </si>
  <si>
    <t>CPort0DOWNSquelchUSBCHSDisconnectSwing1040mV</t>
    <phoneticPr fontId="32" type="noConversion"/>
  </si>
  <si>
    <t xml:space="preserve"> reset to default tx swing = 1040;
reset to default squelch threshold = 104;</t>
    <phoneticPr fontId="21" type="noConversion"/>
  </si>
  <si>
    <t>CPort0DOWNUSBHSPresence5</t>
    <phoneticPr fontId="32" type="noConversion"/>
  </si>
  <si>
    <t>CPort0DOWNUSBHSPresenceDUTCheck5</t>
    <phoneticPr fontId="32" type="noConversion"/>
  </si>
  <si>
    <t>CPort0DOWNSquelcheUSBCHSDisconnectSwing1040mV</t>
    <phoneticPr fontId="32" type="noConversion"/>
  </si>
  <si>
    <t xml:space="preserve"> reset to default tx swing = 1040;
reset to default squelch threshold = 98;</t>
    <phoneticPr fontId="21" type="noConversion"/>
  </si>
  <si>
    <t>ace --4cc DPMw --txdata 0x42 0x00 0x00 0x6F;
ace --4cc DPMw --txdata 0x42 0x00 0x09 0x21;</t>
    <phoneticPr fontId="21" type="noConversion"/>
  </si>
  <si>
    <t>CPort0DOWNUSBSSPresence</t>
    <phoneticPr fontId="32" type="noConversion"/>
  </si>
  <si>
    <t>expectedSpeed: 3;
enumerationTimeout: 7000;
delayAfterConvertTBTMode: 3;</t>
    <phoneticPr fontId="21" type="noConversion"/>
  </si>
  <si>
    <t>CPort0DOWNUSBSSPresenceDUTCheck</t>
    <phoneticPr fontId="32" type="noConversion"/>
  </si>
  <si>
    <t>CPort0DOWNUSBSSThroughput</t>
    <phoneticPr fontId="32" type="noConversion"/>
  </si>
  <si>
    <t>usbloopback -c 2147483648 -s 0x4;</t>
    <phoneticPr fontId="21" type="noConversion"/>
  </si>
  <si>
    <t>CPort0DOWNUSBSSTestBoxEyeCapture</t>
    <phoneticPr fontId="32" type="noConversion"/>
  </si>
  <si>
    <t>CPort0DOWNUSBSSR2DRetimerEyeTest</t>
    <phoneticPr fontId="32" type="noConversion"/>
  </si>
  <si>
    <t>IntelThunderboltEyeMonitor -protocol USB -rid 0 -route 0 -port 0 -lane 1 -PortOnRetimer 0 -Retimer_ind 1 -count 8192 -print_eye -print_params;</t>
    <phoneticPr fontId="21" type="noConversion"/>
  </si>
  <si>
    <t>CPort0DOWNUSBSSD2RRetimerEyeTest</t>
    <phoneticPr fontId="32" type="noConversion"/>
  </si>
  <si>
    <t>IntelThunderboltEyeMonitor -protocol USB -rid 0 -route 0 -port 0 -lane 1 -PortOnRetimer 1 -Retimer_ind 1 -count 8192 -print_eye -print_params;</t>
    <phoneticPr fontId="21" type="noConversion"/>
  </si>
  <si>
    <t>CPort0DOWNUSBSSHostEyeTest</t>
    <phoneticPr fontId="32" type="noConversion"/>
  </si>
  <si>
    <t>rm -q nandfs:\AppleInternal\Diags\Logs\Smokey\AEMTools\ATC0;
upy nandfs:\AppleInternal\Diags\Logs\Smokey\AEMTools\main.py --end_point usb5 --device_index 0 --result_path "nandfs:\AppleInternal\Diags\Logs\Smokey\AEMTools\ATC0";
cat nandfs:\AppleInternal\Diags\Logs\Smokey\AEMTools\ATC0\results.txt</t>
    <phoneticPr fontId="21" type="noConversion"/>
  </si>
  <si>
    <r>
      <t>M</t>
    </r>
    <r>
      <rPr>
        <sz val="12"/>
        <color indexed="8"/>
        <rFont val="新細明體"/>
        <family val="1"/>
        <charset val="136"/>
      </rPr>
      <t>issing files</t>
    </r>
    <phoneticPr fontId="32" type="noConversion"/>
  </si>
  <si>
    <t>TurnOffCPort0DOWNUsbphy</t>
    <phoneticPr fontId="32" type="noConversion"/>
  </si>
  <si>
    <t>device -k usbphy -e disable;</t>
    <phoneticPr fontId="21" type="noConversion"/>
  </si>
  <si>
    <t>CPort0UPPortOrientationCheck</t>
    <phoneticPr fontId="32" type="noConversion"/>
  </si>
  <si>
    <t>expectedOrientation: UP;
autoswitch: true;
delayAfterSwitch: 5;
boxPortNumber: 2;</t>
    <phoneticPr fontId="21" type="noConversion"/>
  </si>
  <si>
    <t>ace -p usbc -r 0x1A;
ace -p usbc -r 0x1A;</t>
    <phoneticPr fontId="21" type="noConversion"/>
  </si>
  <si>
    <t>CPort0UPUSBFSThroughput</t>
    <phoneticPr fontId="32" type="noConversion"/>
  </si>
  <si>
    <t>CPort0UPUSBSSPresenceDUTCheck</t>
    <phoneticPr fontId="32" type="noConversion"/>
  </si>
  <si>
    <t>CPort0UPUSBSSThroughput</t>
    <phoneticPr fontId="32" type="noConversion"/>
  </si>
  <si>
    <t>CPort0UPUSBSSTestBoxEyeCapture</t>
    <phoneticPr fontId="32" type="noConversion"/>
  </si>
  <si>
    <t>CPort0UPUSBSSR2DRetimerEyeTest</t>
    <phoneticPr fontId="32" type="noConversion"/>
  </si>
  <si>
    <t>IntelThunderboltEyeMonitor -protocol USB -rid 0 -route 0 -port 0 -lane 0 -PortOnRetimer 0 -Retimer_ind 1 -count 8192 -print_eye -print_params;</t>
    <phoneticPr fontId="21" type="noConversion"/>
  </si>
  <si>
    <t>CPort0UPUSBSSD2RRetimerEyeTest</t>
    <phoneticPr fontId="32" type="noConversion"/>
  </si>
  <si>
    <t>IntelThunderboltEyeMonitor -protocol USB -rid 0 -route 0 -port 0 -lane 0 -PortOnRetimer 1 -Retimer_ind 1 -count 8192 -print_eye -print_params;</t>
    <phoneticPr fontId="21" type="noConversion"/>
  </si>
  <si>
    <t>CPort0UPUSBSSHostEyeTest</t>
    <phoneticPr fontId="32" type="noConversion"/>
  </si>
  <si>
    <t>rm -q nandfs:\AppleInternal\Diags\Logs\Smokey\AEMTools\ATC0;
upy nandfs:\AppleInternal\Diags\Logs\Smokey\AEMTools\main.py --end_point usb5 --device_index 0 --result_path "nandfs:\AppleInternal\Diags\Logs\Smokey\AEMTools\ATC0";
cat nandfs:\AppleInternal\Diags\Logs\Smokey\AEMTools\ATC0\results.txt;</t>
    <phoneticPr fontId="21" type="noConversion"/>
  </si>
  <si>
    <t>TurnOffCPort0UPUsbphy</t>
    <phoneticPr fontId="32" type="noConversion"/>
  </si>
  <si>
    <t>CPort0DOWNSwitchTestBoxNativeDP</t>
    <phoneticPr fontId="32" type="noConversion"/>
  </si>
  <si>
    <t>tbtmMode: 1;
disconnectTime: 700;
enumerationTimeout: 7000;
delayAfterConvertTBTMode: 3.0;
disableDP: False;</t>
    <phoneticPr fontId="21" type="noConversion"/>
  </si>
  <si>
    <r>
      <t>S</t>
    </r>
    <r>
      <rPr>
        <sz val="12"/>
        <color indexed="8"/>
        <rFont val="新細明體"/>
        <family val="1"/>
        <charset val="136"/>
      </rPr>
      <t xml:space="preserve">uspect ACE FW issue. </t>
    </r>
    <phoneticPr fontId="21" type="noConversion"/>
  </si>
  <si>
    <t>CPort0DOWNDPHBR3DisplayPattern</t>
    <phoneticPr fontId="32" type="noConversion"/>
  </si>
  <si>
    <t>dpIndex: 0;
dpSymbolErrorDuration: 100;
displayLinkRate: 8.1;
numFrames: 10;
patternNumInString: 2;
enableDPMuxControl: true;</t>
    <phoneticPr fontId="21" type="noConversion"/>
  </si>
  <si>
    <t xml:space="preserve">device -k usbphy -e select 0;
device -k usbphy -e enable dp;
dptx --on;
dptx --route usbc;
dptx --sw_training 4 8.1;
</t>
    <phoneticPr fontId="21" type="noConversion"/>
  </si>
  <si>
    <t>linkCedarP0laneCount</t>
  </si>
  <si>
    <t>[4]</t>
    <phoneticPr fontId="21" type="noConversion"/>
  </si>
  <si>
    <t>linkCedarP0linkBandwidthMbps</t>
  </si>
  <si>
    <t>[8100]</t>
    <phoneticPr fontId="21" type="noConversion"/>
  </si>
  <si>
    <t>linkCedarP0status</t>
  </si>
  <si>
    <t>[30583]</t>
    <phoneticPr fontId="21" type="noConversion"/>
  </si>
  <si>
    <t>dP0Lane0ErrorCount</t>
  </si>
  <si>
    <t>dP0Lane1ErrorCount</t>
  </si>
  <si>
    <t>dP0Lane2ErrorCount</t>
  </si>
  <si>
    <t>dP0Lane3ErrorCount</t>
  </si>
  <si>
    <t>CPort0DOWNDPHBR3TestBoxEyeCapture</t>
    <phoneticPr fontId="32" type="noConversion"/>
  </si>
  <si>
    <t>CPort0DOWNDPHBR3D2RRetimerEyeTest</t>
    <phoneticPr fontId="32" type="noConversion"/>
  </si>
  <si>
    <t>IntelThunderboltEyeMonitor -protocol DP -rid 0 -route 0 -port 0 -lane 0 -PortOnRetimer 1 -Retimer_ind 1 -count 8192 -print_eye -print_params;
IntelThunderboltEyeMonitor -protocol DP -rid 0 -route 0 -port 0 -lane 1 -PortOnRetimer 1 -Retimer_ind 1 -count 8192 -print_eye -print_params;
IntelThunderboltEyeMonitor -protocol DP -rid 0 -route 0 -port 0 -lane 2 -PortOnRetimer 1 -Retimer_ind 1 -count 8192 -print_eye -print_params;
IntelThunderboltEyeMonitor -protocol DP -rid 0 -route 0 -port 0 -lane 3 -PortOnRetimer 1 -Retimer_ind 1 -count 8192 -print_eye -print_params;</t>
    <phoneticPr fontId="21" type="noConversion"/>
  </si>
  <si>
    <t>DutEnd</t>
    <phoneticPr fontId="32" type="noConversion"/>
  </si>
  <si>
    <t>Reset;</t>
    <phoneticPr fontId="21" type="noConversion"/>
  </si>
  <si>
    <t>ALS - C3 8-bit: 0x52, 7-bit: 0x29
ALS - C4 8-bit: 0x72, 7-bit: 0x39
YOGI (ROSALINE) 8-bit: 0x66, 7-bit: 0x33
DOPPLER (ROSA) 8-bit: 0xB0, 7-bit: 0x58
/*PENROSE ADC 8-bit: 0x90, 7-bit: 0x48*/
/*Don't need to judge this one*/</t>
    <phoneticPr fontId="21" type="noConversion"/>
  </si>
  <si>
    <t>SKR AMP FHRT 8-bit: 0x70, 7-bit: 0x38
SKR AMP FHRW 8-bit: 0x72, 7-bit: 0x39
SKR AMP FHLT 8-bit: 0x74, 7-bit: 0x3A
SKR AMP FHLW 8-bit: 0x76, 7-bit: 0x3B</t>
    <phoneticPr fontId="21"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</si>
  <si>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1"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</si>
  <si>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1"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</si>
  <si>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1" type="noConversion"/>
  </si>
  <si>
    <t>I2C4_Sweep_Test</t>
    <phoneticPr fontId="27" type="noConversion"/>
  </si>
  <si>
    <t>1. Update the logic of QF "I2C4_Sweep_Test"</t>
    <phoneticPr fontId="21" type="noConversion"/>
  </si>
  <si>
    <t>CG-QT/CT2/CT3:</t>
    <phoneticPr fontId="21" type="noConversion"/>
  </si>
  <si>
    <t>1. Update "Jasper status check" pass logic, the output of 0x40 is 0x88, 0x3D is 0x3E</t>
    <phoneticPr fontId="21" type="noConversion"/>
  </si>
  <si>
    <t xml:space="preserve">pmuadc --sel cpmu --read vldo5 </t>
    <phoneticPr fontId="21" type="noConversion"/>
  </si>
  <si>
    <t>Version2.17</t>
    <phoneticPr fontId="21" type="noConversion"/>
  </si>
  <si>
    <r>
      <t>Q</t>
    </r>
    <r>
      <rPr>
        <sz val="12"/>
        <color indexed="8"/>
        <rFont val="新細明體"/>
        <family val="1"/>
        <charset val="136"/>
      </rPr>
      <t>T0a/CT1/CT2/FOS/CT3:</t>
    </r>
    <phoneticPr fontId="21" type="noConversion"/>
  </si>
  <si>
    <t>reg select Potomac
reg read 0x9F1C</t>
    <phoneticPr fontId="21" type="noConversion"/>
  </si>
  <si>
    <r>
      <t xml:space="preserve">reg select Potomac
</t>
    </r>
    <r>
      <rPr>
        <sz val="12"/>
        <color rgb="FF0000FF"/>
        <rFont val="Times New Roman"/>
        <family val="1"/>
      </rPr>
      <t>reg read 0x9F1C</t>
    </r>
    <phoneticPr fontId="21" type="noConversion"/>
  </si>
  <si>
    <t>i2c -v 7 0x75 0x1932 0x1C -z 2
i2c -d 7 0x75 0x1932 1 -z 2
bl -p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bl -p 90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21" type="noConversion"/>
  </si>
  <si>
    <t>reg select Potomac
reg read 0x9F1C</t>
    <phoneticPr fontId="21" type="noConversion"/>
  </si>
  <si>
    <t>reg select Potomac
reg read 0x9F1C</t>
    <phoneticPr fontId="21" type="noConversion"/>
  </si>
  <si>
    <t>reg select Potomac
reg read 0x9F1C</t>
    <phoneticPr fontId="26" type="noConversion"/>
  </si>
  <si>
    <t>Can't read details diags version, just show the result</t>
    <phoneticPr fontId="21" type="noConversion"/>
  </si>
  <si>
    <t>Cell_Disconnect_Check</t>
    <phoneticPr fontId="21" type="noConversion"/>
  </si>
  <si>
    <t>1. Update "Battery Cell_Disconnect_Check" cmd from "reg read 0x501C" to "reg read 0x9F1C"</t>
    <phoneticPr fontId="21" type="noConversion"/>
  </si>
  <si>
    <t>1. Update "Juliet-AVDD_Voltage/Current" cmd to "pmuadc --sel cpmu --read vldo5 " and "pmuadc --sel cpmu --read ildo5"</t>
    <phoneticPr fontId="21" type="noConversion"/>
  </si>
  <si>
    <t>Cell: 0x1C or 1E; WIFI: 0x18 or 0x1A
J517 0x08/0x0A  J518 0x0C/0x0E</t>
    <phoneticPr fontId="21" type="noConversion"/>
  </si>
  <si>
    <t>3. Add one more logic for "Sim_Card_Test" : QN: If 0x1C/0x1E(esim), skip test sim card, QF: If 0x0C/0x0E(esim), skip test sim card</t>
    <phoneticPr fontId="21" type="noConversion"/>
  </si>
  <si>
    <r>
      <t>[0,</t>
    </r>
    <r>
      <rPr>
        <sz val="12"/>
        <color rgb="FF0000FF"/>
        <rFont val="Times New Roman"/>
        <family val="1"/>
      </rPr>
      <t>1</t>
    </r>
    <r>
      <rPr>
        <sz val="12"/>
        <color rgb="FF000000"/>
        <rFont val="Times New Roman"/>
        <family val="1"/>
      </rPr>
      <t>]</t>
    </r>
    <phoneticPr fontId="21" type="noConversion"/>
  </si>
  <si>
    <t>Back_Camera_SN</t>
    <phoneticPr fontId="21" type="noConversion"/>
  </si>
  <si>
    <r>
      <t xml:space="preserve">display --on 
</t>
    </r>
    <r>
      <rPr>
        <sz val="12"/>
        <color rgb="FF0000FF"/>
        <rFont val="Times New Roman"/>
        <family val="1"/>
      </rPr>
      <t>/*Remove due to diags not support*/</t>
    </r>
    <r>
      <rPr>
        <sz val="12"/>
        <color indexed="8"/>
        <rFont val="Times New Roman"/>
        <family val="1"/>
      </rPr>
      <t xml:space="preserve">
reg select Potomac</t>
    </r>
    <r>
      <rPr>
        <sz val="12"/>
        <color indexed="8"/>
        <rFont val="Times New Roman"/>
        <family val="1"/>
      </rPr>
      <t xml:space="preserve">
reg read 0x1E3C 3 
reg read 0x1EC3 1</t>
    </r>
    <phoneticPr fontId="21" type="noConversion"/>
  </si>
  <si>
    <t>Version2.18</t>
    <phoneticPr fontId="21" type="noConversion"/>
  </si>
  <si>
    <t>camisp --find
camisp --pick back1 
camisp --preview on
camisp --preview off
camisp --exit</t>
    <phoneticPr fontId="21" type="noConversion"/>
  </si>
  <si>
    <t>pattern --fatp 20</t>
    <phoneticPr fontId="21" type="noConversion"/>
  </si>
  <si>
    <t>camisp --find
camisp --pick front
camisp --preview on
camisp --preview off
camisp --exit</t>
    <phoneticPr fontId="21" type="noConversion"/>
  </si>
  <si>
    <t>bl -l
sn</t>
    <phoneticPr fontId="26" type="noConversion"/>
  </si>
  <si>
    <t>pmuadc --sel euphrates --read vbat</t>
    <phoneticPr fontId="27" type="noConversion"/>
  </si>
  <si>
    <t>bl -n
bl -l</t>
    <phoneticPr fontId="21" type="noConversion"/>
  </si>
  <si>
    <t>camisp --dli
camisp --exit</t>
    <phoneticPr fontId="21" type="noConversion"/>
  </si>
  <si>
    <t>[NA,NA]</t>
    <phoneticPr fontId="21" type="noConversion"/>
  </si>
  <si>
    <t>pmuadc --sel cpmu --read vldo4</t>
    <phoneticPr fontId="21" type="noConversion"/>
  </si>
  <si>
    <t>camisp --find
camisp --pick front1
reg select cpmu
pmuadc --sel cpmu --read vldo3</t>
    <phoneticPr fontId="21" type="noConversion"/>
  </si>
  <si>
    <t>pmuadc --sel cpmu --read ildo3</t>
    <phoneticPr fontId="21" type="noConversion"/>
  </si>
  <si>
    <t>pmuadc --sel cpmu --read ildo5</t>
    <phoneticPr fontId="21" type="noConversion"/>
  </si>
  <si>
    <r>
      <rPr>
        <sz val="12"/>
        <rFont val="Times New Roman"/>
        <family val="1"/>
      </rPr>
      <t>camisp --find
camisp --pick front1</t>
    </r>
    <r>
      <rPr>
        <sz val="12"/>
        <color indexed="8"/>
        <rFont val="Times New Roman"/>
        <family val="1"/>
      </rPr>
      <t xml:space="preserve">
egpio --pick nub -n 14 --read</t>
    </r>
    <phoneticPr fontId="21" type="noConversion"/>
  </si>
  <si>
    <t>Juliet-PP1V8_VDDIO_Current</t>
    <phoneticPr fontId="21" type="noConversion"/>
  </si>
  <si>
    <t>Juliet-PP1V215_DVDD_Current</t>
    <phoneticPr fontId="21" type="noConversion"/>
  </si>
  <si>
    <t>Juliet-PP2V85_AVDD_Voltage</t>
    <phoneticPr fontId="21" type="noConversion"/>
  </si>
  <si>
    <t>Juliet-PP1V8_VDDIO_Voltage</t>
    <phoneticPr fontId="21" type="noConversion"/>
  </si>
  <si>
    <t>Juliet-PP1V215_DVDD_Voltage</t>
    <phoneticPr fontId="21" type="noConversion"/>
  </si>
  <si>
    <t>Juliet-PP2V85_AVDD_Current</t>
    <phoneticPr fontId="21" type="noConversion"/>
  </si>
  <si>
    <t>Rear_Camera_Plant_Code</t>
    <phoneticPr fontId="21" type="noConversion"/>
  </si>
  <si>
    <t>1. Update Juliet VDDIO/DVDD/AVDD related test items.</t>
    <phoneticPr fontId="21" type="noConversion"/>
  </si>
  <si>
    <t>2. Change "Rear_Camera_Plant_Code" limit from [0,0] to [0,1]</t>
    <phoneticPr fontId="21" type="noConversion"/>
  </si>
  <si>
    <t>Version2.19</t>
    <phoneticPr fontId="21" type="noConversion"/>
  </si>
  <si>
    <t>Pattern_YM_Test</t>
    <phoneticPr fontId="21" type="noConversion"/>
  </si>
  <si>
    <r>
      <rPr>
        <sz val="12"/>
        <color theme="1"/>
        <rFont val="Times New Roman"/>
        <family val="1"/>
      </rPr>
      <t>bl -o
reg select pmu
reg write 0x261d 0x00
reg write 0x3100 0x61 0x45 0x72 0x4F
reg write 0x6802 0x01
reg write 0x3104 0x01
bl -on</t>
    </r>
    <r>
      <rPr>
        <sz val="12"/>
        <color rgb="FF0000FF"/>
        <rFont val="Times New Roman"/>
        <family val="1"/>
      </rPr>
      <t xml:space="preserve">
bl -n
/*Add workaround for QF pattern test*/</t>
    </r>
    <r>
      <rPr>
        <sz val="12"/>
        <color indexed="8"/>
        <rFont val="Times New Roman"/>
        <family val="1"/>
      </rPr>
      <t xml:space="preserve">
pattern --fatp 1</t>
    </r>
    <phoneticPr fontId="21" type="noConversion"/>
  </si>
  <si>
    <r>
      <rPr>
        <sz val="12"/>
        <color theme="1"/>
        <rFont val="Times New Roman"/>
        <family val="1"/>
      </rPr>
      <t>bl -o
reg select pmu
reg write 0x261d 0x00
reg write 0x3100 0x61 0x45 0x72 0x4F
reg write 0x6802 0x01
reg write 0x3104 0x01
bl -on</t>
    </r>
    <r>
      <rPr>
        <sz val="12"/>
        <color rgb="FF0000FF"/>
        <rFont val="Times New Roman"/>
        <family val="1"/>
      </rPr>
      <t xml:space="preserve">
bl -n
/*Add workaround for QF pattern test*/</t>
    </r>
    <r>
      <rPr>
        <sz val="12"/>
        <color indexed="8"/>
        <rFont val="Times New Roman"/>
        <family val="1"/>
      </rPr>
      <t xml:space="preserve">
display --on
pattern --pick INT
display --setmode 3
</t>
    </r>
    <r>
      <rPr>
        <sz val="12"/>
        <color rgb="FF0000FF"/>
        <rFont val="Times New Roman"/>
        <family val="1"/>
      </rPr>
      <t>/*Remove due to diags not support*/</t>
    </r>
    <r>
      <rPr>
        <sz val="12"/>
        <color indexed="8"/>
        <rFont val="Times New Roman"/>
        <family val="1"/>
      </rPr>
      <t xml:space="preserve">
pattern --fatp 1</t>
    </r>
    <phoneticPr fontId="21" type="noConversion"/>
  </si>
  <si>
    <t>Short_Test</t>
    <phoneticPr fontId="21" type="noConversion"/>
  </si>
  <si>
    <t>CG-QT/FOS:</t>
    <phoneticPr fontId="21" type="noConversion"/>
  </si>
  <si>
    <t>1. Add "bl -n" in "Pattern_YM_Test" test item only for QF</t>
    <phoneticPr fontId="21" type="noConversion"/>
  </si>
  <si>
    <t>1. Enable "Grape Short_Test"</t>
    <phoneticPr fontId="21" type="noConversion"/>
  </si>
  <si>
    <t>Version2.20</t>
    <phoneticPr fontId="21" type="noConversion"/>
  </si>
  <si>
    <t>[NA,NA]</t>
    <phoneticPr fontId="26" type="noConversion"/>
  </si>
  <si>
    <t>cylinder_ALSOFF</t>
    <phoneticPr fontId="27" type="noConversion"/>
  </si>
  <si>
    <r>
      <t>C</t>
    </r>
    <r>
      <rPr>
        <sz val="12"/>
        <color indexed="8"/>
        <rFont val="新細明體"/>
        <family val="1"/>
        <charset val="136"/>
      </rPr>
      <t>T3:</t>
    </r>
    <phoneticPr fontId="21" type="noConversion"/>
  </si>
  <si>
    <t>1. Add ALS BL_Leakage for both project.</t>
    <phoneticPr fontId="21" type="noConversion"/>
  </si>
  <si>
    <t>pmubutton</t>
    <phoneticPr fontId="21" type="noConversion"/>
  </si>
  <si>
    <t>2. Add pmu button test for both project.</t>
    <phoneticPr fontId="21" type="noConversion"/>
  </si>
  <si>
    <t>J51x Only</t>
    <phoneticPr fontId="21" type="noConversion"/>
  </si>
  <si>
    <r>
      <t>C</t>
    </r>
    <r>
      <rPr>
        <sz val="12"/>
        <color indexed="8"/>
        <rFont val="新細明體"/>
        <family val="1"/>
        <charset val="136"/>
      </rPr>
      <t>onfirmed with Xiaochen</t>
    </r>
    <phoneticPr fontId="21" type="noConversion"/>
  </si>
  <si>
    <t>1. Remove the limit of ALS BL_Leakage for both project, and will data collection during P1.</t>
    <phoneticPr fontId="21" type="noConversion"/>
  </si>
  <si>
    <r>
      <t xml:space="preserve">camisp --exit
camisp --pick back
camisp --on
</t>
    </r>
    <r>
      <rPr>
        <sz val="12"/>
        <color rgb="FF0000FF"/>
        <rFont val="Times New Roman"/>
        <family val="1"/>
      </rPr>
      <t>camisp --stream on</t>
    </r>
    <r>
      <rPr>
        <sz val="12"/>
        <color indexed="8"/>
        <rFont val="Times New Roman"/>
        <family val="1"/>
      </rPr>
      <t xml:space="preserve">
time camisp --i2cread 8 0x63 0x0C 1 1
time camisp --i2cread 8 0x67 0x0C 1 1
time camisp --i2cwrite 8 0x63 0x02 1 1 0x5B
time camisp --i2cwrite 8 0x67 0x02 1 1 0x5B
time camisp --i2cwrite 8 0x63 0x08 1 1 0x14
time camisp --i2cwrite 8 0x67 0x08 1 1 0x14
time camisp --i2cwrite 8 0x63 0x09 1 1 0x11
time camisp --i2cwrite 8 0x67 0x09 1 1 0x11
time camisp --i2cwrite 8 0x63 0x03 1 1 0x2A
time camisp --i2cwrite 8 0x63 0x04 1 1 0x2A
time camisp --i2cwrite 8 0x67 0x03 1 1 0x2A
time camisp --i2cwrite 8 0x67 0x04 1 1 0x2A
time camisp --i2cwrite 8 0x63 0x01 1 1 0xB3
time camisp --i2cwrite 8 0x67 0x01 1 1 0xB3
time camisp --i2cwrite 8 0x10 0x012f 2 1 0x01
time camisp --i2cwrite 8 0x10 0x0347 2 1 0x04
time camisp --i2cwrite 8 0x10 0x0348 2 1 0x01
time camisp --i2cwrite 8 0x10 0x035a 2 1 0xFF
time camisp --i2cwrite 8 0x10 0x035b 2 1 0xFF
time camisp --i2cwrite 8 0x10 0x0361 2 1 0x01
time camisp --i2cwrite 8 0x10 0x0360 2 1 0x01
time camisp --i2cwrite 8 0x10 0x0340 2 1 0x01
wait 200
time camisp --i2cread 8 0x63 0x0A 1 1
time camisp --i2cread 8 0x63 0x0B 1 1
time camisp --i2cread 8 0x67 0x0A 1 1
time camisp --i2cread 8 0x67 0x0B 1 1</t>
    </r>
    <phoneticPr fontId="21" type="noConversion"/>
  </si>
  <si>
    <t>camisp --exit
camisp --find
time camisp --i2cread 8 0x63 0x0C 1 1
time camisp --i2cread 8 0x67 0x0C 1 1
time camisp --i2cwrite 8 0x63 0x02 1 1 0x5B
time camisp --i2cwrite 8 0x67 0x02 1 1 0x5B
time camisp --i2cwrite 8 0x63 0x08 1 1 0x1A
time camisp --i2cwrite 8 0x67 0x08 1 1 0x1A
time camisp --i2cwrite 8 0x63 0x09 1 1 0x31
time camisp --i2cwrite 8 0x67 0x09 1 1 0x31
time camisp --i2cwrite 8 0x63 0x03 1 1 0x54
time camisp --i2cwrite 8 0x63 0x01 1 1 0x0D
wait 200</t>
    <phoneticPr fontId="21"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</si>
  <si>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100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1" type="noConversion"/>
  </si>
  <si>
    <r>
      <t xml:space="preserve">camisp --exit
camisp --find
camisp --pick back2
</t>
    </r>
    <r>
      <rPr>
        <sz val="12"/>
        <color rgb="FFFF0000"/>
        <rFont val="Times New Roman"/>
        <family val="1"/>
      </rPr>
      <t>camisp --on</t>
    </r>
    <r>
      <rPr>
        <sz val="12"/>
        <color indexed="8"/>
        <rFont val="Times New Roman"/>
        <family val="1"/>
      </rPr>
      <t xml:space="preserve">
camisp --method settofcompliance 5 25
camisp --stream on
camisp --method validateconfig 5
</t>
    </r>
    <phoneticPr fontId="21" type="noConversion"/>
  </si>
  <si>
    <t>Version2.21</t>
    <phoneticPr fontId="21" type="noConversion"/>
  </si>
  <si>
    <r>
      <t xml:space="preserve">camisp --method projector dis 5
</t>
    </r>
    <r>
      <rPr>
        <sz val="12"/>
        <color indexed="25"/>
        <rFont val="Times New Roman"/>
        <family val="1"/>
      </rPr>
      <t>camisp --stream off</t>
    </r>
    <r>
      <rPr>
        <sz val="12"/>
        <color indexed="8"/>
        <rFont val="Times New Roman"/>
        <family val="1"/>
      </rPr>
      <t xml:space="preserve">
camisp --method riker-status
camisp --exit</t>
    </r>
    <phoneticPr fontId="21" type="noConversion"/>
  </si>
  <si>
    <t>Firing_Validateconfig_Results</t>
    <phoneticPr fontId="21" type="noConversion"/>
  </si>
  <si>
    <r>
      <t>1</t>
    </r>
    <r>
      <rPr>
        <sz val="12"/>
        <color indexed="8"/>
        <rFont val="新細明體"/>
        <family val="1"/>
        <charset val="136"/>
      </rPr>
      <t>. Disable orion HS test.</t>
    </r>
    <phoneticPr fontId="21" type="noConversion"/>
  </si>
  <si>
    <t>1. Add Penrose related test.</t>
    <phoneticPr fontId="21" type="noConversion"/>
  </si>
  <si>
    <r>
      <t>2</t>
    </r>
    <r>
      <rPr>
        <sz val="12"/>
        <color indexed="8"/>
        <rFont val="新細明體"/>
        <family val="1"/>
        <charset val="136"/>
      </rPr>
      <t>. Enable Jasper Firing test</t>
    </r>
    <phoneticPr fontId="21" type="noConversion"/>
  </si>
  <si>
    <t>led_ALS1ON(mode1)
led_ALS1OFF</t>
    <phoneticPr fontId="21"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</si>
  <si>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1" type="noConversion"/>
  </si>
  <si>
    <t>led_ALS2ON(mode2)
led_ALS2OFF</t>
    <phoneticPr fontId="21" type="noConversion"/>
  </si>
  <si>
    <t>led_ALS2ON(mode4)
led_ALS2OFF</t>
    <phoneticPr fontId="21" type="noConversion"/>
  </si>
  <si>
    <t>led_ALS2ON(mode6)
led_ALS2OFF</t>
    <phoneticPr fontId="21" type="noConversion"/>
  </si>
  <si>
    <t>[10545,11600]</t>
    <phoneticPr fontId="21" type="noConversion"/>
  </si>
  <si>
    <t>[8435,12650]</t>
    <phoneticPr fontId="21" type="noConversion"/>
  </si>
  <si>
    <t>1. Update NCC limit to [10545,11600] and FCC limit to [8435,12650]</t>
    <phoneticPr fontId="21" type="noConversion"/>
  </si>
  <si>
    <t>Version2.22</t>
    <phoneticPr fontId="21" type="noConversion"/>
  </si>
  <si>
    <t>[10700,12300]</t>
    <phoneticPr fontId="21"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</si>
  <si>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t>
    <phoneticPr fontId="21" type="noConversion"/>
  </si>
  <si>
    <t xml:space="preserve">CC State 0x1C,0xF0
RigelState_CC
FaultStatus
RigelState
RunI2cRead
MamaBear
MamaBear_Armed_State
Device status:Fault Status 0x7C,0x7E,0x80,0x82,0x84 </t>
    <phoneticPr fontId="21" type="noConversion"/>
  </si>
  <si>
    <t>Cell: 0x1C or 0x1E; WIFI: 0x18 or 0x1A
J517 0x08/0x0A  J518 0x0C/0x0E</t>
    <phoneticPr fontId="21" type="noConversion"/>
  </si>
  <si>
    <t>[0006485E:0A40013A] :-) pmuadc --sel cpmu --read vldo5
PMU ADC test
expansion cpmu: vldo5: 2860.5006 Mv</t>
    <phoneticPr fontId="21" type="noConversion"/>
  </si>
  <si>
    <t xml:space="preserve">[0006485E:0A40013A] :-) pmuadc --sel cpmu --read ildo5
PMU ADC test
expansion cpmu: ildo5: 0.1318 mA
[0006485E:0A40013A] :-)  </t>
    <phoneticPr fontId="21" type="noConversion"/>
  </si>
  <si>
    <r>
      <t xml:space="preserve">0x40 =&gt; expect </t>
    </r>
    <r>
      <rPr>
        <sz val="12"/>
        <color rgb="FF0000FF"/>
        <rFont val="Times New Roman"/>
        <family val="1"/>
      </rPr>
      <t>0x88</t>
    </r>
    <r>
      <rPr>
        <sz val="12"/>
        <color indexed="8"/>
        <rFont val="Times New Roman"/>
        <family val="1"/>
      </rPr>
      <t xml:space="preserve">
0x3D =&gt; expect </t>
    </r>
    <r>
      <rPr>
        <sz val="12"/>
        <color rgb="FF0000FF"/>
        <rFont val="Times New Roman"/>
        <family val="1"/>
      </rPr>
      <t>0x3E</t>
    </r>
    <r>
      <rPr>
        <sz val="12"/>
        <color indexed="8"/>
        <rFont val="Times New Roman"/>
        <family val="1"/>
      </rPr>
      <t xml:space="preserve">
</t>
    </r>
    <phoneticPr fontId="21" type="noConversion"/>
  </si>
  <si>
    <t>1. Update battery Qmax limit to [10700,12300]</t>
    <phoneticPr fontId="21" type="noConversion"/>
  </si>
  <si>
    <t>Version2.23</t>
    <phoneticPr fontId="21" type="noConversion"/>
  </si>
  <si>
    <t>By Wendy</t>
    <phoneticPr fontId="21" type="noConversion"/>
  </si>
  <si>
    <t>QT0a:</t>
    <phoneticPr fontId="21" type="noConversion"/>
  </si>
  <si>
    <t>1. Update SPK frequency from 2.4kHz to 3.5kHz and limit</t>
    <phoneticPr fontId="21" type="noConversion"/>
  </si>
  <si>
    <t>[3450,3550]</t>
    <phoneticPr fontId="21" type="noConversion"/>
  </si>
  <si>
    <r>
      <t xml:space="preserve">memrw --32 0x23c1000f8 0x004702A1
audio -r
audio -r
audioreg -r -b boost-master  -a 0x10
audioreg -r -b boost-slave  -a 0x10
processaudio --freebufs all
</t>
    </r>
    <r>
      <rPr>
        <sz val="12"/>
        <color rgb="FF0000FF"/>
        <rFont val="Times New Roman"/>
        <family val="1"/>
      </rPr>
      <t>processaudio --pick tone-gen --options "--type sine --freq 3500 --scale 11.4" --out_channels 1 --out_len 1500 -d 16</t>
    </r>
    <r>
      <rPr>
        <sz val="12"/>
        <color theme="1"/>
        <rFont val="Times New Roman"/>
        <family val="1"/>
      </rPr>
      <t xml:space="preserve">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ap-mca0 --rxport ap-mca0 --usebuf process1
processaudio -p crop -i looprx0 -o "--start 5000"
processaudio -p fft -i process2 -o "--normalize false"
processaudio -p rms -i process2
audio --turnoff</t>
    </r>
    <phoneticPr fontId="21" type="noConversion"/>
  </si>
  <si>
    <t>1. Update the logic to catch 0x520 for Scorpius TX_FW_Version</t>
    <phoneticPr fontId="21" type="noConversion"/>
  </si>
  <si>
    <t>2. Update SCRP_LPP_Inductance_Free_Air_Cal test cmd to smokey ScorpiusHid --run --test "Set" --args "ReportID=0x05, ReportPayload='{0x00, 0x46}'"</t>
    <phoneticPr fontId="21" type="noConversion"/>
  </si>
  <si>
    <t>Catch the output as 0x520</t>
    <phoneticPr fontId="21" type="noConversion"/>
  </si>
  <si>
    <r>
      <rPr>
        <sz val="12"/>
        <color rgb="FF0000FF"/>
        <rFont val="Times New Roman"/>
        <family val="1"/>
      </rPr>
      <t>smokey ScorpiusHid --run --test "Set" --args "ReportID=0x05, ReportPayload='{0x00, 0x46}'"</t>
    </r>
    <r>
      <rPr>
        <sz val="12"/>
        <rFont val="Times New Roman"/>
        <family val="1"/>
      </rPr>
      <t xml:space="preserve">
stall 15000
smokey ScorpiusHid --run --test "Get" --args "ReportID=0x05"
smokey ScorpiusHid --run --test "Mem16" --args "Address=0x00012360, Length=220"
smokey ScorpiusHid --run --test "Mem16" --args "Address=0x00012430, Length=220"
smokey ScorpiusHid --run --test "Mem16" --args "Address=0x00012500, Length=220"
stall 60000
smokey ScorpiusHid --run --test "Print_Sector" --args "MTP_sector=126"
smokey ScorpiusHid --run --test "Set" --args "ReportID=0x03, ReportPayload='{0x70, 0x17, 0x88, 0x13}'"
smokey ScorpiusHid --run --test "Set" --args "ReportID=0x41, ReportPayload='{0x08, 0x0c, 0x00, 0x40, 0x08, 0x00, 0x00, 0x00}'"
smokey ScorpiusHid --run --test "Write_Word" --args "MTP_sector=126, MTP_Word_Idx=2, MTP_Value=2"
smokey ScorpiusHid --run --test "Write_Word" --args "MTP_sector=126, MTP_Word_Idx=3, MTP_Value=3"
smokey ScorpiusHid --run --test "Write_Word" --args "MTP_sector=126, MTP_Word_Idx=31, MTP_Value=31"
stall 1000000
smokey ScorpiusHid --run --test "Print_Sector" --args "MTP_sector=126"
smokey ScorpiusHid --run --test "Set" --args "ReportID=0x41, ReportPayload='{0x0c, 0x0c, 0x00, 0x40, 0x08, 0x00, 0x00, 0x00}'"
</t>
    </r>
    <r>
      <rPr>
        <sz val="12"/>
        <color rgb="FF0000FF"/>
        <rFont val="Times New Roman"/>
        <family val="1"/>
      </rPr>
      <t>pmugpio --pin 18 --output 0 --pushpull</t>
    </r>
    <r>
      <rPr>
        <sz val="12"/>
        <rFont val="Times New Roman"/>
        <family val="1"/>
      </rPr>
      <t xml:space="preserve">
stall 500000
</t>
    </r>
    <r>
      <rPr>
        <sz val="12"/>
        <color rgb="FF0000FF"/>
        <rFont val="Times New Roman"/>
        <family val="1"/>
      </rPr>
      <t>pmugpio --pin 18 --output 1 --pushpull</t>
    </r>
    <r>
      <rPr>
        <sz val="12"/>
        <rFont val="Times New Roman"/>
        <family val="1"/>
      </rPr>
      <t xml:space="preserve">
pmugpio --pin 14 --output 1 --pushpull
</t>
    </r>
    <r>
      <rPr>
        <sz val="12"/>
        <color rgb="FF0000FF"/>
        <rFont val="Times New Roman"/>
        <family val="1"/>
      </rPr>
      <t>pmugpio --pin 18 --output 1 --pushpull</t>
    </r>
    <r>
      <rPr>
        <sz val="12"/>
        <rFont val="Times New Roman"/>
        <family val="1"/>
      </rPr>
      <t xml:space="preserve">
i2c -w 6 0x39 6
stall 1000000
i2c -w 6 0x39 6
smokey ScorpiusHid --run --test "FwLoad" --args "PathToFwLoad='nandfs:\\AppleInternal\\Diags\\Scorpius\\J517J522\\ScorpiusTx-dotara.bin'"
i2c -w 6 0x39 6
stall 1000000
i2c -w 6 0x39 6
smokey ScorpiusHid --run --test "Set" --args "ReportID=0x09, ReportPayload='{0x01}'"
smokey ScorpiusHid --run --test "Print_Sector" --args "MTP_sector=126"</t>
    </r>
    <phoneticPr fontId="21" type="noConversion"/>
  </si>
  <si>
    <t>device -k GasGauge -p
device -k GasGauge -e read_blk 59 0</t>
    <phoneticPr fontId="21" type="noConversion"/>
  </si>
  <si>
    <t>Read Sealed status with "device -k GasGauge -p"</t>
    <phoneticPr fontId="21" type="noConversion"/>
  </si>
  <si>
    <t>Add_Attribute_LCM_CFG</t>
    <phoneticPr fontId="21" type="noConversion"/>
  </si>
  <si>
    <t>196</t>
  </si>
  <si>
    <t>[0x09||0x51||0x54]</t>
    <phoneticPr fontId="26" type="noConversion"/>
  </si>
  <si>
    <t>Version2.24</t>
    <phoneticPr fontId="21" type="noConversion"/>
  </si>
  <si>
    <t>QT0a/CT1/FOS/CT3:</t>
    <phoneticPr fontId="21" type="noConversion"/>
  </si>
  <si>
    <t>1. Add "Battery Seal Status Check"</t>
    <phoneticPr fontId="21" type="noConversion"/>
  </si>
  <si>
    <t>VA_Version</t>
    <phoneticPr fontId="21" type="noConversion"/>
  </si>
  <si>
    <r>
      <t>[0x52||</t>
    </r>
    <r>
      <rPr>
        <sz val="12"/>
        <color rgb="FF0070C0"/>
        <rFont val="Times New Roman"/>
        <family val="1"/>
      </rPr>
      <t>0x92</t>
    </r>
    <r>
      <rPr>
        <sz val="12"/>
        <color indexed="8"/>
        <rFont val="Times New Roman"/>
        <family val="1"/>
      </rPr>
      <t>]</t>
    </r>
    <phoneticPr fontId="21" type="noConversion"/>
  </si>
  <si>
    <t>1. Add "0x92" for "Magnetometer_VA_Version"</t>
    <phoneticPr fontId="21" type="noConversion"/>
  </si>
  <si>
    <r>
      <t>CT1</t>
    </r>
    <r>
      <rPr>
        <sz val="12"/>
        <color indexed="8"/>
        <rFont val="新細明體"/>
        <family val="1"/>
        <charset val="136"/>
      </rPr>
      <t>/CT3</t>
    </r>
    <r>
      <rPr>
        <sz val="12"/>
        <color indexed="8"/>
        <rFont val="新細明體"/>
        <family val="1"/>
        <charset val="136"/>
      </rPr>
      <t>:</t>
    </r>
    <phoneticPr fontId="21" type="noConversion"/>
  </si>
  <si>
    <t>Seal_Status_Check</t>
    <phoneticPr fontId="21" type="noConversion"/>
  </si>
  <si>
    <t>Version2.25</t>
    <phoneticPr fontId="21" type="noConversion"/>
  </si>
  <si>
    <t>sensor --sel als2 --init
sensor --sel als2 --conntest</t>
    <phoneticPr fontId="32" type="noConversion"/>
  </si>
  <si>
    <r>
      <t xml:space="preserve">camisp --find
</t>
    </r>
    <r>
      <rPr>
        <sz val="12"/>
        <color rgb="FF0000FF"/>
        <rFont val="Times New Roman"/>
        <family val="1"/>
      </rPr>
      <t>egpio --pick aop -n 25 --pull up
egpio --pick aop -n 26 --pull up</t>
    </r>
    <r>
      <rPr>
        <sz val="12"/>
        <rFont val="Times New Roman"/>
        <family val="1"/>
      </rPr>
      <t xml:space="preserve">
sensor --sel als1 --init
sensor --sel als1 --conntest</t>
    </r>
    <phoneticPr fontId="32" type="noConversion"/>
  </si>
  <si>
    <t>Interrupt_Test@FH_RIGHT</t>
    <phoneticPr fontId="21" type="noConversion"/>
  </si>
  <si>
    <t>pmuadc --sel cpmu --read ildo4</t>
    <phoneticPr fontId="21" type="noConversion"/>
  </si>
  <si>
    <t>camisp --exit
camisp --pick front1
camisp --on
camisp --nvmdump romeo
camisp --sn</t>
    <phoneticPr fontId="21" type="noConversion"/>
  </si>
  <si>
    <t>wait 20 
sensor --sel pressure --init
sensorreg --sel pressure -r 0xD0 1 
sensorreg --sel pressure -r 0xF3 3
sensorreg --sel pressure -r 0x80 36
sensorreg --sel pressure -r 0xF7 6
sensor --sel pressure --sample 1000ms --stats 
sensor --sel pressure --turnoff</t>
    <phoneticPr fontId="21" type="noConversion"/>
  </si>
  <si>
    <t>CT2:</t>
    <phoneticPr fontId="21" type="noConversion"/>
  </si>
  <si>
    <t>1. Update the logic to add "egpio --pick aop -n 25 --pull up" and "egpio --pick aop -n 26 --pull up" before "sensor --sel als1 --init" in test item "Interrupt_Test@FH_RIGHT"</t>
    <phoneticPr fontId="21" type="noConversion"/>
  </si>
  <si>
    <r>
      <t>CT3</t>
    </r>
    <r>
      <rPr>
        <sz val="12"/>
        <color indexed="8"/>
        <rFont val="新細明體"/>
        <family val="1"/>
        <charset val="136"/>
      </rPr>
      <t>:</t>
    </r>
    <phoneticPr fontId="21" type="noConversion"/>
  </si>
  <si>
    <t>1. Update the logic to add "egpio --pick aop -n 25 --pull up" and "egpio --pick aop -n 26 --pull up" before "sensor --sel als1 --init" in test item "Device_ID@ALS_FH_Right"</t>
    <phoneticPr fontId="21" type="noConversion"/>
  </si>
  <si>
    <r>
      <t xml:space="preserve">camisp --find
</t>
    </r>
    <r>
      <rPr>
        <sz val="12"/>
        <color rgb="FF0000FF"/>
        <rFont val="Times New Roman"/>
        <family val="1"/>
      </rPr>
      <t>egpio --pick aop -n 25 --pull up
egpio --pick aop -n 26 --pull up</t>
    </r>
    <r>
      <rPr>
        <sz val="12"/>
        <color rgb="FF050A0F"/>
        <rFont val="Times New Roman"/>
        <family val="1"/>
      </rPr>
      <t xml:space="preserve">
sensor --sel als1 --init
sensor --sel als1 --get prod_id</t>
    </r>
    <phoneticPr fontId="27" type="noConversion"/>
  </si>
  <si>
    <t>sensor --sel als1 --init
sensor --sel als1 --set gain 16
sensor --sel als1 --set integration_cycles 148
sensor --sel als1 --sample 3 --stream</t>
    <phoneticPr fontId="27" type="noConversion"/>
  </si>
  <si>
    <t># Catch Vbatt#Need upload Attributes</t>
    <phoneticPr fontId="21" type="noConversion"/>
  </si>
  <si>
    <t>Dotara_Heart_Beat_Connection_Test</t>
    <phoneticPr fontId="21" type="noConversion"/>
  </si>
  <si>
    <t>Grape_to_Dotara_Sync_Connection_Test</t>
    <phoneticPr fontId="21" type="noConversion"/>
  </si>
  <si>
    <t>Dotara_to_AOP_IRQ_Connection_Test</t>
    <phoneticPr fontId="21" type="noConversion"/>
  </si>
  <si>
    <t>AOP_to_Dotara_Connection_Test</t>
    <phoneticPr fontId="21" type="noConversion"/>
  </si>
  <si>
    <t>smokey ScorpiusHid --run --test "Set" --args "ReportID=0x31, ReportPayload='{0x00,0x00,0x0F}'"
wait 2000
smokey ScorpiusHid --run --test "Get" --args "ReportID=0x31, ReportPayload={}"</t>
    <phoneticPr fontId="21" type="noConversion"/>
  </si>
  <si>
    <t>Version2.26</t>
    <phoneticPr fontId="21" type="noConversion"/>
  </si>
  <si>
    <t>SCRP_DOTARA_WAKE_HEART_BEAT_HIGH
SCRP_DOTARA_WAKE_HEART_BEAT_LOW</t>
    <phoneticPr fontId="21" type="noConversion"/>
  </si>
  <si>
    <t>SCRP_GPIO_GRAPE_TO_DOTARA_TIME_SYNC_High
SCRP_GPIO_GRAPE_TO_DOTARA_TIME_SYNC_Low</t>
    <phoneticPr fontId="21" type="noConversion"/>
  </si>
  <si>
    <t>SCRP_DOTARA_TO_AOP_IRQ_High
SCRP_DOTARA_TO_AOP_IRQ_Low</t>
    <phoneticPr fontId="21" type="noConversion"/>
  </si>
  <si>
    <t>SCRP_DOTARA_SWDIO_1V8_High
SCRP_DOTARA_SWDIO_1V8_Low
SCRP_DOTARA_SWDCLK_1V8_High
SCRP_DOTARA_SWDCLK_1V8_Low</t>
    <phoneticPr fontId="21" type="noConversion"/>
  </si>
  <si>
    <t>JOI_SN</t>
    <phoneticPr fontId="21" type="noConversion"/>
  </si>
  <si>
    <t>Catch JOISA from SFC</t>
    <phoneticPr fontId="21" type="noConversion"/>
  </si>
  <si>
    <t>2. Add JOI_SN</t>
    <phoneticPr fontId="21" type="noConversion"/>
  </si>
  <si>
    <r>
      <t>1</t>
    </r>
    <r>
      <rPr>
        <sz val="12"/>
        <color indexed="8"/>
        <rFont val="新細明體"/>
        <family val="1"/>
        <charset val="136"/>
      </rPr>
      <t>. Add Scorpius connectivity test</t>
    </r>
    <phoneticPr fontId="21" type="noConversion"/>
  </si>
  <si>
    <r>
      <t xml:space="preserve">smokey ScorpiusHid --run --test "Set" --args "ReportID=0x41, ReportPayload='{0x08,0x36,0x00,0x40,0x01,0x00,0x00,0x00}'" 
</t>
    </r>
    <r>
      <rPr>
        <sz val="12"/>
        <color rgb="FF0000FF"/>
        <rFont val="Times New Roman"/>
        <family val="1"/>
      </rPr>
      <t>socgpio --port 0 --pin 140 --output 1
socgpio --port 0 --pin 140 --output 0</t>
    </r>
    <r>
      <rPr>
        <sz val="12"/>
        <rFont val="Times New Roman"/>
        <family val="1"/>
      </rPr>
      <t xml:space="preserve">
smokey ScorpiusHid --run --test "Set" --args "ReportID=0x40, ReportPayload='{0x00,0x0C,0x00,0x40}'"
smokey ScorpiusHid --run --test "Get" --args "ReportID=0x40"
socgpio --port 0 --pin 140 --output 0
socgpio --port 0 --pin 107 --output 0
smokey ScorpiusHid --run --test "Set" --args "ReportID=0x41, ReportPayload='{0x08,0x35,0x00,0x40,0x01,0x00,0x00,0x00}'"
smokey ScorpiusHid --run --test "Get" --args "ReportID=0x40" </t>
    </r>
    <phoneticPr fontId="21" type="noConversion"/>
  </si>
  <si>
    <t>[0.19,0.3]</t>
    <phoneticPr fontId="21" type="noConversion"/>
  </si>
  <si>
    <t>Version2.27</t>
    <phoneticPr fontId="21" type="noConversion"/>
  </si>
  <si>
    <r>
      <t>1</t>
    </r>
    <r>
      <rPr>
        <sz val="12"/>
        <color indexed="8"/>
        <rFont val="新細明體"/>
        <family val="1"/>
        <charset val="136"/>
      </rPr>
      <t>. Modify Scorpius Flex connectivity test command</t>
    </r>
    <phoneticPr fontId="21" type="noConversion"/>
  </si>
  <si>
    <t>2. Modify SPK IMON RMS limit from [0.21, 0.3] to [0.19, 0.3]</t>
    <phoneticPr fontId="21"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</si>
  <si>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100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1" type="noConversion"/>
  </si>
  <si>
    <t>Penrose_IR_AC_Ratio-4W/m^2</t>
    <phoneticPr fontId="21" type="noConversion"/>
  </si>
  <si>
    <t>Penrose_Green_AC_Ratio-3.4Klux</t>
    <phoneticPr fontId="21" type="noConversion"/>
  </si>
  <si>
    <t>rdar://60577252 (J5xx P1 QT0a Penrose test command tracking)
Pending P1 unit and diags cmd to validate
Use the mean data for the IR/Green AC ratio calculation:
CH0/CH1=AC ratio, do not use absolute value.</t>
    <phoneticPr fontId="21" type="noConversion"/>
  </si>
  <si>
    <t>3. Add Penrose IR/Green AC ratio test</t>
    <phoneticPr fontId="21" type="noConversion"/>
  </si>
  <si>
    <t>Version2.28</t>
    <phoneticPr fontId="21" type="noConversion"/>
  </si>
  <si>
    <t>By Daniel Cen</t>
    <phoneticPr fontId="21" type="noConversion"/>
  </si>
  <si>
    <r>
      <rPr>
        <sz val="12"/>
        <color rgb="FF0000FF"/>
        <rFont val="Times New Roman"/>
        <family val="1"/>
      </rPr>
      <t>camisp --find
egpio --pick aop -n 25 --pull up
egpio --pick aop -n 26 --pull up
i2c -s 5</t>
    </r>
    <r>
      <rPr>
        <sz val="12"/>
        <color indexed="8"/>
        <rFont val="Times New Roman"/>
        <family val="1"/>
      </rPr>
      <t xml:space="preserve">
i2c -v 5 0x33 0x32 0x80
i2c -d 5 0x33 0x32 1
i2c -d 5 0x33 0x0F 1</t>
    </r>
    <phoneticPr fontId="21" type="noConversion"/>
  </si>
  <si>
    <t>Yogi_Temperature</t>
    <phoneticPr fontId="21" type="noConversion"/>
  </si>
  <si>
    <t>display --on
i2c -s 4</t>
    <phoneticPr fontId="21" type="noConversion"/>
  </si>
  <si>
    <t>MLB_Serial_No</t>
    <phoneticPr fontId="21" type="noConversion"/>
  </si>
  <si>
    <t>i2c -w 6 0x39 6
stall 1000000
i2c -w 6 0x39 6
smokey ScorpiusHid --run --test "Set" --args "ReportID=0x09, ReportPayload='{0x01}'"
smokey ScorpiusHid --run --test "Print_Sector" --args "MTP_sector=127"  
smokey ScorpiusHid --run --test "Print_Sector" --args "MTP_sector=126"</t>
    <phoneticPr fontId="26" type="noConversion"/>
  </si>
  <si>
    <t>SCRP_Check Sum__S127_MTP_BEFORE</t>
    <phoneticPr fontId="26" type="noConversion"/>
  </si>
  <si>
    <r>
      <rPr>
        <sz val="12"/>
        <color rgb="FF0000FF"/>
        <rFont val="Times New Roman"/>
        <family val="1"/>
      </rPr>
      <t>touch --on
egpio --pick touch:1 --pin 10 --mode output --write 1</t>
    </r>
    <r>
      <rPr>
        <sz val="12"/>
        <rFont val="Times New Roman"/>
        <family val="1"/>
      </rPr>
      <t xml:space="preserve">
smokey ScorpiusHid --run --test "Mem32" --args "Address=0x40000C00, Length=4"
</t>
    </r>
    <r>
      <rPr>
        <sz val="12"/>
        <color rgb="FF0000FF"/>
        <rFont val="Times New Roman"/>
        <family val="1"/>
      </rPr>
      <t>egpio --pick touch:1 --pin 10 --mode output --write 0</t>
    </r>
    <r>
      <rPr>
        <sz val="12"/>
        <rFont val="Times New Roman"/>
        <family val="1"/>
      </rPr>
      <t xml:space="preserve">
smokey ScorpiusHid --run --test "Mem32" --args "Address=0x40000C00, Length=4"
</t>
    </r>
    <r>
      <rPr>
        <sz val="12"/>
        <color rgb="FF0000FF"/>
        <rFont val="Times New Roman"/>
        <family val="1"/>
      </rPr>
      <t>touch --off</t>
    </r>
    <phoneticPr fontId="21" type="noConversion"/>
  </si>
  <si>
    <t>smokey ScorpiusHid --run --test "Set" --args "ReportID=0x41, ReportPayload='{0x6c,0x35,0x00,0x40,0x01,0x00,0x00,0x00}'" 
socgpio --port 5 --pin 22 --get
smokey ScorpiusHid --run --test "Set" --args "ReportID=0x41, ReportPayload='{0x6c,0x36,0x00,0x40,0x01,0x00,0x00,0x00}'" 
socgpio --port 5 --pin 22 --get</t>
    <phoneticPr fontId="21" type="noConversion"/>
  </si>
  <si>
    <r>
      <t xml:space="preserve">socgpio --port </t>
    </r>
    <r>
      <rPr>
        <sz val="12"/>
        <color rgb="FF0000FF"/>
        <rFont val="Times New Roman"/>
        <family val="1"/>
      </rPr>
      <t>5</t>
    </r>
    <r>
      <rPr>
        <sz val="12"/>
        <rFont val="Times New Roman"/>
        <family val="1"/>
      </rPr>
      <t xml:space="preserve"> --pin 20 --output 1
smokey ScorpiusHid --run --test "Set" --args "ReportID=0x40, ReportPayload='{0x9C,0x3C,0x00,0x40}'"
smokey ScorpiusHid --run --test "Get" --args "ReportID=0x40" 
socgpio --port </t>
    </r>
    <r>
      <rPr>
        <sz val="12"/>
        <color rgb="FF0000FF"/>
        <rFont val="Times New Roman"/>
        <family val="1"/>
      </rPr>
      <t>5</t>
    </r>
    <r>
      <rPr>
        <sz val="12"/>
        <rFont val="Times New Roman"/>
        <family val="1"/>
      </rPr>
      <t xml:space="preserve"> --pin 20 --output 0
smokey ScorpiusHid --run --test "Set" --args "ReportID=0x40, ReportPayload='{0x9C,0x3C,0x00,0x40}'"
smokey ScorpiusHid --run --test "Get" --args "ReportID=0x40"</t>
    </r>
    <phoneticPr fontId="21" type="noConversion"/>
  </si>
  <si>
    <t xml:space="preserve">smokey ScorpiusHid --run --test "Set" --args "ReportID=0x31, ReportPayload='{0x06,0x00,0x8C}'" 
smokey ScorpiusHid --run --test "Get" --args "ReportID=0x31" </t>
    <phoneticPr fontId="21" type="noConversion"/>
  </si>
  <si>
    <r>
      <rPr>
        <sz val="12"/>
        <color rgb="FF0000FF"/>
        <rFont val="Times New Roman"/>
        <family val="1"/>
      </rPr>
      <t>pmugpio --pin 18 --output 0 --pushpull</t>
    </r>
    <r>
      <rPr>
        <sz val="12"/>
        <rFont val="Times New Roman"/>
        <family val="1"/>
      </rPr>
      <t xml:space="preserve">
stall 500000
</t>
    </r>
    <r>
      <rPr>
        <sz val="12"/>
        <color rgb="FF0000FF"/>
        <rFont val="Times New Roman"/>
        <family val="1"/>
      </rPr>
      <t>pmugpio --pin 18 --output 1 --pushpull</t>
    </r>
    <r>
      <rPr>
        <sz val="12"/>
        <rFont val="Times New Roman"/>
        <family val="1"/>
      </rPr>
      <t xml:space="preserve">
pmugpio --pin 14 --output 1 --pushpull
i2c -w 6 0x39 6
i2c -w 6 0x39 6
smokey ScorpiusHid --run --test "FwLoad" --args "PathToFwLoad='nandfs:\\AppleInternal\\Diags\\Scorpius\\J517J522\\ScorpiusTx-dotara.bin'"
i2c -w 6 0x39 6
stall 10000000
i2c -w 6 0x39 6
smokey ScorpiusHid --run --test "Set" --args "ReportID=0x09, ReportPayload='{0x01}'"
smokey ScorpiusHid --run --test "Print_Sector" --args "MTP_sector=127"
smokey ScorpiusHid --run --test "Print_Sector" --args "MTP_sector=126"</t>
    </r>
    <phoneticPr fontId="26" type="noConversion"/>
  </si>
  <si>
    <t>Penrose_IR_AC_Voltage@Ch0-4W/m^2</t>
    <phoneticPr fontId="21" type="noConversion"/>
  </si>
  <si>
    <t>Penrose_IR_AC_Voltage@Ch1-4W/m^2</t>
    <phoneticPr fontId="21" type="noConversion"/>
  </si>
  <si>
    <t>Penrose_Green_AC_Voltage@Ch0-3.4Klux</t>
    <phoneticPr fontId="21" type="noConversion"/>
  </si>
  <si>
    <t>Penrose_Green_AC_Voltage@Ch1-3.4Klux</t>
    <phoneticPr fontId="21" type="noConversion"/>
  </si>
  <si>
    <t>GPIO_Test</t>
    <phoneticPr fontId="21" type="noConversion"/>
  </si>
  <si>
    <t>2. Enable Grape GPIO_Test</t>
    <phoneticPr fontId="21" type="noConversion"/>
  </si>
  <si>
    <r>
      <rPr>
        <sz val="12"/>
        <color rgb="FF0000FF"/>
        <rFont val="Times New Roman"/>
        <family val="1"/>
      </rPr>
      <t>camisp --find
egpio --pick aop -n 25 --pull up
egpio --pick aop -n 26 --pull up</t>
    </r>
    <r>
      <rPr>
        <sz val="12"/>
        <color rgb="FF050A0F"/>
        <rFont val="Times New Roman"/>
        <family val="1"/>
      </rPr>
      <t xml:space="preserve">
i2c -s 5
i2c -d 5 0x33 0x00 0x02</t>
    </r>
    <phoneticPr fontId="21" type="noConversion"/>
  </si>
  <si>
    <t>i2c -s 5
i2c -d 5 0x33 0x00 0x02</t>
    <phoneticPr fontId="21" type="noConversion"/>
  </si>
  <si>
    <r>
      <t xml:space="preserve">camisp --find
</t>
    </r>
    <r>
      <rPr>
        <sz val="12"/>
        <color rgb="FF0000FF"/>
        <rFont val="Times New Roman"/>
        <family val="1"/>
      </rPr>
      <t>egpio --pick aop -n 25 --pull up
egpio --pick aop -n 26 --pull up</t>
    </r>
    <r>
      <rPr>
        <sz val="12"/>
        <rFont val="Times New Roman"/>
        <family val="1"/>
      </rPr>
      <t xml:space="preserve">
i2c -s 5
i2c -d 5 0x33 0x00 0x02</t>
    </r>
    <phoneticPr fontId="21" type="noConversion"/>
  </si>
  <si>
    <t>Yogi_Device_ID</t>
    <phoneticPr fontId="21" type="noConversion"/>
  </si>
  <si>
    <t>RotterDam_Test</t>
    <phoneticPr fontId="21" type="noConversion"/>
  </si>
  <si>
    <t>CT3:</t>
    <phoneticPr fontId="21" type="noConversion"/>
  </si>
  <si>
    <r>
      <t>C</t>
    </r>
    <r>
      <rPr>
        <sz val="12"/>
        <color indexed="8"/>
        <rFont val="新細明體"/>
        <family val="1"/>
        <charset val="136"/>
      </rPr>
      <t>G-QT:</t>
    </r>
    <phoneticPr fontId="21" type="noConversion"/>
  </si>
  <si>
    <t>1. Add "camisp --find;egpio --pick aop -n 25 --pull up;egpio --pick aop -n 26 --pull up" in "Yogi_Temperature"</t>
    <phoneticPr fontId="21" type="noConversion"/>
  </si>
  <si>
    <t>1. Add "egpio --pick aop -n 25 --pull up" and "egpio --pick aop -n 26 --pull up" in "Yogi_Device_ID"</t>
    <phoneticPr fontId="21" type="noConversion"/>
  </si>
  <si>
    <t>2. Disabled "RotterDam_Test" test</t>
    <phoneticPr fontId="21" type="noConversion"/>
  </si>
  <si>
    <r>
      <rPr>
        <sz val="12"/>
        <color rgb="FF0000FF"/>
        <rFont val="Times New Roman"/>
        <family val="1"/>
      </rPr>
      <t>bl --nits 1000
pattern --fill 0x000000</t>
    </r>
    <r>
      <rPr>
        <sz val="12"/>
        <rFont val="Times New Roman"/>
        <family val="1"/>
      </rPr>
      <t xml:space="preserve">
sensor --sel als1 --init
sensor --sel als1 --set gain </t>
    </r>
    <r>
      <rPr>
        <sz val="12"/>
        <color rgb="FF0000FF"/>
        <rFont val="Times New Roman"/>
        <family val="1"/>
      </rPr>
      <t>512</t>
    </r>
    <r>
      <rPr>
        <sz val="12"/>
        <rFont val="Times New Roman"/>
        <family val="1"/>
      </rPr>
      <t xml:space="preserve">
sensor --sel als1 --set integration_cycles</t>
    </r>
    <r>
      <rPr>
        <sz val="12"/>
        <color rgb="FF0000FF"/>
        <rFont val="Times New Roman"/>
        <family val="1"/>
      </rPr>
      <t xml:space="preserve"> 252</t>
    </r>
    <r>
      <rPr>
        <sz val="12"/>
        <rFont val="Times New Roman"/>
        <family val="1"/>
      </rPr>
      <t xml:space="preserve">
sensor --sel als1 --sample 3 --stream</t>
    </r>
    <phoneticPr fontId="27"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</si>
  <si>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t>
    </r>
    <phoneticPr fontId="27" type="noConversion"/>
  </si>
  <si>
    <r>
      <t xml:space="preserve">bl -o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7"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</si>
  <si>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
bl -r</t>
    </r>
    <phoneticPr fontId="27" type="noConversion"/>
  </si>
  <si>
    <r>
      <rPr>
        <sz val="12"/>
        <color rgb="FF0000FF"/>
        <rFont val="Times New Roman"/>
        <family val="1"/>
      </rPr>
      <t>bl --nits 1000
pattern --fill 0x000000</t>
    </r>
    <r>
      <rPr>
        <sz val="12"/>
        <rFont val="Times New Roman"/>
        <family val="1"/>
      </rPr>
      <t xml:space="preserve">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7" type="noConversion"/>
  </si>
  <si>
    <t>BL_Leakage_Bright_Ch_5@ALS_FH_Left</t>
    <phoneticPr fontId="27" type="noConversion"/>
  </si>
  <si>
    <t>CT1:</t>
    <phoneticPr fontId="21" type="noConversion"/>
  </si>
  <si>
    <t>1. Update ALS BL_Leakage command and Dark test command and limit</t>
    <phoneticPr fontId="21" type="noConversion"/>
  </si>
  <si>
    <r>
      <t>3</t>
    </r>
    <r>
      <rPr>
        <sz val="12"/>
        <color indexed="8"/>
        <rFont val="新細明體"/>
        <family val="1"/>
        <charset val="136"/>
      </rPr>
      <t>. Enable Grape GPIO_Test</t>
    </r>
    <phoneticPr fontId="21" type="noConversion"/>
  </si>
  <si>
    <t>3. Update ALS BL_Leakage command and Dark test command and limit</t>
    <phoneticPr fontId="21" type="noConversion"/>
  </si>
</sst>
</file>

<file path=xl/styles.xml><?xml version="1.0" encoding="utf-8"?>
<styleSheet xmlns="http://schemas.openxmlformats.org/spreadsheetml/2006/main">
  <fonts count="48">
    <font>
      <sz val="12"/>
      <color indexed="8"/>
      <name val="新細明體"/>
    </font>
    <font>
      <sz val="12"/>
      <color theme="1"/>
      <name val="Helvetica Neue"/>
      <family val="2"/>
      <charset val="136"/>
      <scheme val="minor"/>
    </font>
    <font>
      <b/>
      <i/>
      <sz val="23"/>
      <color indexed="8"/>
      <name val="Times New Roman"/>
      <family val="1"/>
    </font>
    <font>
      <b/>
      <sz val="23"/>
      <color indexed="8"/>
      <name val="Times New Roman"/>
      <family val="1"/>
    </font>
    <font>
      <b/>
      <sz val="12"/>
      <color indexed="8"/>
      <name val="Times New Roman"/>
      <family val="1"/>
    </font>
    <font>
      <b/>
      <i/>
      <sz val="22"/>
      <color indexed="8"/>
      <name val="Times New Roman"/>
      <family val="1"/>
    </font>
    <font>
      <sz val="22"/>
      <color indexed="8"/>
      <name val="細明體"/>
      <family val="3"/>
      <charset val="136"/>
    </font>
    <font>
      <sz val="12"/>
      <color indexed="8"/>
      <name val="Times New Roman"/>
      <family val="1"/>
    </font>
    <font>
      <b/>
      <sz val="12"/>
      <color indexed="12"/>
      <name val="Times New Roman"/>
      <family val="1"/>
    </font>
    <font>
      <b/>
      <sz val="12"/>
      <color indexed="20"/>
      <name val="Times New Roman"/>
      <family val="1"/>
    </font>
    <font>
      <b/>
      <sz val="12"/>
      <color indexed="21"/>
      <name val="Times New Roman"/>
      <family val="1"/>
    </font>
    <font>
      <sz val="14"/>
      <color indexed="8"/>
      <name val="Times New Roman"/>
      <family val="1"/>
    </font>
    <font>
      <b/>
      <sz val="12"/>
      <color indexed="16"/>
      <name val="Times New Roman"/>
      <family val="1"/>
    </font>
    <font>
      <sz val="12"/>
      <color indexed="25"/>
      <name val="Times New Roman"/>
      <family val="1"/>
    </font>
    <font>
      <sz val="12"/>
      <color indexed="26"/>
      <name val="Times New Roman"/>
      <family val="1"/>
    </font>
    <font>
      <sz val="12"/>
      <color indexed="27"/>
      <name val="Times New Roman"/>
      <family val="1"/>
    </font>
    <font>
      <b/>
      <sz val="22"/>
      <color indexed="8"/>
      <name val="Times New Roman"/>
      <family val="1"/>
    </font>
    <font>
      <sz val="12"/>
      <color indexed="28"/>
      <name val="Times New Roman"/>
      <family val="1"/>
    </font>
    <font>
      <b/>
      <sz val="12"/>
      <color indexed="30"/>
      <name val="Times New Roman"/>
      <family val="1"/>
    </font>
    <font>
      <sz val="12"/>
      <color indexed="11"/>
      <name val="Times New Roman"/>
      <family val="1"/>
    </font>
    <font>
      <sz val="22"/>
      <color indexed="8"/>
      <name val="Times New Roman"/>
      <family val="1"/>
    </font>
    <font>
      <sz val="9"/>
      <name val="細明體"/>
      <family val="3"/>
      <charset val="136"/>
    </font>
    <font>
      <sz val="12"/>
      <name val="Times New Roman"/>
      <family val="1"/>
    </font>
    <font>
      <sz val="12"/>
      <color rgb="FFFF0000"/>
      <name val="Times New Roman"/>
      <family val="1"/>
    </font>
    <font>
      <sz val="12"/>
      <color theme="1"/>
      <name val="Helvetica Neue"/>
      <family val="1"/>
      <charset val="136"/>
      <scheme val="minor"/>
    </font>
    <font>
      <sz val="12"/>
      <color theme="1"/>
      <name val="Times New Roman"/>
      <family val="1"/>
    </font>
    <font>
      <sz val="9"/>
      <name val="Helvetica Neue"/>
      <family val="1"/>
      <charset val="136"/>
      <scheme val="minor"/>
    </font>
    <font>
      <sz val="9"/>
      <name val="Helvetica Neue"/>
      <family val="3"/>
      <charset val="136"/>
      <scheme val="minor"/>
    </font>
    <font>
      <sz val="12"/>
      <color rgb="FF0000FF"/>
      <name val="Times New Roman"/>
      <family val="1"/>
    </font>
    <font>
      <sz val="12"/>
      <color indexed="8"/>
      <name val="新細明體"/>
      <family val="1"/>
      <charset val="136"/>
    </font>
    <font>
      <sz val="12"/>
      <color rgb="FF0070C0"/>
      <name val="Times New Roman"/>
      <family val="1"/>
    </font>
    <font>
      <sz val="12"/>
      <color rgb="FF0070C0"/>
      <name val="新細明體"/>
      <family val="1"/>
      <charset val="136"/>
    </font>
    <font>
      <sz val="9"/>
      <name val="Helvetica Neue"/>
      <family val="2"/>
      <charset val="136"/>
      <scheme val="minor"/>
    </font>
    <font>
      <sz val="12"/>
      <color theme="1"/>
      <name val="Helvetica Neue"/>
      <family val="2"/>
      <scheme val="minor"/>
    </font>
    <font>
      <sz val="12"/>
      <color indexed="8"/>
      <name val="新細明體"/>
      <family val="2"/>
      <charset val="136"/>
    </font>
    <font>
      <b/>
      <sz val="12"/>
      <color indexed="9"/>
      <name val="Times New Roman"/>
      <family val="1"/>
    </font>
    <font>
      <b/>
      <sz val="12"/>
      <color rgb="FFFFFFFF"/>
      <name val="Times New Roman"/>
      <family val="1"/>
    </font>
    <font>
      <b/>
      <sz val="12"/>
      <name val="Times New Roman"/>
      <family val="1"/>
    </font>
    <font>
      <b/>
      <sz val="12"/>
      <color theme="9"/>
      <name val="Times New Roman"/>
      <family val="1"/>
    </font>
    <font>
      <b/>
      <sz val="12"/>
      <color theme="9" tint="-0.249977111117893"/>
      <name val="Times New Roman"/>
      <family val="1"/>
    </font>
    <font>
      <sz val="12"/>
      <color rgb="FF000000"/>
      <name val="Times New Roman"/>
      <family val="1"/>
    </font>
    <font>
      <sz val="11"/>
      <color theme="1"/>
      <name val="Helvetica Neue"/>
      <family val="1"/>
      <charset val="136"/>
      <scheme val="minor"/>
    </font>
    <font>
      <b/>
      <sz val="12"/>
      <color theme="0"/>
      <name val="Times New Roman"/>
      <family val="1"/>
    </font>
    <font>
      <sz val="12"/>
      <color rgb="FF000000"/>
      <name val="Microsoft YaHei"/>
      <family val="1"/>
      <charset val="134"/>
    </font>
    <font>
      <sz val="12"/>
      <color rgb="FF000000"/>
      <name val="新細明體"/>
      <family val="1"/>
      <charset val="136"/>
    </font>
    <font>
      <sz val="9"/>
      <name val="新細明體"/>
      <family val="3"/>
      <charset val="136"/>
    </font>
    <font>
      <sz val="12"/>
      <color rgb="FF050A0F"/>
      <name val="Times New Roman"/>
      <family val="1"/>
    </font>
    <font>
      <b/>
      <sz val="12"/>
      <color rgb="FF0000FF"/>
      <name val="Times New Roman"/>
      <family val="1"/>
    </font>
  </fonts>
  <fills count="2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rgb="FFFFFF00"/>
        <bgColor indexed="64"/>
      </patternFill>
    </fill>
    <fill>
      <patternFill patternType="solid">
        <fgColor theme="0"/>
        <bgColor indexed="64"/>
      </patternFill>
    </fill>
    <fill>
      <patternFill patternType="solid">
        <fgColor theme="0" tint="-0.34998626667073579"/>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48"/>
        <bgColor indexed="64"/>
      </patternFill>
    </fill>
    <fill>
      <patternFill patternType="solid">
        <fgColor rgb="FF3366FF"/>
        <bgColor rgb="FF000000"/>
      </patternFill>
    </fill>
    <fill>
      <patternFill patternType="solid">
        <fgColor rgb="FFFF0000"/>
        <bgColor indexed="64"/>
      </patternFill>
    </fill>
  </fills>
  <borders count="119">
    <border>
      <left/>
      <right/>
      <top/>
      <bottom/>
      <diagonal/>
    </border>
    <border>
      <left style="thin">
        <color indexed="9"/>
      </left>
      <right style="thin">
        <color indexed="9"/>
      </right>
      <top style="thin">
        <color indexed="9"/>
      </top>
      <bottom/>
      <diagonal/>
    </border>
    <border>
      <left style="thin">
        <color indexed="9"/>
      </left>
      <right/>
      <top/>
      <bottom style="medium">
        <color indexed="8"/>
      </bottom>
      <diagonal/>
    </border>
    <border>
      <left/>
      <right/>
      <top/>
      <bottom style="medium">
        <color indexed="8"/>
      </bottom>
      <diagonal/>
    </border>
    <border>
      <left/>
      <right style="thin">
        <color indexed="9"/>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top style="thin">
        <color indexed="9"/>
      </top>
      <bottom style="thin">
        <color indexed="8"/>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style="thin">
        <color indexed="9"/>
      </left>
      <right style="thin">
        <color indexed="9"/>
      </right>
      <top style="thin">
        <color indexed="9"/>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9"/>
      </top>
      <bottom style="thin">
        <color indexed="9"/>
      </bottom>
      <diagonal/>
    </border>
    <border>
      <left/>
      <right/>
      <top style="thin">
        <color indexed="18"/>
      </top>
      <bottom style="thin">
        <color indexed="8"/>
      </bottom>
      <diagonal/>
    </border>
    <border>
      <left/>
      <right style="thin">
        <color indexed="9"/>
      </right>
      <top style="thin">
        <color indexed="9"/>
      </top>
      <bottom style="thin">
        <color indexed="8"/>
      </bottom>
      <diagonal/>
    </border>
    <border>
      <left/>
      <right style="thin">
        <color indexed="8"/>
      </right>
      <top/>
      <bottom/>
      <diagonal/>
    </border>
    <border>
      <left style="thin">
        <color indexed="8"/>
      </left>
      <right style="thin">
        <color indexed="9"/>
      </right>
      <top style="thin">
        <color indexed="9"/>
      </top>
      <bottom style="thin">
        <color indexed="9"/>
      </bottom>
      <diagonal/>
    </border>
    <border>
      <left style="thin">
        <color indexed="9"/>
      </left>
      <right/>
      <top style="thin">
        <color indexed="9"/>
      </top>
      <bottom style="medium">
        <color indexed="8"/>
      </bottom>
      <diagonal/>
    </border>
    <border>
      <left/>
      <right style="thin">
        <color indexed="8"/>
      </right>
      <top/>
      <bottom style="medium">
        <color indexed="8"/>
      </bottom>
      <diagonal/>
    </border>
    <border>
      <left/>
      <right style="thin">
        <color indexed="8"/>
      </right>
      <top style="thin">
        <color indexed="9"/>
      </top>
      <bottom/>
      <diagonal/>
    </border>
    <border>
      <left style="thin">
        <color indexed="8"/>
      </left>
      <right/>
      <top style="thin">
        <color indexed="9"/>
      </top>
      <bottom/>
      <diagonal/>
    </border>
    <border>
      <left/>
      <right style="thin">
        <color indexed="9"/>
      </right>
      <top style="thin">
        <color indexed="18"/>
      </top>
      <bottom/>
      <diagonal/>
    </border>
    <border>
      <left/>
      <right style="thin">
        <color indexed="9"/>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8"/>
      </left>
      <right/>
      <top/>
      <bottom style="medium">
        <color indexed="8"/>
      </bottom>
      <diagonal/>
    </border>
    <border>
      <left/>
      <right style="thin">
        <color indexed="8"/>
      </right>
      <top style="thin">
        <color indexed="18"/>
      </top>
      <bottom style="thin">
        <color indexed="8"/>
      </bottom>
      <diagonal/>
    </border>
    <border>
      <left style="thin">
        <color indexed="9"/>
      </left>
      <right style="thin">
        <color indexed="9"/>
      </right>
      <top/>
      <bottom style="thin">
        <color indexed="9"/>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9"/>
      </left>
      <right style="thin">
        <color indexed="8"/>
      </right>
      <top style="thin">
        <color indexed="9"/>
      </top>
      <bottom/>
      <diagonal/>
    </border>
    <border>
      <left style="thin">
        <color indexed="8"/>
      </left>
      <right style="thin">
        <color indexed="9"/>
      </right>
      <top style="thin">
        <color indexed="9"/>
      </top>
      <bottom/>
      <diagonal/>
    </border>
    <border>
      <left/>
      <right style="thin">
        <color indexed="9"/>
      </right>
      <top style="thin">
        <color indexed="9"/>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9"/>
      </left>
      <right style="thin">
        <color indexed="9"/>
      </right>
      <top style="thin">
        <color indexed="9"/>
      </top>
      <bottom style="thin">
        <color indexed="9"/>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style="thin">
        <color indexed="8"/>
      </right>
      <top style="medium">
        <color indexed="8"/>
      </top>
      <bottom/>
      <diagonal/>
    </border>
    <border>
      <left/>
      <right/>
      <top style="thin">
        <color indexed="10"/>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theme="0"/>
      </bottom>
      <diagonal/>
    </border>
    <border>
      <left style="thin">
        <color indexed="8"/>
      </left>
      <right style="medium">
        <color auto="1"/>
      </right>
      <top/>
      <bottom style="thin">
        <color indexed="8"/>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indexed="8"/>
      </left>
      <right style="thin">
        <color indexed="8"/>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8"/>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top style="thin">
        <color indexed="9"/>
      </top>
      <bottom/>
      <diagonal/>
    </border>
    <border>
      <left/>
      <right/>
      <top style="thin">
        <color indexed="18"/>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auto="1"/>
      </left>
      <right/>
      <top style="thin">
        <color auto="1"/>
      </top>
      <bottom style="thin">
        <color auto="1"/>
      </bottom>
      <diagonal/>
    </border>
    <border>
      <left/>
      <right style="thin">
        <color indexed="8"/>
      </right>
      <top style="thin">
        <color indexed="8"/>
      </top>
      <bottom/>
      <diagonal/>
    </border>
    <border>
      <left style="thin">
        <color auto="1"/>
      </left>
      <right style="thin">
        <color auto="1"/>
      </right>
      <top/>
      <bottom/>
      <diagonal/>
    </border>
    <border>
      <left style="thin">
        <color indexed="8"/>
      </left>
      <right style="thin">
        <color indexed="8"/>
      </right>
      <top/>
      <bottom style="thin">
        <color indexed="8"/>
      </bottom>
      <diagonal/>
    </border>
    <border>
      <left style="thin">
        <color indexed="9"/>
      </left>
      <right style="thin">
        <color indexed="9"/>
      </right>
      <top/>
      <bottom style="thin">
        <color indexed="9"/>
      </bottom>
      <diagonal/>
    </border>
    <border>
      <left style="medium">
        <color auto="1"/>
      </left>
      <right style="thin">
        <color auto="1"/>
      </right>
      <top style="thin">
        <color auto="1"/>
      </top>
      <bottom style="medium">
        <color auto="1"/>
      </bottom>
      <diagonal/>
    </border>
    <border>
      <left style="thin">
        <color indexed="9"/>
      </left>
      <right/>
      <top style="thin">
        <color indexed="9"/>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8"/>
      </left>
      <right style="medium">
        <color auto="1"/>
      </right>
      <top style="thin">
        <color indexed="8"/>
      </top>
      <bottom style="thin">
        <color indexed="8"/>
      </bottom>
      <diagonal/>
    </border>
    <border>
      <left style="medium">
        <color auto="1"/>
      </left>
      <right style="thin">
        <color indexed="8"/>
      </right>
      <top style="medium">
        <color auto="1"/>
      </top>
      <bottom style="thin">
        <color indexed="8"/>
      </bottom>
      <diagonal/>
    </border>
    <border>
      <left style="thin">
        <color indexed="8"/>
      </left>
      <right style="thin">
        <color indexed="8"/>
      </right>
      <top style="medium">
        <color auto="1"/>
      </top>
      <bottom style="thin">
        <color indexed="8"/>
      </bottom>
      <diagonal/>
    </border>
    <border>
      <left style="thin">
        <color indexed="8"/>
      </left>
      <right style="medium">
        <color auto="1"/>
      </right>
      <top style="medium">
        <color auto="1"/>
      </top>
      <bottom style="thin">
        <color indexed="8"/>
      </bottom>
      <diagonal/>
    </border>
    <border>
      <left style="medium">
        <color auto="1"/>
      </left>
      <right style="thin">
        <color indexed="8"/>
      </right>
      <top style="thin">
        <color indexed="8"/>
      </top>
      <bottom style="thin">
        <color indexed="8"/>
      </bottom>
      <diagonal/>
    </border>
    <border>
      <left style="thin">
        <color indexed="8"/>
      </left>
      <right style="medium">
        <color auto="1"/>
      </right>
      <top style="thin">
        <color indexed="8"/>
      </top>
      <bottom/>
      <diagonal/>
    </border>
    <border>
      <left style="thin">
        <color indexed="8"/>
      </left>
      <right style="medium">
        <color auto="1"/>
      </right>
      <top/>
      <bottom/>
      <diagonal/>
    </border>
    <border>
      <left style="medium">
        <color auto="1"/>
      </left>
      <right style="thin">
        <color indexed="8"/>
      </right>
      <top style="thin">
        <color indexed="8"/>
      </top>
      <bottom style="medium">
        <color auto="1"/>
      </bottom>
      <diagonal/>
    </border>
    <border>
      <left style="thin">
        <color indexed="8"/>
      </left>
      <right style="thin">
        <color indexed="8"/>
      </right>
      <top style="thin">
        <color indexed="8"/>
      </top>
      <bottom style="medium">
        <color auto="1"/>
      </bottom>
      <diagonal/>
    </border>
    <border>
      <left style="thin">
        <color indexed="8"/>
      </left>
      <right style="medium">
        <color auto="1"/>
      </right>
      <top style="thin">
        <color indexed="8"/>
      </top>
      <bottom style="medium">
        <color auto="1"/>
      </bottom>
      <diagonal/>
    </border>
  </borders>
  <cellStyleXfs count="67">
    <xf numFmtId="0" fontId="0" fillId="0" borderId="0" applyNumberFormat="0" applyFill="0" applyBorder="0" applyProtection="0">
      <alignment vertical="center"/>
    </xf>
    <xf numFmtId="0" fontId="24" fillId="0" borderId="17">
      <alignment vertical="center"/>
    </xf>
    <xf numFmtId="0" fontId="24" fillId="0" borderId="17">
      <alignment vertical="center"/>
    </xf>
    <xf numFmtId="0" fontId="29" fillId="0" borderId="17">
      <alignment vertical="center"/>
    </xf>
    <xf numFmtId="0" fontId="29" fillId="0" borderId="17" applyNumberFormat="0" applyFill="0" applyBorder="0" applyProtection="0">
      <alignment vertical="center"/>
    </xf>
    <xf numFmtId="0" fontId="33" fillId="0" borderId="17">
      <alignment vertical="center"/>
    </xf>
    <xf numFmtId="0" fontId="34" fillId="0" borderId="17">
      <alignment vertical="center"/>
    </xf>
    <xf numFmtId="0" fontId="33" fillId="0" borderId="17">
      <alignment vertical="center"/>
    </xf>
    <xf numFmtId="0" fontId="1" fillId="0" borderId="17">
      <alignment vertical="center"/>
    </xf>
    <xf numFmtId="0" fontId="24" fillId="0" borderId="17">
      <alignment vertical="center"/>
    </xf>
    <xf numFmtId="0" fontId="24" fillId="0" borderId="17">
      <alignment vertical="center"/>
    </xf>
    <xf numFmtId="0" fontId="1" fillId="0" borderId="17">
      <alignment vertical="center"/>
    </xf>
    <xf numFmtId="0" fontId="24" fillId="0" borderId="17"/>
    <xf numFmtId="0" fontId="24" fillId="0" borderId="17"/>
    <xf numFmtId="0" fontId="33" fillId="0" borderId="17"/>
    <xf numFmtId="0" fontId="24" fillId="0" borderId="17"/>
    <xf numFmtId="0" fontId="24" fillId="0" borderId="17"/>
    <xf numFmtId="0" fontId="24" fillId="0" borderId="17"/>
    <xf numFmtId="0" fontId="24" fillId="0" borderId="17"/>
    <xf numFmtId="0" fontId="24" fillId="0" borderId="17"/>
    <xf numFmtId="0" fontId="24" fillId="0" borderId="17">
      <alignment vertical="center"/>
    </xf>
    <xf numFmtId="0" fontId="1" fillId="0" borderId="17">
      <alignment vertical="center"/>
    </xf>
    <xf numFmtId="0" fontId="1" fillId="0" borderId="17">
      <alignment vertical="center"/>
    </xf>
    <xf numFmtId="0" fontId="41" fillId="0" borderId="17">
      <alignment vertical="center"/>
    </xf>
    <xf numFmtId="0" fontId="41" fillId="0" borderId="17">
      <alignment vertical="center"/>
    </xf>
    <xf numFmtId="0" fontId="41" fillId="0" borderId="17">
      <alignment vertical="center"/>
    </xf>
    <xf numFmtId="0" fontId="1" fillId="0" borderId="17">
      <alignment vertical="center"/>
    </xf>
    <xf numFmtId="0" fontId="1" fillId="0" borderId="17">
      <alignment vertical="center"/>
    </xf>
    <xf numFmtId="0" fontId="29" fillId="0" borderId="17">
      <alignment vertical="center"/>
    </xf>
    <xf numFmtId="0" fontId="29" fillId="0" borderId="17">
      <alignment vertical="center"/>
    </xf>
    <xf numFmtId="0" fontId="29" fillId="0" borderId="17">
      <alignment vertical="center"/>
    </xf>
    <xf numFmtId="0" fontId="29" fillId="0" borderId="17">
      <alignment vertical="center"/>
    </xf>
    <xf numFmtId="0" fontId="29" fillId="0" borderId="17">
      <alignment vertical="center"/>
    </xf>
    <xf numFmtId="0" fontId="29" fillId="0" borderId="17">
      <alignment vertical="center"/>
    </xf>
    <xf numFmtId="0" fontId="24" fillId="0" borderId="17">
      <alignment vertical="center"/>
    </xf>
    <xf numFmtId="0" fontId="24" fillId="0" borderId="17">
      <alignment vertical="center"/>
    </xf>
    <xf numFmtId="0" fontId="33" fillId="0" borderId="17">
      <alignment vertical="center"/>
    </xf>
    <xf numFmtId="0" fontId="24" fillId="0" borderId="17">
      <alignment vertical="center"/>
    </xf>
    <xf numFmtId="0" fontId="24" fillId="0" borderId="17">
      <alignment vertical="center"/>
    </xf>
    <xf numFmtId="0" fontId="24" fillId="0" borderId="17">
      <alignment vertical="center"/>
    </xf>
    <xf numFmtId="0" fontId="24" fillId="0" borderId="17">
      <alignment vertical="center"/>
    </xf>
    <xf numFmtId="0" fontId="29" fillId="0" borderId="17">
      <alignment vertical="center"/>
    </xf>
    <xf numFmtId="0" fontId="29" fillId="0" borderId="17">
      <alignment vertical="center"/>
    </xf>
    <xf numFmtId="0" fontId="29" fillId="0" borderId="17">
      <alignment vertical="center"/>
    </xf>
    <xf numFmtId="0" fontId="29" fillId="0" borderId="17">
      <alignment vertical="center"/>
    </xf>
    <xf numFmtId="0" fontId="24" fillId="0" borderId="17">
      <alignment vertical="center"/>
    </xf>
    <xf numFmtId="0" fontId="24" fillId="0" borderId="17"/>
    <xf numFmtId="0" fontId="24" fillId="0" borderId="17"/>
    <xf numFmtId="0" fontId="24" fillId="0" borderId="17"/>
    <xf numFmtId="0" fontId="24" fillId="0" borderId="17"/>
    <xf numFmtId="0" fontId="24" fillId="0" borderId="17"/>
    <xf numFmtId="0" fontId="24" fillId="0" borderId="17">
      <alignment vertical="center"/>
    </xf>
    <xf numFmtId="0" fontId="24" fillId="0" borderId="17">
      <alignment vertical="center"/>
    </xf>
    <xf numFmtId="0" fontId="1" fillId="0" borderId="17">
      <alignment vertical="center"/>
    </xf>
    <xf numFmtId="0" fontId="1" fillId="0" borderId="17">
      <alignment vertical="center"/>
    </xf>
    <xf numFmtId="0" fontId="1" fillId="0" borderId="17">
      <alignment vertical="center"/>
    </xf>
    <xf numFmtId="0" fontId="41" fillId="0" borderId="17">
      <alignment vertical="center"/>
    </xf>
    <xf numFmtId="0" fontId="24" fillId="0" borderId="17">
      <alignment vertical="center"/>
    </xf>
    <xf numFmtId="0" fontId="1" fillId="0" borderId="17">
      <alignment vertical="center"/>
    </xf>
    <xf numFmtId="0" fontId="1" fillId="0" borderId="17">
      <alignment vertical="center"/>
    </xf>
    <xf numFmtId="0" fontId="1" fillId="0" borderId="17">
      <alignment vertical="center"/>
    </xf>
    <xf numFmtId="0" fontId="24" fillId="0" borderId="17">
      <alignment vertical="center"/>
    </xf>
    <xf numFmtId="0" fontId="24" fillId="0" borderId="17">
      <alignment vertical="center"/>
    </xf>
    <xf numFmtId="0" fontId="1" fillId="0" borderId="17">
      <alignment vertical="center"/>
    </xf>
    <xf numFmtId="0" fontId="1" fillId="0" borderId="17">
      <alignment vertical="center"/>
    </xf>
    <xf numFmtId="0" fontId="41" fillId="0" borderId="17">
      <alignment vertical="center"/>
    </xf>
    <xf numFmtId="0" fontId="24" fillId="0" borderId="17">
      <alignment vertical="center"/>
    </xf>
  </cellStyleXfs>
  <cellXfs count="760">
    <xf numFmtId="0" fontId="0" fillId="0" borderId="0" xfId="0" applyFont="1" applyAlignment="1">
      <alignment vertical="center"/>
    </xf>
    <xf numFmtId="0" fontId="0" fillId="0" borderId="0" xfId="0" applyNumberFormat="1" applyFont="1" applyAlignment="1">
      <alignment vertical="center"/>
    </xf>
    <xf numFmtId="49" fontId="2" fillId="0" borderId="1" xfId="0" applyNumberFormat="1" applyFont="1" applyBorder="1" applyAlignment="1">
      <alignment vertical="center"/>
    </xf>
    <xf numFmtId="0" fontId="2" fillId="0" borderId="1" xfId="0" applyFont="1" applyBorder="1" applyAlignment="1">
      <alignment vertical="center"/>
    </xf>
    <xf numFmtId="0" fontId="0" fillId="0" borderId="1" xfId="0" applyFont="1" applyBorder="1" applyAlignment="1">
      <alignment vertical="center"/>
    </xf>
    <xf numFmtId="49" fontId="3" fillId="2" borderId="2" xfId="0" applyNumberFormat="1" applyFont="1" applyFill="1" applyBorder="1" applyAlignment="1">
      <alignment vertical="center"/>
    </xf>
    <xf numFmtId="0" fontId="2" fillId="2" borderId="3" xfId="0" applyFont="1" applyFill="1" applyBorder="1" applyAlignment="1">
      <alignment vertical="center"/>
    </xf>
    <xf numFmtId="0" fontId="0" fillId="2" borderId="3" xfId="0" applyFont="1" applyFill="1" applyBorder="1" applyAlignment="1">
      <alignment vertical="center"/>
    </xf>
    <xf numFmtId="0" fontId="0" fillId="2" borderId="4" xfId="0" applyFont="1" applyFill="1" applyBorder="1" applyAlignment="1">
      <alignment vertical="center"/>
    </xf>
    <xf numFmtId="49" fontId="4" fillId="3" borderId="5" xfId="0" applyNumberFormat="1" applyFont="1" applyFill="1" applyBorder="1" applyAlignment="1">
      <alignment horizontal="center" vertical="center"/>
    </xf>
    <xf numFmtId="0" fontId="4" fillId="3" borderId="6" xfId="0" applyFont="1" applyFill="1" applyBorder="1" applyAlignment="1">
      <alignment horizontal="center" vertical="center"/>
    </xf>
    <xf numFmtId="14" fontId="4" fillId="3" borderId="6"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0" fillId="0" borderId="8" xfId="0" applyNumberFormat="1" applyFont="1" applyBorder="1" applyAlignment="1">
      <alignment vertical="center"/>
    </xf>
    <xf numFmtId="0" fontId="0" fillId="0" borderId="8" xfId="0" applyFont="1" applyBorder="1" applyAlignment="1">
      <alignment vertical="center"/>
    </xf>
    <xf numFmtId="49" fontId="0" fillId="0" borderId="9" xfId="0" applyNumberFormat="1" applyFont="1" applyBorder="1" applyAlignment="1">
      <alignment vertical="center"/>
    </xf>
    <xf numFmtId="0" fontId="0" fillId="0" borderId="9" xfId="0" applyFont="1" applyBorder="1" applyAlignment="1">
      <alignment vertical="center"/>
    </xf>
    <xf numFmtId="0" fontId="0" fillId="4" borderId="9" xfId="0" applyFont="1" applyFill="1" applyBorder="1" applyAlignment="1">
      <alignment vertical="center"/>
    </xf>
    <xf numFmtId="0" fontId="5" fillId="4" borderId="14" xfId="0" applyFont="1" applyFill="1" applyBorder="1" applyAlignment="1">
      <alignment horizontal="center" vertical="center" wrapText="1"/>
    </xf>
    <xf numFmtId="49" fontId="8" fillId="11" borderId="19" xfId="0" applyNumberFormat="1" applyFont="1" applyFill="1" applyBorder="1" applyAlignment="1">
      <alignment horizontal="center" vertical="center" wrapText="1"/>
    </xf>
    <xf numFmtId="49" fontId="8" fillId="11" borderId="20" xfId="0" applyNumberFormat="1" applyFont="1" applyFill="1" applyBorder="1" applyAlignment="1">
      <alignment horizontal="center" vertical="center" wrapText="1"/>
    </xf>
    <xf numFmtId="49" fontId="8" fillId="11" borderId="15" xfId="0" applyNumberFormat="1" applyFont="1" applyFill="1" applyBorder="1" applyAlignment="1">
      <alignment horizontal="center" vertical="center" wrapText="1"/>
    </xf>
    <xf numFmtId="0" fontId="7" fillId="4" borderId="15" xfId="0" applyNumberFormat="1" applyFont="1" applyFill="1" applyBorder="1" applyAlignment="1">
      <alignment horizontal="center" vertical="center"/>
    </xf>
    <xf numFmtId="0" fontId="0" fillId="4" borderId="15" xfId="0" applyFont="1" applyFill="1" applyBorder="1" applyAlignment="1">
      <alignment vertical="center"/>
    </xf>
    <xf numFmtId="49" fontId="7" fillId="4" borderId="15" xfId="0" applyNumberFormat="1" applyFont="1" applyFill="1" applyBorder="1" applyAlignment="1">
      <alignment horizontal="center" vertical="center"/>
    </xf>
    <xf numFmtId="49" fontId="7" fillId="5" borderId="15" xfId="0" applyNumberFormat="1" applyFont="1" applyFill="1" applyBorder="1" applyAlignment="1">
      <alignment horizontal="center" vertical="center" wrapText="1"/>
    </xf>
    <xf numFmtId="0" fontId="7" fillId="4" borderId="15" xfId="0" applyFont="1" applyFill="1" applyBorder="1" applyAlignment="1">
      <alignment horizontal="center" vertical="center"/>
    </xf>
    <xf numFmtId="0" fontId="7" fillId="4" borderId="15" xfId="0" applyFont="1" applyFill="1" applyBorder="1" applyAlignment="1">
      <alignment horizontal="center" vertical="top"/>
    </xf>
    <xf numFmtId="0" fontId="0" fillId="4" borderId="24" xfId="0" applyFont="1" applyFill="1" applyBorder="1" applyAlignment="1">
      <alignment vertical="center"/>
    </xf>
    <xf numFmtId="0" fontId="0" fillId="4" borderId="25" xfId="0" applyFont="1" applyFill="1" applyBorder="1" applyAlignment="1">
      <alignment vertical="center"/>
    </xf>
    <xf numFmtId="1" fontId="4" fillId="4" borderId="26" xfId="0" applyNumberFormat="1" applyFont="1" applyFill="1" applyBorder="1" applyAlignment="1">
      <alignment horizontal="center" vertical="center" wrapText="1"/>
    </xf>
    <xf numFmtId="49" fontId="7" fillId="2" borderId="15" xfId="0" applyNumberFormat="1" applyFont="1" applyFill="1" applyBorder="1" applyAlignment="1">
      <alignment horizontal="center" vertical="center"/>
    </xf>
    <xf numFmtId="49" fontId="7" fillId="7" borderId="15" xfId="0" applyNumberFormat="1" applyFont="1" applyFill="1" applyBorder="1" applyAlignment="1">
      <alignment horizontal="center" vertical="center" wrapText="1"/>
    </xf>
    <xf numFmtId="49" fontId="7" fillId="6" borderId="15" xfId="0" applyNumberFormat="1" applyFont="1" applyFill="1" applyBorder="1" applyAlignment="1">
      <alignment horizontal="center" vertical="center" wrapText="1"/>
    </xf>
    <xf numFmtId="0" fontId="7" fillId="4" borderId="29" xfId="0" applyFont="1" applyFill="1" applyBorder="1" applyAlignment="1">
      <alignment horizontal="center" vertical="center"/>
    </xf>
    <xf numFmtId="49" fontId="7" fillId="12" borderId="15" xfId="0" applyNumberFormat="1" applyFont="1" applyFill="1" applyBorder="1" applyAlignment="1">
      <alignment horizontal="center" vertical="center" wrapText="1"/>
    </xf>
    <xf numFmtId="49" fontId="7" fillId="9" borderId="15" xfId="0" applyNumberFormat="1" applyFont="1" applyFill="1" applyBorder="1" applyAlignment="1">
      <alignment horizontal="center" vertical="center" wrapText="1"/>
    </xf>
    <xf numFmtId="0" fontId="0" fillId="4" borderId="30" xfId="0" applyFont="1" applyFill="1" applyBorder="1" applyAlignment="1">
      <alignment vertical="center"/>
    </xf>
    <xf numFmtId="49" fontId="7" fillId="10" borderId="15" xfId="0" applyNumberFormat="1" applyFont="1" applyFill="1" applyBorder="1" applyAlignment="1">
      <alignment horizontal="center" vertical="center" wrapText="1"/>
    </xf>
    <xf numFmtId="49" fontId="7" fillId="4" borderId="15" xfId="0" applyNumberFormat="1" applyFont="1" applyFill="1" applyBorder="1" applyAlignment="1">
      <alignment horizontal="center" vertical="top" wrapText="1"/>
    </xf>
    <xf numFmtId="49" fontId="7" fillId="4" borderId="15" xfId="0" applyNumberFormat="1" applyFont="1" applyFill="1" applyBorder="1" applyAlignment="1">
      <alignment vertical="center"/>
    </xf>
    <xf numFmtId="0" fontId="7" fillId="4" borderId="15" xfId="0" applyFont="1" applyFill="1" applyBorder="1" applyAlignment="1">
      <alignment vertical="center"/>
    </xf>
    <xf numFmtId="0" fontId="7" fillId="4" borderId="9" xfId="0" applyFont="1" applyFill="1" applyBorder="1" applyAlignment="1">
      <alignment vertical="center"/>
    </xf>
    <xf numFmtId="0" fontId="0" fillId="0" borderId="0" xfId="0" applyNumberFormat="1" applyFont="1" applyAlignment="1">
      <alignment vertical="center"/>
    </xf>
    <xf numFmtId="0" fontId="7" fillId="4" borderId="9" xfId="0" applyFont="1" applyFill="1" applyBorder="1" applyAlignment="1">
      <alignment horizontal="center" vertical="center"/>
    </xf>
    <xf numFmtId="1" fontId="4" fillId="4" borderId="15" xfId="0" applyNumberFormat="1" applyFont="1" applyFill="1" applyBorder="1" applyAlignment="1">
      <alignment horizontal="center" vertical="center" wrapText="1"/>
    </xf>
    <xf numFmtId="0" fontId="16" fillId="4" borderId="33" xfId="0" applyFont="1" applyFill="1" applyBorder="1" applyAlignment="1">
      <alignment vertical="center" wrapText="1"/>
    </xf>
    <xf numFmtId="0" fontId="16" fillId="4" borderId="12" xfId="0" applyFont="1" applyFill="1" applyBorder="1" applyAlignment="1">
      <alignment vertical="center" wrapText="1"/>
    </xf>
    <xf numFmtId="0" fontId="16" fillId="4" borderId="34" xfId="0" applyFont="1" applyFill="1" applyBorder="1" applyAlignment="1">
      <alignment vertical="top" wrapText="1"/>
    </xf>
    <xf numFmtId="0" fontId="16" fillId="4" borderId="16" xfId="0" applyFont="1" applyFill="1" applyBorder="1" applyAlignment="1">
      <alignment vertical="center" wrapText="1"/>
    </xf>
    <xf numFmtId="0" fontId="16" fillId="4" borderId="17" xfId="0" applyFont="1" applyFill="1" applyBorder="1" applyAlignment="1">
      <alignment vertical="center" wrapText="1"/>
    </xf>
    <xf numFmtId="0" fontId="16" fillId="4" borderId="35" xfId="0" applyFont="1" applyFill="1" applyBorder="1" applyAlignment="1">
      <alignment vertical="top" wrapText="1"/>
    </xf>
    <xf numFmtId="0" fontId="7" fillId="4" borderId="36" xfId="0" applyFont="1" applyFill="1" applyBorder="1" applyAlignment="1">
      <alignment horizontal="center" vertical="center"/>
    </xf>
    <xf numFmtId="0" fontId="7" fillId="4" borderId="37" xfId="0" applyFont="1" applyFill="1" applyBorder="1" applyAlignment="1">
      <alignment horizontal="center" vertical="center"/>
    </xf>
    <xf numFmtId="0" fontId="7" fillId="4" borderId="37" xfId="0" applyFont="1" applyFill="1" applyBorder="1" applyAlignment="1">
      <alignment vertical="center"/>
    </xf>
    <xf numFmtId="0" fontId="7" fillId="4" borderId="18" xfId="0" applyFont="1" applyFill="1" applyBorder="1" applyAlignment="1">
      <alignment horizontal="center" vertical="center"/>
    </xf>
    <xf numFmtId="0" fontId="16" fillId="4" borderId="38" xfId="0" applyFont="1" applyFill="1" applyBorder="1" applyAlignment="1">
      <alignment vertical="center"/>
    </xf>
    <xf numFmtId="0" fontId="16" fillId="4" borderId="3" xfId="0" applyFont="1" applyFill="1" applyBorder="1" applyAlignment="1">
      <alignment vertical="center"/>
    </xf>
    <xf numFmtId="0" fontId="16" fillId="4" borderId="4" xfId="0" applyFont="1" applyFill="1" applyBorder="1" applyAlignment="1">
      <alignment vertical="top"/>
    </xf>
    <xf numFmtId="49" fontId="7" fillId="4" borderId="15" xfId="0" applyNumberFormat="1" applyFont="1" applyFill="1" applyBorder="1" applyAlignment="1">
      <alignment vertical="center" wrapText="1"/>
    </xf>
    <xf numFmtId="0" fontId="7" fillId="4" borderId="15" xfId="0" applyFont="1" applyFill="1" applyBorder="1" applyAlignment="1">
      <alignment horizontal="center" vertical="top" wrapText="1"/>
    </xf>
    <xf numFmtId="49" fontId="7" fillId="4" borderId="15" xfId="0" applyNumberFormat="1" applyFont="1" applyFill="1" applyBorder="1" applyAlignment="1">
      <alignment vertical="top" wrapText="1"/>
    </xf>
    <xf numFmtId="0" fontId="7" fillId="4" borderId="15" xfId="0" applyFont="1" applyFill="1" applyBorder="1" applyAlignment="1">
      <alignment vertical="top" wrapText="1"/>
    </xf>
    <xf numFmtId="49" fontId="17" fillId="4" borderId="15" xfId="0" applyNumberFormat="1" applyFont="1" applyFill="1" applyBorder="1" applyAlignment="1">
      <alignment vertical="center"/>
    </xf>
    <xf numFmtId="0" fontId="7" fillId="4" borderId="15" xfId="0" applyFont="1" applyFill="1" applyBorder="1" applyAlignment="1">
      <alignment vertical="top"/>
    </xf>
    <xf numFmtId="0" fontId="7" fillId="9" borderId="15" xfId="0" applyFont="1" applyFill="1" applyBorder="1" applyAlignment="1">
      <alignment horizontal="center" vertical="center" wrapText="1"/>
    </xf>
    <xf numFmtId="0" fontId="7" fillId="4" borderId="24" xfId="0" applyFont="1" applyFill="1" applyBorder="1" applyAlignment="1">
      <alignment vertical="center"/>
    </xf>
    <xf numFmtId="0" fontId="0" fillId="4" borderId="24" xfId="0" applyFont="1" applyFill="1" applyBorder="1" applyAlignment="1">
      <alignment horizontal="center" vertical="center"/>
    </xf>
    <xf numFmtId="0" fontId="0" fillId="4" borderId="9" xfId="0" applyFont="1" applyFill="1" applyBorder="1" applyAlignment="1">
      <alignment horizontal="center" vertical="center"/>
    </xf>
    <xf numFmtId="1" fontId="4" fillId="4" borderId="39" xfId="0" applyNumberFormat="1" applyFont="1" applyFill="1" applyBorder="1" applyAlignment="1">
      <alignment horizontal="center" vertical="center" wrapText="1"/>
    </xf>
    <xf numFmtId="49" fontId="7" fillId="13" borderId="15" xfId="0" applyNumberFormat="1" applyFont="1" applyFill="1" applyBorder="1" applyAlignment="1">
      <alignment horizontal="center" vertical="center" wrapText="1"/>
    </xf>
    <xf numFmtId="49" fontId="7" fillId="14" borderId="15" xfId="0" applyNumberFormat="1" applyFont="1" applyFill="1" applyBorder="1" applyAlignment="1">
      <alignment horizontal="center" vertical="center" wrapText="1"/>
    </xf>
    <xf numFmtId="49" fontId="7" fillId="15" borderId="15" xfId="0" applyNumberFormat="1" applyFont="1" applyFill="1" applyBorder="1" applyAlignment="1">
      <alignment horizontal="center" vertical="center" wrapText="1"/>
    </xf>
    <xf numFmtId="0" fontId="7" fillId="4" borderId="13" xfId="0" applyFont="1" applyFill="1" applyBorder="1" applyAlignment="1">
      <alignment vertical="top" wrapText="1"/>
    </xf>
    <xf numFmtId="0" fontId="7" fillId="0" borderId="0" xfId="0" applyNumberFormat="1" applyFont="1" applyAlignment="1">
      <alignment vertical="center"/>
    </xf>
    <xf numFmtId="0" fontId="7" fillId="0" borderId="0" xfId="0" applyFont="1" applyAlignment="1">
      <alignment vertical="center"/>
    </xf>
    <xf numFmtId="0" fontId="7" fillId="4" borderId="29" xfId="0" applyFont="1" applyFill="1" applyBorder="1" applyAlignment="1">
      <alignment vertical="center"/>
    </xf>
    <xf numFmtId="0" fontId="7" fillId="4" borderId="29" xfId="0" applyFont="1" applyFill="1" applyBorder="1" applyAlignment="1">
      <alignment vertical="top" wrapText="1"/>
    </xf>
    <xf numFmtId="0" fontId="7" fillId="4" borderId="9" xfId="0" applyFont="1" applyFill="1" applyBorder="1" applyAlignment="1">
      <alignment vertical="top" wrapText="1"/>
    </xf>
    <xf numFmtId="0" fontId="7" fillId="4" borderId="9" xfId="0" applyFont="1" applyFill="1" applyBorder="1" applyAlignment="1">
      <alignment vertical="top"/>
    </xf>
    <xf numFmtId="0" fontId="7" fillId="4" borderId="25" xfId="0" applyFont="1" applyFill="1" applyBorder="1" applyAlignment="1">
      <alignment horizontal="center" vertical="center"/>
    </xf>
    <xf numFmtId="0" fontId="7" fillId="0" borderId="0" xfId="0" applyNumberFormat="1" applyFont="1" applyAlignment="1">
      <alignment horizontal="center" vertical="center"/>
    </xf>
    <xf numFmtId="0" fontId="7" fillId="4" borderId="12" xfId="0" applyFont="1" applyFill="1" applyBorder="1" applyAlignment="1">
      <alignment vertical="center"/>
    </xf>
    <xf numFmtId="0" fontId="7" fillId="4" borderId="13" xfId="0" applyFont="1" applyFill="1" applyBorder="1" applyAlignment="1">
      <alignment vertical="center"/>
    </xf>
    <xf numFmtId="0" fontId="7" fillId="4" borderId="16" xfId="0" applyFont="1" applyFill="1" applyBorder="1" applyAlignment="1">
      <alignment vertical="center"/>
    </xf>
    <xf numFmtId="0" fontId="7" fillId="4" borderId="17" xfId="0" applyFont="1" applyFill="1" applyBorder="1" applyAlignment="1">
      <alignment vertical="center"/>
    </xf>
    <xf numFmtId="0" fontId="7" fillId="4" borderId="10" xfId="0" applyFont="1" applyFill="1" applyBorder="1" applyAlignment="1">
      <alignment horizontal="center" vertical="center"/>
    </xf>
    <xf numFmtId="49" fontId="7" fillId="8" borderId="15" xfId="0" applyNumberFormat="1" applyFont="1" applyFill="1" applyBorder="1" applyAlignment="1">
      <alignment horizontal="center" vertical="center" wrapText="1"/>
    </xf>
    <xf numFmtId="49" fontId="7" fillId="4" borderId="9" xfId="0" applyNumberFormat="1" applyFont="1" applyFill="1" applyBorder="1" applyAlignment="1">
      <alignment vertical="center"/>
    </xf>
    <xf numFmtId="0" fontId="7" fillId="4" borderId="1" xfId="0" applyFont="1" applyFill="1" applyBorder="1" applyAlignment="1">
      <alignment vertical="center"/>
    </xf>
    <xf numFmtId="0" fontId="7" fillId="4" borderId="40" xfId="0" applyFont="1" applyFill="1" applyBorder="1" applyAlignment="1">
      <alignment vertical="center"/>
    </xf>
    <xf numFmtId="0" fontId="7" fillId="4" borderId="9" xfId="0" applyFont="1" applyFill="1" applyBorder="1" applyAlignment="1">
      <alignment horizontal="center" vertical="center" wrapText="1"/>
    </xf>
    <xf numFmtId="0" fontId="5" fillId="4" borderId="9" xfId="0" applyFont="1" applyFill="1" applyBorder="1" applyAlignment="1">
      <alignment horizontal="center" vertical="center" wrapText="1"/>
    </xf>
    <xf numFmtId="49" fontId="7" fillId="4" borderId="27" xfId="0" applyNumberFormat="1" applyFont="1" applyFill="1" applyBorder="1" applyAlignment="1">
      <alignment horizontal="center" vertical="center"/>
    </xf>
    <xf numFmtId="49" fontId="7" fillId="4" borderId="15" xfId="0" applyNumberFormat="1" applyFont="1" applyFill="1" applyBorder="1" applyAlignment="1">
      <alignment horizontal="center" vertical="center"/>
    </xf>
    <xf numFmtId="49" fontId="7" fillId="4" borderId="11" xfId="0" applyNumberFormat="1" applyFont="1" applyFill="1" applyBorder="1" applyAlignment="1">
      <alignment horizontal="center" vertical="center"/>
    </xf>
    <xf numFmtId="49" fontId="7" fillId="4" borderId="1" xfId="0" applyNumberFormat="1" applyFont="1" applyFill="1" applyBorder="1" applyAlignment="1">
      <alignment vertical="center"/>
    </xf>
    <xf numFmtId="0" fontId="7" fillId="4" borderId="1" xfId="0" applyFont="1" applyFill="1" applyBorder="1" applyAlignment="1">
      <alignment horizontal="center" vertical="center"/>
    </xf>
    <xf numFmtId="49" fontId="7" fillId="10" borderId="41" xfId="0" applyNumberFormat="1" applyFont="1" applyFill="1" applyBorder="1" applyAlignment="1">
      <alignment horizontal="center" vertical="center" wrapText="1"/>
    </xf>
    <xf numFmtId="0" fontId="7" fillId="4" borderId="44" xfId="0" applyFont="1" applyFill="1" applyBorder="1" applyAlignment="1">
      <alignment vertical="center"/>
    </xf>
    <xf numFmtId="0" fontId="7" fillId="4" borderId="1" xfId="0" applyFont="1" applyFill="1" applyBorder="1" applyAlignment="1">
      <alignment vertical="top" wrapText="1"/>
    </xf>
    <xf numFmtId="0" fontId="7" fillId="4" borderId="40" xfId="0" applyFont="1" applyFill="1" applyBorder="1" applyAlignment="1">
      <alignment horizontal="center" vertical="center"/>
    </xf>
    <xf numFmtId="0" fontId="7" fillId="4" borderId="40" xfId="0" applyFont="1" applyFill="1" applyBorder="1" applyAlignment="1">
      <alignment vertical="top" wrapText="1"/>
    </xf>
    <xf numFmtId="49" fontId="7" fillId="4" borderId="42" xfId="0" applyNumberFormat="1" applyFont="1" applyFill="1" applyBorder="1" applyAlignment="1">
      <alignment horizontal="center" vertical="center"/>
    </xf>
    <xf numFmtId="49" fontId="7" fillId="9" borderId="42" xfId="0" applyNumberFormat="1" applyFont="1" applyFill="1" applyBorder="1" applyAlignment="1">
      <alignment horizontal="center" vertical="center" wrapText="1"/>
    </xf>
    <xf numFmtId="49" fontId="7" fillId="5" borderId="42" xfId="0" applyNumberFormat="1" applyFont="1" applyFill="1" applyBorder="1" applyAlignment="1">
      <alignment horizontal="center" vertical="center" wrapText="1"/>
    </xf>
    <xf numFmtId="0" fontId="7" fillId="4" borderId="41" xfId="0" applyNumberFormat="1" applyFont="1" applyFill="1" applyBorder="1" applyAlignment="1">
      <alignment horizontal="center" vertical="center"/>
    </xf>
    <xf numFmtId="0" fontId="7" fillId="4" borderId="45" xfId="0" applyFont="1" applyFill="1" applyBorder="1" applyAlignment="1">
      <alignment vertical="center"/>
    </xf>
    <xf numFmtId="0" fontId="7" fillId="4" borderId="1" xfId="0" applyFont="1" applyFill="1" applyBorder="1" applyAlignment="1">
      <alignment vertical="top"/>
    </xf>
    <xf numFmtId="0" fontId="7" fillId="4" borderId="40" xfId="0" applyFont="1" applyFill="1" applyBorder="1" applyAlignment="1">
      <alignment horizontal="center" vertical="center" wrapText="1"/>
    </xf>
    <xf numFmtId="0" fontId="7" fillId="4" borderId="40" xfId="0" applyFont="1" applyFill="1" applyBorder="1" applyAlignment="1">
      <alignment vertical="top"/>
    </xf>
    <xf numFmtId="0" fontId="7" fillId="4" borderId="42" xfId="0" applyNumberFormat="1" applyFont="1" applyFill="1" applyBorder="1" applyAlignment="1">
      <alignment horizontal="center" vertical="center"/>
    </xf>
    <xf numFmtId="0" fontId="25" fillId="0" borderId="17" xfId="1" applyFont="1" applyFill="1">
      <alignment vertical="center"/>
    </xf>
    <xf numFmtId="0" fontId="25" fillId="0" borderId="17" xfId="1" applyFont="1">
      <alignment vertical="center"/>
    </xf>
    <xf numFmtId="0" fontId="20" fillId="4" borderId="42" xfId="0" applyFont="1" applyFill="1" applyBorder="1" applyAlignment="1">
      <alignment vertical="center"/>
    </xf>
    <xf numFmtId="49" fontId="7" fillId="2" borderId="42" xfId="0" applyNumberFormat="1" applyFont="1" applyFill="1" applyBorder="1" applyAlignment="1">
      <alignment horizontal="center" vertical="center"/>
    </xf>
    <xf numFmtId="49" fontId="7" fillId="6" borderId="42" xfId="0" applyNumberFormat="1" applyFont="1" applyFill="1" applyBorder="1" applyAlignment="1">
      <alignment horizontal="center" vertical="center" wrapText="1"/>
    </xf>
    <xf numFmtId="49" fontId="7" fillId="7" borderId="42" xfId="0" applyNumberFormat="1" applyFont="1" applyFill="1" applyBorder="1" applyAlignment="1">
      <alignment horizontal="center" vertical="center" wrapText="1"/>
    </xf>
    <xf numFmtId="49" fontId="7" fillId="12" borderId="42" xfId="0" applyNumberFormat="1" applyFont="1" applyFill="1" applyBorder="1" applyAlignment="1">
      <alignment horizontal="center" vertical="center" wrapText="1"/>
    </xf>
    <xf numFmtId="49" fontId="7" fillId="10" borderId="50" xfId="0" applyNumberFormat="1" applyFont="1" applyFill="1" applyBorder="1" applyAlignment="1">
      <alignment horizontal="center" vertical="center" wrapText="1"/>
    </xf>
    <xf numFmtId="0" fontId="7" fillId="4" borderId="50" xfId="0" applyNumberFormat="1" applyFont="1" applyFill="1" applyBorder="1" applyAlignment="1">
      <alignment horizontal="center" vertical="center"/>
    </xf>
    <xf numFmtId="0" fontId="29" fillId="0" borderId="9" xfId="0" applyFont="1" applyBorder="1" applyAlignment="1">
      <alignment vertical="center"/>
    </xf>
    <xf numFmtId="0" fontId="29" fillId="0" borderId="9" xfId="0" applyFont="1" applyBorder="1" applyAlignment="1">
      <alignment vertical="center" wrapText="1"/>
    </xf>
    <xf numFmtId="0" fontId="29" fillId="0" borderId="0" xfId="0" applyNumberFormat="1" applyFont="1" applyAlignment="1">
      <alignment vertical="center"/>
    </xf>
    <xf numFmtId="0" fontId="29" fillId="0" borderId="52" xfId="0" applyFont="1" applyBorder="1" applyAlignment="1">
      <alignment vertical="center"/>
    </xf>
    <xf numFmtId="0" fontId="0" fillId="0" borderId="52" xfId="0" applyFont="1" applyBorder="1" applyAlignment="1">
      <alignment vertical="center"/>
    </xf>
    <xf numFmtId="0" fontId="25" fillId="0" borderId="17" xfId="1" applyFont="1" applyAlignment="1">
      <alignment vertical="center" wrapText="1"/>
    </xf>
    <xf numFmtId="0" fontId="25" fillId="0" borderId="17" xfId="0" applyFont="1" applyFill="1" applyBorder="1">
      <alignment vertical="center"/>
    </xf>
    <xf numFmtId="0" fontId="29" fillId="0" borderId="17" xfId="4" applyNumberFormat="1" applyFont="1" applyBorder="1" applyAlignment="1">
      <alignment vertical="center"/>
    </xf>
    <xf numFmtId="0" fontId="29" fillId="0" borderId="17" xfId="4" applyNumberFormat="1" applyFont="1" applyAlignment="1">
      <alignment vertical="center"/>
    </xf>
    <xf numFmtId="0" fontId="16" fillId="4" borderId="55" xfId="4" applyFont="1" applyFill="1" applyBorder="1" applyAlignment="1">
      <alignment vertical="center" wrapText="1"/>
    </xf>
    <xf numFmtId="0" fontId="16" fillId="4" borderId="17" xfId="4" applyFont="1" applyFill="1" applyBorder="1" applyAlignment="1">
      <alignment vertical="center" wrapText="1"/>
    </xf>
    <xf numFmtId="0" fontId="16" fillId="4" borderId="17" xfId="4" applyFont="1" applyFill="1" applyBorder="1" applyAlignment="1">
      <alignment vertical="top" wrapText="1"/>
    </xf>
    <xf numFmtId="0" fontId="7" fillId="4" borderId="56" xfId="4" applyFont="1" applyFill="1" applyBorder="1" applyAlignment="1">
      <alignment horizontal="center" vertical="center"/>
    </xf>
    <xf numFmtId="0" fontId="7" fillId="4" borderId="57" xfId="4" applyFont="1" applyFill="1" applyBorder="1" applyAlignment="1">
      <alignment horizontal="center" vertical="center"/>
    </xf>
    <xf numFmtId="0" fontId="7" fillId="4" borderId="58" xfId="4" applyFont="1" applyFill="1" applyBorder="1" applyAlignment="1">
      <alignment vertical="center"/>
    </xf>
    <xf numFmtId="0" fontId="16" fillId="4" borderId="38" xfId="4" applyFont="1" applyFill="1" applyBorder="1" applyAlignment="1">
      <alignment vertical="center"/>
    </xf>
    <xf numFmtId="0" fontId="16" fillId="4" borderId="3" xfId="4" applyFont="1" applyFill="1" applyBorder="1" applyAlignment="1">
      <alignment vertical="center"/>
    </xf>
    <xf numFmtId="0" fontId="16" fillId="4" borderId="3" xfId="4" applyFont="1" applyFill="1" applyBorder="1" applyAlignment="1">
      <alignment vertical="top"/>
    </xf>
    <xf numFmtId="49" fontId="8" fillId="11" borderId="59" xfId="4" applyNumberFormat="1" applyFont="1" applyFill="1" applyBorder="1" applyAlignment="1">
      <alignment horizontal="center" vertical="center" wrapText="1"/>
    </xf>
    <xf numFmtId="49" fontId="8" fillId="11" borderId="60" xfId="4" applyNumberFormat="1" applyFont="1" applyFill="1" applyBorder="1" applyAlignment="1">
      <alignment horizontal="center" vertical="center" wrapText="1"/>
    </xf>
    <xf numFmtId="49" fontId="8" fillId="11" borderId="61" xfId="4" applyNumberFormat="1" applyFont="1" applyFill="1" applyBorder="1" applyAlignment="1">
      <alignment horizontal="center" vertical="center" wrapText="1"/>
    </xf>
    <xf numFmtId="49" fontId="8" fillId="11" borderId="62" xfId="4" applyNumberFormat="1" applyFont="1" applyFill="1" applyBorder="1" applyAlignment="1">
      <alignment horizontal="center" vertical="center" wrapText="1"/>
    </xf>
    <xf numFmtId="0" fontId="29" fillId="0" borderId="17" xfId="4" applyFont="1" applyAlignment="1">
      <alignment vertical="center"/>
    </xf>
    <xf numFmtId="0" fontId="25" fillId="0" borderId="17" xfId="5" applyFont="1" applyAlignment="1">
      <alignment horizontal="center" vertical="center"/>
    </xf>
    <xf numFmtId="0" fontId="7" fillId="0" borderId="17" xfId="2" applyFont="1" applyAlignment="1">
      <alignment horizontal="center" vertical="center"/>
    </xf>
    <xf numFmtId="0" fontId="25" fillId="0" borderId="17" xfId="6" applyFont="1" applyAlignment="1">
      <alignment vertical="center"/>
    </xf>
    <xf numFmtId="0" fontId="7" fillId="17" borderId="42" xfId="1" applyFont="1" applyFill="1" applyBorder="1" applyAlignment="1">
      <alignment horizontal="center" vertical="center"/>
    </xf>
    <xf numFmtId="0" fontId="7" fillId="17" borderId="63" xfId="6" applyNumberFormat="1" applyFont="1" applyFill="1" applyBorder="1" applyAlignment="1">
      <alignment horizontal="center" vertical="center"/>
    </xf>
    <xf numFmtId="0" fontId="25" fillId="0" borderId="17" xfId="5" applyFont="1" applyAlignment="1">
      <alignment vertical="top"/>
    </xf>
    <xf numFmtId="0" fontId="25" fillId="0" borderId="17" xfId="5" applyFont="1">
      <alignment vertical="center"/>
    </xf>
    <xf numFmtId="0" fontId="7" fillId="18" borderId="53" xfId="7" applyNumberFormat="1" applyFont="1" applyFill="1" applyBorder="1" applyAlignment="1">
      <alignment horizontal="center" vertical="center" wrapText="1"/>
    </xf>
    <xf numFmtId="0" fontId="7" fillId="17" borderId="53" xfId="2" applyNumberFormat="1" applyFont="1" applyFill="1" applyBorder="1" applyAlignment="1">
      <alignment horizontal="center" vertical="center"/>
    </xf>
    <xf numFmtId="0" fontId="7" fillId="17" borderId="64" xfId="6" applyNumberFormat="1" applyFont="1" applyFill="1" applyBorder="1" applyAlignment="1">
      <alignment horizontal="center" vertical="center"/>
    </xf>
    <xf numFmtId="0" fontId="7" fillId="16" borderId="53" xfId="7" applyFont="1" applyFill="1" applyBorder="1" applyAlignment="1">
      <alignment horizontal="center" vertical="center"/>
    </xf>
    <xf numFmtId="0" fontId="7" fillId="19" borderId="53" xfId="7" applyNumberFormat="1" applyFont="1" applyFill="1" applyBorder="1" applyAlignment="1">
      <alignment horizontal="center" vertical="center" wrapText="1"/>
    </xf>
    <xf numFmtId="0" fontId="25" fillId="0" borderId="17" xfId="1" applyFont="1" applyAlignment="1">
      <alignment horizontal="center" vertical="center"/>
    </xf>
    <xf numFmtId="0" fontId="7" fillId="20" borderId="53" xfId="7" applyNumberFormat="1" applyFont="1" applyFill="1" applyBorder="1" applyAlignment="1">
      <alignment horizontal="center" vertical="center" wrapText="1"/>
    </xf>
    <xf numFmtId="0" fontId="25" fillId="17" borderId="17" xfId="5" applyFont="1" applyFill="1">
      <alignment vertical="center"/>
    </xf>
    <xf numFmtId="0" fontId="7" fillId="21" borderId="53" xfId="7" applyNumberFormat="1" applyFont="1" applyFill="1" applyBorder="1" applyAlignment="1">
      <alignment horizontal="center" vertical="center" wrapText="1"/>
    </xf>
    <xf numFmtId="0" fontId="7" fillId="22" borderId="53" xfId="7" applyNumberFormat="1" applyFont="1" applyFill="1" applyBorder="1" applyAlignment="1">
      <alignment horizontal="center" vertical="center" wrapText="1"/>
    </xf>
    <xf numFmtId="0" fontId="7" fillId="17" borderId="65" xfId="2" applyNumberFormat="1" applyFont="1" applyFill="1" applyBorder="1" applyAlignment="1">
      <alignment horizontal="center" vertical="center"/>
    </xf>
    <xf numFmtId="0" fontId="25" fillId="0" borderId="17" xfId="9" applyFont="1">
      <alignment vertical="center"/>
    </xf>
    <xf numFmtId="0" fontId="25" fillId="0" borderId="66" xfId="5" applyFont="1" applyBorder="1" applyAlignment="1">
      <alignment vertical="top" wrapText="1"/>
    </xf>
    <xf numFmtId="0" fontId="25" fillId="0" borderId="17" xfId="5" applyFont="1" applyFill="1" applyBorder="1">
      <alignment vertical="center"/>
    </xf>
    <xf numFmtId="0" fontId="25" fillId="0" borderId="17" xfId="5" applyFont="1" applyAlignment="1">
      <alignment vertical="center" wrapText="1"/>
    </xf>
    <xf numFmtId="0" fontId="1" fillId="0" borderId="17" xfId="11">
      <alignment vertical="center"/>
    </xf>
    <xf numFmtId="0" fontId="24" fillId="0" borderId="17" xfId="10">
      <alignment vertical="center"/>
    </xf>
    <xf numFmtId="0" fontId="25" fillId="0" borderId="17" xfId="10" applyFont="1" applyFill="1" applyBorder="1" applyAlignment="1">
      <alignment horizontal="center" vertical="center" wrapText="1"/>
    </xf>
    <xf numFmtId="0" fontId="25" fillId="0" borderId="64" xfId="5" applyFont="1" applyFill="1" applyBorder="1" applyAlignment="1">
      <alignment vertical="top" wrapText="1"/>
    </xf>
    <xf numFmtId="0" fontId="25" fillId="0" borderId="17" xfId="5" applyFont="1" applyFill="1" applyBorder="1" applyAlignment="1">
      <alignment vertical="top" wrapText="1"/>
    </xf>
    <xf numFmtId="0" fontId="25" fillId="0" borderId="65" xfId="5" applyFont="1" applyBorder="1" applyAlignment="1">
      <alignment vertical="top" wrapText="1"/>
    </xf>
    <xf numFmtId="0" fontId="25" fillId="0" borderId="68" xfId="5" applyFont="1" applyFill="1" applyBorder="1" applyAlignment="1">
      <alignment vertical="top" wrapText="1"/>
    </xf>
    <xf numFmtId="0" fontId="25" fillId="0" borderId="17" xfId="5" applyFont="1" applyFill="1" applyBorder="1" applyAlignment="1">
      <alignment vertical="center" wrapText="1"/>
    </xf>
    <xf numFmtId="0" fontId="40" fillId="0" borderId="17" xfId="8" applyFont="1" applyBorder="1">
      <alignment vertical="center"/>
    </xf>
    <xf numFmtId="0" fontId="25" fillId="0" borderId="17" xfId="5" applyFont="1" applyBorder="1" applyAlignment="1">
      <alignment vertical="top" wrapText="1"/>
    </xf>
    <xf numFmtId="0" fontId="23" fillId="0" borderId="17" xfId="8" applyFont="1" applyBorder="1">
      <alignment vertical="center"/>
    </xf>
    <xf numFmtId="0" fontId="25" fillId="0" borderId="17" xfId="5" applyFont="1" applyBorder="1">
      <alignment vertical="center"/>
    </xf>
    <xf numFmtId="0" fontId="25" fillId="16" borderId="49" xfId="5" applyFont="1" applyFill="1" applyBorder="1" applyAlignment="1">
      <alignment vertical="top" wrapText="1"/>
    </xf>
    <xf numFmtId="0" fontId="1" fillId="0" borderId="17" xfId="8" applyBorder="1">
      <alignment vertical="center"/>
    </xf>
    <xf numFmtId="0" fontId="25" fillId="0" borderId="69" xfId="5" applyFont="1" applyBorder="1">
      <alignment vertical="center"/>
    </xf>
    <xf numFmtId="0" fontId="25" fillId="0" borderId="70" xfId="5" applyFont="1" applyBorder="1">
      <alignment vertical="center"/>
    </xf>
    <xf numFmtId="0" fontId="25" fillId="0" borderId="17" xfId="9" applyFont="1" applyFill="1" applyBorder="1">
      <alignment vertical="center"/>
    </xf>
    <xf numFmtId="0" fontId="25" fillId="0" borderId="71" xfId="9" applyFont="1" applyBorder="1">
      <alignment vertical="center"/>
    </xf>
    <xf numFmtId="0" fontId="25" fillId="0" borderId="17" xfId="9" applyFont="1" applyFill="1" applyBorder="1" applyAlignment="1">
      <alignment vertical="top" wrapText="1"/>
    </xf>
    <xf numFmtId="0" fontId="25" fillId="17" borderId="17" xfId="1" applyFont="1" applyFill="1" applyBorder="1" applyAlignment="1">
      <alignment vertical="center"/>
    </xf>
    <xf numFmtId="0" fontId="25" fillId="17" borderId="17" xfId="1" applyFont="1" applyFill="1">
      <alignment vertical="center"/>
    </xf>
    <xf numFmtId="0" fontId="25" fillId="0" borderId="17" xfId="5" applyFont="1" applyFill="1" applyBorder="1" applyAlignment="1">
      <alignment horizontal="center" vertical="center" wrapText="1"/>
    </xf>
    <xf numFmtId="0" fontId="25" fillId="0" borderId="17" xfId="1" applyFont="1" applyBorder="1" applyAlignment="1">
      <alignment horizontal="center" vertical="center"/>
    </xf>
    <xf numFmtId="0" fontId="25" fillId="17" borderId="17" xfId="8" applyFont="1" applyFill="1" applyBorder="1" applyAlignment="1">
      <alignment horizontal="center" vertical="center"/>
    </xf>
    <xf numFmtId="0" fontId="25" fillId="0" borderId="17" xfId="5" applyFont="1" applyBorder="1" applyAlignment="1">
      <alignment vertical="top"/>
    </xf>
    <xf numFmtId="0" fontId="25" fillId="17" borderId="17" xfId="1" applyFont="1" applyFill="1" applyAlignment="1">
      <alignment horizontal="center" vertical="center"/>
    </xf>
    <xf numFmtId="0" fontId="7" fillId="25" borderId="65" xfId="7" applyNumberFormat="1" applyFont="1" applyFill="1" applyBorder="1" applyAlignment="1">
      <alignment horizontal="center" vertical="center" wrapText="1"/>
    </xf>
    <xf numFmtId="0" fontId="5" fillId="4" borderId="25" xfId="0" applyFont="1" applyFill="1" applyBorder="1" applyAlignment="1">
      <alignment horizontal="center" vertical="center"/>
    </xf>
    <xf numFmtId="0" fontId="7" fillId="4" borderId="9" xfId="0" applyNumberFormat="1" applyFont="1" applyFill="1" applyBorder="1" applyAlignment="1">
      <alignment vertical="center"/>
    </xf>
    <xf numFmtId="0" fontId="7" fillId="0" borderId="0" xfId="0" applyNumberFormat="1" applyFont="1" applyAlignment="1">
      <alignment horizontal="left" vertical="center"/>
    </xf>
    <xf numFmtId="0" fontId="7" fillId="0" borderId="17" xfId="2" applyFont="1" applyAlignment="1">
      <alignment horizontal="left" vertical="center"/>
    </xf>
    <xf numFmtId="0" fontId="25" fillId="0" borderId="17" xfId="1" applyFont="1" applyAlignment="1">
      <alignment horizontal="left" vertical="center"/>
    </xf>
    <xf numFmtId="0" fontId="25" fillId="17" borderId="17" xfId="8" applyFont="1" applyFill="1" applyBorder="1" applyAlignment="1">
      <alignment horizontal="left" vertical="center"/>
    </xf>
    <xf numFmtId="0" fontId="25" fillId="17" borderId="17" xfId="1" applyFont="1" applyFill="1" applyAlignment="1">
      <alignment horizontal="left" vertical="center"/>
    </xf>
    <xf numFmtId="0" fontId="25" fillId="0" borderId="78" xfId="1" applyFont="1" applyFill="1" applyBorder="1">
      <alignment vertical="center"/>
    </xf>
    <xf numFmtId="0" fontId="25" fillId="0" borderId="79" xfId="1" applyFont="1" applyBorder="1" applyAlignment="1">
      <alignment horizontal="center" vertical="center"/>
    </xf>
    <xf numFmtId="0" fontId="25" fillId="0" borderId="79" xfId="1" applyFont="1" applyFill="1" applyBorder="1" applyAlignment="1">
      <alignment vertical="top"/>
    </xf>
    <xf numFmtId="0" fontId="25" fillId="0" borderId="79" xfId="1" applyFont="1" applyFill="1" applyBorder="1">
      <alignment vertical="center"/>
    </xf>
    <xf numFmtId="0" fontId="25" fillId="0" borderId="79" xfId="1" applyFont="1" applyFill="1" applyBorder="1" applyAlignment="1">
      <alignment vertical="top" wrapText="1"/>
    </xf>
    <xf numFmtId="0" fontId="25" fillId="0" borderId="78" xfId="1" applyFont="1" applyFill="1" applyBorder="1" applyAlignment="1">
      <alignment horizontal="left" vertical="center"/>
    </xf>
    <xf numFmtId="0" fontId="40" fillId="0" borderId="17" xfId="0" applyFont="1" applyBorder="1">
      <alignment vertical="center"/>
    </xf>
    <xf numFmtId="49" fontId="4" fillId="3" borderId="59" xfId="0" applyNumberFormat="1" applyFont="1" applyFill="1" applyBorder="1" applyAlignment="1">
      <alignment horizontal="center" vertical="center"/>
    </xf>
    <xf numFmtId="0" fontId="4" fillId="3" borderId="62" xfId="0" applyFont="1" applyFill="1" applyBorder="1" applyAlignment="1">
      <alignment horizontal="center" vertical="center"/>
    </xf>
    <xf numFmtId="14" fontId="4" fillId="3" borderId="62" xfId="0" applyNumberFormat="1" applyFont="1" applyFill="1" applyBorder="1" applyAlignment="1">
      <alignment horizontal="center" vertical="center"/>
    </xf>
    <xf numFmtId="49" fontId="4" fillId="3" borderId="81" xfId="0" applyNumberFormat="1" applyFont="1" applyFill="1" applyBorder="1" applyAlignment="1">
      <alignment horizontal="center" vertical="center"/>
    </xf>
    <xf numFmtId="0" fontId="29" fillId="0" borderId="79" xfId="0" applyNumberFormat="1" applyFont="1" applyBorder="1" applyAlignment="1">
      <alignment vertical="center"/>
    </xf>
    <xf numFmtId="0" fontId="0" fillId="0" borderId="79" xfId="0" applyNumberFormat="1" applyFont="1" applyBorder="1" applyAlignment="1">
      <alignment vertical="center"/>
    </xf>
    <xf numFmtId="0" fontId="29" fillId="0" borderId="80" xfId="0" applyNumberFormat="1" applyFont="1" applyBorder="1" applyAlignment="1">
      <alignment vertical="center"/>
    </xf>
    <xf numFmtId="0" fontId="0" fillId="0" borderId="80" xfId="0" applyNumberFormat="1" applyFont="1" applyBorder="1" applyAlignment="1">
      <alignment vertical="center"/>
    </xf>
    <xf numFmtId="49" fontId="4" fillId="3" borderId="79" xfId="0" applyNumberFormat="1" applyFont="1" applyFill="1" applyBorder="1" applyAlignment="1">
      <alignment horizontal="center" vertical="center"/>
    </xf>
    <xf numFmtId="0" fontId="4" fillId="3" borderId="79" xfId="0" applyFont="1" applyFill="1" applyBorder="1" applyAlignment="1">
      <alignment horizontal="center" vertical="center"/>
    </xf>
    <xf numFmtId="14" fontId="4" fillId="3" borderId="79" xfId="0" applyNumberFormat="1" applyFont="1" applyFill="1" applyBorder="1" applyAlignment="1">
      <alignment horizontal="center" vertical="center"/>
    </xf>
    <xf numFmtId="0" fontId="44" fillId="0" borderId="79" xfId="0" applyNumberFormat="1" applyFont="1" applyBorder="1" applyAlignment="1">
      <alignment vertical="center"/>
    </xf>
    <xf numFmtId="0" fontId="7" fillId="4" borderId="75" xfId="0" applyFont="1" applyFill="1" applyBorder="1" applyAlignment="1">
      <alignment horizontal="center" vertical="center" wrapText="1"/>
    </xf>
    <xf numFmtId="0" fontId="25" fillId="0" borderId="69" xfId="0" applyFont="1" applyFill="1" applyBorder="1" applyAlignment="1">
      <alignment horizontal="center" vertical="center"/>
    </xf>
    <xf numFmtId="0" fontId="7" fillId="4" borderId="82" xfId="0" applyFont="1" applyFill="1" applyBorder="1" applyAlignment="1">
      <alignment horizontal="center" vertical="center" wrapText="1"/>
    </xf>
    <xf numFmtId="0" fontId="7" fillId="4" borderId="75" xfId="0" applyFont="1" applyFill="1" applyBorder="1" applyAlignment="1">
      <alignment horizontal="center" vertical="center"/>
    </xf>
    <xf numFmtId="49" fontId="7" fillId="9" borderId="84" xfId="0" applyNumberFormat="1" applyFont="1" applyFill="1" applyBorder="1" applyAlignment="1">
      <alignment horizontal="center" vertical="center" wrapText="1"/>
    </xf>
    <xf numFmtId="49" fontId="7" fillId="9" borderId="79" xfId="0" applyNumberFormat="1" applyFont="1" applyFill="1" applyBorder="1" applyAlignment="1">
      <alignment horizontal="center" vertical="center" wrapText="1"/>
    </xf>
    <xf numFmtId="0" fontId="7" fillId="4" borderId="85" xfId="4" applyFont="1" applyFill="1" applyBorder="1" applyAlignment="1">
      <alignment horizontal="center" vertical="center"/>
    </xf>
    <xf numFmtId="0" fontId="29" fillId="4" borderId="86" xfId="4" applyFont="1" applyFill="1" applyBorder="1" applyAlignment="1">
      <alignment vertical="center"/>
    </xf>
    <xf numFmtId="1" fontId="4" fillId="4" borderId="82" xfId="4" applyNumberFormat="1" applyFont="1" applyFill="1" applyBorder="1" applyAlignment="1">
      <alignment horizontal="center" vertical="center" wrapText="1"/>
    </xf>
    <xf numFmtId="49" fontId="7" fillId="4" borderId="82" xfId="4" applyNumberFormat="1" applyFont="1" applyFill="1" applyBorder="1" applyAlignment="1">
      <alignment horizontal="center" vertical="center"/>
    </xf>
    <xf numFmtId="0" fontId="16" fillId="4" borderId="89" xfId="4" applyFont="1" applyFill="1" applyBorder="1" applyAlignment="1">
      <alignment vertical="center" wrapText="1"/>
    </xf>
    <xf numFmtId="0" fontId="16" fillId="4" borderId="87" xfId="4" applyFont="1" applyFill="1" applyBorder="1" applyAlignment="1">
      <alignment vertical="center" wrapText="1"/>
    </xf>
    <xf numFmtId="0" fontId="16" fillId="4" borderId="90" xfId="4" applyFont="1" applyFill="1" applyBorder="1" applyAlignment="1">
      <alignment vertical="top" wrapText="1"/>
    </xf>
    <xf numFmtId="49" fontId="7" fillId="5" borderId="82" xfId="4" applyNumberFormat="1" applyFont="1" applyFill="1" applyBorder="1" applyAlignment="1">
      <alignment horizontal="center" vertical="center" wrapText="1"/>
    </xf>
    <xf numFmtId="0" fontId="7" fillId="4" borderId="82" xfId="4" applyNumberFormat="1" applyFont="1" applyFill="1" applyBorder="1" applyAlignment="1">
      <alignment horizontal="center" vertical="center"/>
    </xf>
    <xf numFmtId="49" fontId="7" fillId="2" borderId="82" xfId="4" applyNumberFormat="1" applyFont="1" applyFill="1" applyBorder="1" applyAlignment="1">
      <alignment horizontal="center" vertical="center"/>
    </xf>
    <xf numFmtId="49" fontId="7" fillId="7" borderId="82" xfId="4" applyNumberFormat="1" applyFont="1" applyFill="1" applyBorder="1" applyAlignment="1">
      <alignment horizontal="center" vertical="center" wrapText="1"/>
    </xf>
    <xf numFmtId="0" fontId="7" fillId="4" borderId="85" xfId="4" applyFont="1" applyFill="1" applyBorder="1" applyAlignment="1">
      <alignment vertical="center"/>
    </xf>
    <xf numFmtId="49" fontId="7" fillId="6" borderId="82" xfId="4" applyNumberFormat="1" applyFont="1" applyFill="1" applyBorder="1" applyAlignment="1">
      <alignment horizontal="center" vertical="center" wrapText="1"/>
    </xf>
    <xf numFmtId="49" fontId="7" fillId="12" borderId="82" xfId="4" applyNumberFormat="1" applyFont="1" applyFill="1" applyBorder="1" applyAlignment="1">
      <alignment horizontal="center" vertical="center" wrapText="1"/>
    </xf>
    <xf numFmtId="49" fontId="7" fillId="9" borderId="82" xfId="4" applyNumberFormat="1" applyFont="1" applyFill="1" applyBorder="1" applyAlignment="1">
      <alignment horizontal="center" vertical="center" wrapText="1"/>
    </xf>
    <xf numFmtId="0" fontId="7" fillId="4" borderId="91" xfId="4" applyFont="1" applyFill="1" applyBorder="1" applyAlignment="1">
      <alignment horizontal="center" vertical="center"/>
    </xf>
    <xf numFmtId="0" fontId="29" fillId="4" borderId="92" xfId="4" applyFont="1" applyFill="1" applyBorder="1" applyAlignment="1">
      <alignment vertical="center"/>
    </xf>
    <xf numFmtId="49" fontId="7" fillId="10" borderId="82" xfId="4" applyNumberFormat="1" applyFont="1" applyFill="1" applyBorder="1" applyAlignment="1">
      <alignment horizontal="center" vertical="center" wrapText="1"/>
    </xf>
    <xf numFmtId="49" fontId="8" fillId="11" borderId="80" xfId="4" applyNumberFormat="1" applyFont="1" applyFill="1" applyBorder="1" applyAlignment="1">
      <alignment horizontal="center" vertical="center" wrapText="1"/>
    </xf>
    <xf numFmtId="49" fontId="8" fillId="11" borderId="84" xfId="4" applyNumberFormat="1" applyFont="1" applyFill="1" applyBorder="1" applyAlignment="1">
      <alignment horizontal="center" vertical="center" wrapText="1"/>
    </xf>
    <xf numFmtId="49" fontId="7" fillId="4" borderId="79" xfId="4" applyNumberFormat="1" applyFont="1" applyFill="1" applyBorder="1" applyAlignment="1">
      <alignment horizontal="center" vertical="center"/>
    </xf>
    <xf numFmtId="49" fontId="4" fillId="4" borderId="79" xfId="4" applyNumberFormat="1" applyFont="1" applyFill="1" applyBorder="1" applyAlignment="1">
      <alignment vertical="center"/>
    </xf>
    <xf numFmtId="49" fontId="7" fillId="9" borderId="79" xfId="4" applyNumberFormat="1" applyFont="1" applyFill="1" applyBorder="1" applyAlignment="1">
      <alignment horizontal="center" vertical="center" wrapText="1"/>
    </xf>
    <xf numFmtId="49" fontId="7" fillId="4" borderId="79" xfId="4" applyNumberFormat="1" applyFont="1" applyFill="1" applyBorder="1" applyAlignment="1">
      <alignment horizontal="center" vertical="top" wrapText="1"/>
    </xf>
    <xf numFmtId="0" fontId="7" fillId="4" borderId="79" xfId="4" applyFont="1" applyFill="1" applyBorder="1" applyAlignment="1">
      <alignment vertical="center"/>
    </xf>
    <xf numFmtId="49" fontId="7" fillId="4" borderId="93" xfId="4" applyNumberFormat="1" applyFont="1" applyFill="1" applyBorder="1" applyAlignment="1">
      <alignment vertical="center" wrapText="1"/>
    </xf>
    <xf numFmtId="0" fontId="29" fillId="0" borderId="79" xfId="4" applyNumberFormat="1" applyFont="1" applyBorder="1" applyAlignment="1">
      <alignment vertical="center"/>
    </xf>
    <xf numFmtId="0" fontId="29" fillId="0" borderId="79" xfId="4" applyFont="1" applyBorder="1">
      <alignment vertical="center"/>
    </xf>
    <xf numFmtId="49" fontId="30" fillId="4" borderId="79" xfId="4" applyNumberFormat="1" applyFont="1" applyFill="1" applyBorder="1" applyAlignment="1">
      <alignment horizontal="center" vertical="center"/>
    </xf>
    <xf numFmtId="0" fontId="7" fillId="4" borderId="79" xfId="4" applyFont="1" applyFill="1" applyBorder="1" applyAlignment="1">
      <alignment horizontal="center" vertical="top" wrapText="1"/>
    </xf>
    <xf numFmtId="49" fontId="7" fillId="4" borderId="93" xfId="4" applyNumberFormat="1" applyFont="1" applyFill="1" applyBorder="1" applyAlignment="1">
      <alignment vertical="top" wrapText="1"/>
    </xf>
    <xf numFmtId="0" fontId="7" fillId="4" borderId="79" xfId="4" applyFont="1" applyFill="1" applyBorder="1" applyAlignment="1">
      <alignment horizontal="center" vertical="top"/>
    </xf>
    <xf numFmtId="0" fontId="7" fillId="4" borderId="79" xfId="4" applyFont="1" applyFill="1" applyBorder="1" applyAlignment="1">
      <alignment vertical="top" wrapText="1"/>
    </xf>
    <xf numFmtId="0" fontId="7" fillId="4" borderId="93" xfId="4" applyFont="1" applyFill="1" applyBorder="1" applyAlignment="1">
      <alignment vertical="top" wrapText="1"/>
    </xf>
    <xf numFmtId="0" fontId="31" fillId="0" borderId="79" xfId="4" applyFont="1" applyBorder="1" applyAlignment="1">
      <alignment horizontal="center" vertical="center"/>
    </xf>
    <xf numFmtId="0" fontId="29" fillId="0" borderId="79" xfId="4" applyBorder="1">
      <alignment vertical="center"/>
    </xf>
    <xf numFmtId="0" fontId="29" fillId="4" borderId="79" xfId="4" applyFont="1" applyFill="1" applyBorder="1" applyAlignment="1">
      <alignment horizontal="center" vertical="center"/>
    </xf>
    <xf numFmtId="0" fontId="29" fillId="4" borderId="79" xfId="4" applyFont="1" applyFill="1" applyBorder="1" applyAlignment="1">
      <alignment vertical="center"/>
    </xf>
    <xf numFmtId="0" fontId="29" fillId="4" borderId="93" xfId="4" applyFont="1" applyFill="1" applyBorder="1" applyAlignment="1">
      <alignment vertical="center"/>
    </xf>
    <xf numFmtId="49" fontId="30" fillId="17" borderId="79" xfId="4" applyNumberFormat="1" applyFont="1" applyFill="1" applyBorder="1" applyAlignment="1">
      <alignment horizontal="center" vertical="center"/>
    </xf>
    <xf numFmtId="49" fontId="8" fillId="11" borderId="79" xfId="4" applyNumberFormat="1" applyFont="1" applyFill="1" applyBorder="1" applyAlignment="1">
      <alignment horizontal="center" vertical="center" wrapText="1"/>
    </xf>
    <xf numFmtId="49" fontId="7" fillId="4" borderId="93" xfId="4" applyNumberFormat="1" applyFont="1" applyFill="1" applyBorder="1" applyAlignment="1">
      <alignment horizontal="center" vertical="center"/>
    </xf>
    <xf numFmtId="49" fontId="7" fillId="4" borderId="94" xfId="4" applyNumberFormat="1" applyFont="1" applyFill="1" applyBorder="1" applyAlignment="1">
      <alignment horizontal="center" vertical="center"/>
    </xf>
    <xf numFmtId="49" fontId="7" fillId="4" borderId="79" xfId="4" applyNumberFormat="1" applyFont="1" applyFill="1" applyBorder="1" applyAlignment="1">
      <alignment vertical="center" wrapText="1"/>
    </xf>
    <xf numFmtId="0" fontId="7" fillId="4" borderId="79" xfId="4" applyFont="1" applyFill="1" applyBorder="1" applyAlignment="1">
      <alignment vertical="center" wrapText="1"/>
    </xf>
    <xf numFmtId="49" fontId="7" fillId="4" borderId="79" xfId="4" applyNumberFormat="1" applyFont="1" applyFill="1" applyBorder="1" applyAlignment="1">
      <alignment vertical="top" wrapText="1"/>
    </xf>
    <xf numFmtId="0" fontId="7" fillId="4" borderId="83" xfId="0" applyFont="1" applyFill="1" applyBorder="1" applyAlignment="1">
      <alignment horizontal="center" vertical="center"/>
    </xf>
    <xf numFmtId="49" fontId="7" fillId="9" borderId="96" xfId="0" applyNumberFormat="1" applyFont="1" applyFill="1" applyBorder="1" applyAlignment="1">
      <alignment horizontal="center" vertical="center" wrapText="1"/>
    </xf>
    <xf numFmtId="49" fontId="7" fillId="4" borderId="85" xfId="0" applyNumberFormat="1" applyFont="1" applyFill="1" applyBorder="1" applyAlignment="1">
      <alignment vertical="center"/>
    </xf>
    <xf numFmtId="0" fontId="7" fillId="4" borderId="85" xfId="0" applyFont="1" applyFill="1" applyBorder="1" applyAlignment="1">
      <alignment vertical="center"/>
    </xf>
    <xf numFmtId="0" fontId="7" fillId="4" borderId="97" xfId="0" applyFont="1" applyFill="1" applyBorder="1" applyAlignment="1">
      <alignment vertical="center"/>
    </xf>
    <xf numFmtId="49" fontId="7" fillId="4" borderId="79" xfId="0" applyNumberFormat="1" applyFont="1" applyFill="1" applyBorder="1" applyAlignment="1">
      <alignment horizontal="center" vertical="center"/>
    </xf>
    <xf numFmtId="49" fontId="7" fillId="4" borderId="79" xfId="0" applyNumberFormat="1" applyFont="1" applyFill="1" applyBorder="1" applyAlignment="1">
      <alignment vertical="center"/>
    </xf>
    <xf numFmtId="49" fontId="7" fillId="4" borderId="79" xfId="0" applyNumberFormat="1" applyFont="1" applyFill="1" applyBorder="1" applyAlignment="1">
      <alignment horizontal="left" vertical="center"/>
    </xf>
    <xf numFmtId="0" fontId="7" fillId="4" borderId="79" xfId="0" applyFont="1" applyFill="1" applyBorder="1" applyAlignment="1">
      <alignment horizontal="center" vertical="center"/>
    </xf>
    <xf numFmtId="0" fontId="7" fillId="4" borderId="79" xfId="0" applyFont="1" applyFill="1" applyBorder="1" applyAlignment="1">
      <alignment vertical="center"/>
    </xf>
    <xf numFmtId="0" fontId="7" fillId="4" borderId="79" xfId="0" applyFont="1" applyFill="1" applyBorder="1" applyAlignment="1">
      <alignment vertical="top" wrapText="1"/>
    </xf>
    <xf numFmtId="0" fontId="7" fillId="4" borderId="79" xfId="0" applyNumberFormat="1" applyFont="1" applyFill="1" applyBorder="1" applyAlignment="1">
      <alignment vertical="top" wrapText="1"/>
    </xf>
    <xf numFmtId="49" fontId="7" fillId="4" borderId="79" xfId="0" applyNumberFormat="1" applyFont="1" applyFill="1" applyBorder="1" applyAlignment="1">
      <alignment vertical="top" wrapText="1"/>
    </xf>
    <xf numFmtId="49" fontId="7" fillId="17" borderId="79" xfId="0" applyNumberFormat="1" applyFont="1" applyFill="1" applyBorder="1" applyAlignment="1">
      <alignment vertical="center"/>
    </xf>
    <xf numFmtId="0" fontId="7" fillId="4" borderId="79" xfId="0" applyFont="1" applyFill="1" applyBorder="1" applyAlignment="1">
      <alignment vertical="center" wrapText="1"/>
    </xf>
    <xf numFmtId="0" fontId="7" fillId="17" borderId="79" xfId="0" applyNumberFormat="1" applyFont="1" applyFill="1" applyBorder="1" applyAlignment="1">
      <alignment vertical="top" wrapText="1"/>
    </xf>
    <xf numFmtId="49" fontId="22" fillId="17" borderId="79" xfId="0" applyNumberFormat="1" applyFont="1" applyFill="1" applyBorder="1" applyAlignment="1">
      <alignment vertical="center"/>
    </xf>
    <xf numFmtId="49" fontId="4" fillId="4" borderId="79" xfId="0" applyNumberFormat="1" applyFont="1" applyFill="1" applyBorder="1" applyAlignment="1">
      <alignment horizontal="center" vertical="center"/>
    </xf>
    <xf numFmtId="49" fontId="10" fillId="4" borderId="79" xfId="0" applyNumberFormat="1" applyFont="1" applyFill="1" applyBorder="1" applyAlignment="1">
      <alignment horizontal="center" vertical="center"/>
    </xf>
    <xf numFmtId="0" fontId="10" fillId="4" borderId="79" xfId="0" applyFont="1" applyFill="1" applyBorder="1" applyAlignment="1">
      <alignment horizontal="center" vertical="center"/>
    </xf>
    <xf numFmtId="0" fontId="7" fillId="4" borderId="79" xfId="0" applyFont="1" applyFill="1" applyBorder="1" applyAlignment="1">
      <alignment horizontal="center" vertical="top"/>
    </xf>
    <xf numFmtId="0" fontId="7" fillId="4" borderId="79" xfId="0" applyFont="1" applyFill="1" applyBorder="1" applyAlignment="1">
      <alignment vertical="top"/>
    </xf>
    <xf numFmtId="49" fontId="7" fillId="17" borderId="79" xfId="0" applyNumberFormat="1" applyFont="1" applyFill="1" applyBorder="1" applyAlignment="1">
      <alignment horizontal="center" vertical="center"/>
    </xf>
    <xf numFmtId="49" fontId="7" fillId="4" borderId="79" xfId="0" applyNumberFormat="1" applyFont="1" applyFill="1" applyBorder="1" applyAlignment="1">
      <alignment horizontal="center" vertical="top" wrapText="1"/>
    </xf>
    <xf numFmtId="0" fontId="7" fillId="17" borderId="79" xfId="0" applyNumberFormat="1" applyFont="1" applyFill="1" applyBorder="1" applyAlignment="1">
      <alignment vertical="center"/>
    </xf>
    <xf numFmtId="49" fontId="7" fillId="5" borderId="79" xfId="0" applyNumberFormat="1" applyFont="1" applyFill="1" applyBorder="1" applyAlignment="1">
      <alignment horizontal="center" vertical="center" wrapText="1"/>
    </xf>
    <xf numFmtId="49" fontId="7" fillId="4" borderId="79" xfId="0" applyNumberFormat="1" applyFont="1" applyFill="1" applyBorder="1" applyAlignment="1">
      <alignment vertical="center" wrapText="1"/>
    </xf>
    <xf numFmtId="0" fontId="25" fillId="17" borderId="79" xfId="0" applyFont="1" applyFill="1" applyBorder="1">
      <alignment vertical="center"/>
    </xf>
    <xf numFmtId="0" fontId="25" fillId="0" borderId="79" xfId="1" applyFont="1" applyBorder="1" applyAlignment="1">
      <alignment vertical="top" wrapText="1"/>
    </xf>
    <xf numFmtId="0" fontId="7" fillId="4" borderId="79" xfId="0" applyFont="1" applyFill="1" applyBorder="1" applyAlignment="1">
      <alignment horizontal="center" vertical="center" wrapText="1"/>
    </xf>
    <xf numFmtId="49" fontId="7" fillId="4" borderId="79" xfId="0" applyNumberFormat="1" applyFont="1" applyFill="1" applyBorder="1" applyAlignment="1">
      <alignment vertical="top"/>
    </xf>
    <xf numFmtId="0" fontId="15" fillId="4" borderId="79" xfId="0" applyFont="1" applyFill="1" applyBorder="1" applyAlignment="1">
      <alignment horizontal="center" vertical="center"/>
    </xf>
    <xf numFmtId="0" fontId="15" fillId="4" borderId="79" xfId="0" applyFont="1" applyFill="1" applyBorder="1" applyAlignment="1">
      <alignment horizontal="center" vertical="center" wrapText="1"/>
    </xf>
    <xf numFmtId="0" fontId="15" fillId="4" borderId="79" xfId="0" applyNumberFormat="1" applyFont="1" applyFill="1" applyBorder="1" applyAlignment="1">
      <alignment horizontal="left" vertical="top" wrapText="1"/>
    </xf>
    <xf numFmtId="0" fontId="5" fillId="4" borderId="99" xfId="0" applyFont="1" applyFill="1" applyBorder="1" applyAlignment="1">
      <alignment horizontal="center" vertical="center"/>
    </xf>
    <xf numFmtId="49" fontId="7" fillId="10" borderId="84" xfId="0" applyNumberFormat="1" applyFont="1" applyFill="1" applyBorder="1" applyAlignment="1">
      <alignment horizontal="center" vertical="center" wrapText="1"/>
    </xf>
    <xf numFmtId="0" fontId="7" fillId="4" borderId="84" xfId="0" applyNumberFormat="1" applyFont="1" applyFill="1" applyBorder="1" applyAlignment="1">
      <alignment horizontal="center" vertical="center"/>
    </xf>
    <xf numFmtId="0" fontId="7" fillId="4" borderId="1" xfId="0" applyNumberFormat="1" applyFont="1" applyFill="1" applyBorder="1" applyAlignment="1">
      <alignment vertical="center"/>
    </xf>
    <xf numFmtId="0" fontId="7" fillId="4" borderId="79" xfId="0" applyNumberFormat="1" applyFont="1" applyFill="1" applyBorder="1" applyAlignment="1">
      <alignment vertical="top"/>
    </xf>
    <xf numFmtId="49" fontId="7" fillId="17" borderId="79" xfId="0" applyNumberFormat="1" applyFont="1" applyFill="1" applyBorder="1" applyAlignment="1">
      <alignment horizontal="left" vertical="center"/>
    </xf>
    <xf numFmtId="49" fontId="18" fillId="4" borderId="79" xfId="0" applyNumberFormat="1" applyFont="1" applyFill="1" applyBorder="1" applyAlignment="1">
      <alignment horizontal="center" vertical="center"/>
    </xf>
    <xf numFmtId="0" fontId="22" fillId="17" borderId="79" xfId="0" applyNumberFormat="1" applyFont="1" applyFill="1" applyBorder="1" applyAlignment="1">
      <alignment vertical="top" wrapText="1"/>
    </xf>
    <xf numFmtId="49" fontId="22" fillId="17" borderId="79" xfId="0" applyNumberFormat="1" applyFont="1" applyFill="1" applyBorder="1" applyAlignment="1">
      <alignment horizontal="center" vertical="center"/>
    </xf>
    <xf numFmtId="0" fontId="40" fillId="0" borderId="79" xfId="0" applyFont="1" applyBorder="1" applyAlignment="1">
      <alignment horizontal="center" vertical="center"/>
    </xf>
    <xf numFmtId="0" fontId="28" fillId="17" borderId="79" xfId="0" applyFont="1" applyFill="1" applyBorder="1" applyAlignment="1">
      <alignment horizontal="center" vertical="center"/>
    </xf>
    <xf numFmtId="0" fontId="25" fillId="0" borderId="79" xfId="0" applyFont="1" applyBorder="1" applyAlignment="1">
      <alignment horizontal="center" vertical="center"/>
    </xf>
    <xf numFmtId="0" fontId="7" fillId="22" borderId="79" xfId="2" applyNumberFormat="1" applyFont="1" applyFill="1" applyBorder="1" applyAlignment="1">
      <alignment horizontal="center" vertical="center" wrapText="1"/>
    </xf>
    <xf numFmtId="0" fontId="40" fillId="0" borderId="79" xfId="10" applyFont="1" applyBorder="1" applyAlignment="1">
      <alignment horizontal="center" vertical="center"/>
    </xf>
    <xf numFmtId="0" fontId="40" fillId="0" borderId="79" xfId="10" applyFont="1" applyFill="1" applyBorder="1" applyAlignment="1">
      <alignment horizontal="center" vertical="center"/>
    </xf>
    <xf numFmtId="49" fontId="7" fillId="13" borderId="79" xfId="0" applyNumberFormat="1" applyFont="1" applyFill="1" applyBorder="1" applyAlignment="1">
      <alignment horizontal="center" vertical="center" wrapText="1"/>
    </xf>
    <xf numFmtId="49" fontId="7" fillId="4" borderId="79" xfId="0" applyNumberFormat="1" applyFont="1" applyFill="1" applyBorder="1" applyAlignment="1">
      <alignment horizontal="center" vertical="center" wrapText="1"/>
    </xf>
    <xf numFmtId="49" fontId="7" fillId="10" borderId="79" xfId="0" applyNumberFormat="1" applyFont="1" applyFill="1" applyBorder="1" applyAlignment="1">
      <alignment horizontal="center" vertical="center" wrapText="1"/>
    </xf>
    <xf numFmtId="0" fontId="40" fillId="0" borderId="79" xfId="0" applyFont="1" applyFill="1" applyBorder="1" applyAlignment="1">
      <alignment horizontal="center" vertical="center"/>
    </xf>
    <xf numFmtId="0" fontId="25" fillId="17" borderId="79" xfId="0" applyFont="1" applyFill="1" applyBorder="1" applyAlignment="1">
      <alignment horizontal="center" vertical="center"/>
    </xf>
    <xf numFmtId="0" fontId="28" fillId="0" borderId="79" xfId="0" applyFont="1" applyBorder="1" applyAlignment="1">
      <alignment horizontal="center" vertical="center"/>
    </xf>
    <xf numFmtId="0" fontId="7" fillId="4" borderId="79" xfId="0" applyNumberFormat="1" applyFont="1" applyFill="1" applyBorder="1" applyAlignment="1">
      <alignment vertical="center" wrapText="1"/>
    </xf>
    <xf numFmtId="0" fontId="25" fillId="17" borderId="79" xfId="0" applyFont="1" applyFill="1" applyBorder="1" applyAlignment="1">
      <alignment horizontal="left" vertical="center"/>
    </xf>
    <xf numFmtId="0" fontId="40" fillId="0" borderId="79" xfId="0" applyFont="1" applyBorder="1">
      <alignment vertical="center"/>
    </xf>
    <xf numFmtId="0" fontId="40" fillId="0" borderId="79" xfId="0" applyFont="1" applyBorder="1" applyAlignment="1">
      <alignment vertical="top"/>
    </xf>
    <xf numFmtId="0" fontId="40" fillId="0" borderId="79" xfId="0" applyFont="1" applyBorder="1" applyAlignment="1">
      <alignment vertical="center" wrapText="1"/>
    </xf>
    <xf numFmtId="0" fontId="40" fillId="17" borderId="79" xfId="0" applyFont="1" applyFill="1" applyBorder="1" applyAlignment="1">
      <alignment horizontal="center" vertical="center"/>
    </xf>
    <xf numFmtId="0" fontId="25" fillId="4" borderId="79" xfId="0" applyNumberFormat="1" applyFont="1" applyFill="1" applyBorder="1" applyAlignment="1">
      <alignment vertical="top" wrapText="1"/>
    </xf>
    <xf numFmtId="49" fontId="4" fillId="4" borderId="79" xfId="0" applyNumberFormat="1" applyFont="1" applyFill="1" applyBorder="1" applyAlignment="1">
      <alignment horizontal="center" vertical="top"/>
    </xf>
    <xf numFmtId="0" fontId="22" fillId="4" borderId="79" xfId="0" applyNumberFormat="1" applyFont="1" applyFill="1" applyBorder="1" applyAlignment="1">
      <alignment vertical="top" wrapText="1"/>
    </xf>
    <xf numFmtId="0" fontId="7" fillId="4" borderId="98" xfId="0" applyNumberFormat="1" applyFont="1" applyFill="1" applyBorder="1" applyAlignment="1">
      <alignment horizontal="center" vertical="center"/>
    </xf>
    <xf numFmtId="49" fontId="7" fillId="4" borderId="82" xfId="0" applyNumberFormat="1" applyFont="1" applyFill="1" applyBorder="1" applyAlignment="1">
      <alignment horizontal="center" vertical="center"/>
    </xf>
    <xf numFmtId="49" fontId="7" fillId="4" borderId="82" xfId="0" applyNumberFormat="1" applyFont="1" applyFill="1" applyBorder="1" applyAlignment="1">
      <alignment vertical="center"/>
    </xf>
    <xf numFmtId="0" fontId="7" fillId="4" borderId="82" xfId="0" applyFont="1" applyFill="1" applyBorder="1" applyAlignment="1">
      <alignment vertical="center"/>
    </xf>
    <xf numFmtId="0" fontId="7" fillId="4" borderId="82" xfId="0" applyFont="1" applyFill="1" applyBorder="1" applyAlignment="1">
      <alignment vertical="top"/>
    </xf>
    <xf numFmtId="0" fontId="7" fillId="4" borderId="82" xfId="0" applyFont="1" applyFill="1" applyBorder="1" applyAlignment="1">
      <alignment horizontal="left" vertical="center" wrapText="1"/>
    </xf>
    <xf numFmtId="0" fontId="25" fillId="0" borderId="79" xfId="5" applyFont="1" applyBorder="1">
      <alignment vertical="center"/>
    </xf>
    <xf numFmtId="0" fontId="25" fillId="0" borderId="79" xfId="5" applyFont="1" applyBorder="1" applyAlignment="1">
      <alignment vertical="top"/>
    </xf>
    <xf numFmtId="0" fontId="22" fillId="0" borderId="79" xfId="5" applyFont="1" applyFill="1" applyBorder="1" applyAlignment="1">
      <alignment horizontal="left" vertical="top" wrapText="1"/>
    </xf>
    <xf numFmtId="0" fontId="22" fillId="0" borderId="79" xfId="1" applyNumberFormat="1" applyFont="1" applyFill="1" applyBorder="1" applyAlignment="1">
      <alignment vertical="top" wrapText="1"/>
    </xf>
    <xf numFmtId="0" fontId="22" fillId="17" borderId="79" xfId="1" applyNumberFormat="1" applyFont="1" applyFill="1" applyBorder="1" applyAlignment="1">
      <alignment vertical="top" wrapText="1"/>
    </xf>
    <xf numFmtId="0" fontId="7" fillId="4" borderId="79" xfId="0" applyNumberFormat="1" applyFont="1" applyFill="1" applyBorder="1" applyAlignment="1">
      <alignment horizontal="left" vertical="top" wrapText="1"/>
    </xf>
    <xf numFmtId="0" fontId="25" fillId="0" borderId="100" xfId="5" applyFont="1" applyBorder="1" applyAlignment="1">
      <alignment horizontal="center" vertical="center"/>
    </xf>
    <xf numFmtId="0" fontId="25" fillId="18" borderId="100" xfId="8" applyFont="1" applyFill="1" applyBorder="1" applyAlignment="1">
      <alignment horizontal="center" vertical="center"/>
    </xf>
    <xf numFmtId="49" fontId="7" fillId="4" borderId="100" xfId="4" applyNumberFormat="1" applyFont="1" applyFill="1" applyBorder="1" applyAlignment="1">
      <alignment horizontal="left" vertical="center"/>
    </xf>
    <xf numFmtId="0" fontId="7" fillId="22" borderId="100" xfId="2" applyNumberFormat="1" applyFont="1" applyFill="1" applyBorder="1" applyAlignment="1">
      <alignment horizontal="center" vertical="center" wrapText="1"/>
    </xf>
    <xf numFmtId="0" fontId="25" fillId="0" borderId="100" xfId="5" applyFont="1" applyBorder="1">
      <alignment vertical="center"/>
    </xf>
    <xf numFmtId="0" fontId="25" fillId="0" borderId="100" xfId="5" applyFont="1" applyBorder="1" applyAlignment="1">
      <alignment vertical="top"/>
    </xf>
    <xf numFmtId="0" fontId="25" fillId="0" borderId="100" xfId="5" applyNumberFormat="1" applyFont="1" applyBorder="1" applyAlignment="1">
      <alignment horizontal="left" vertical="top"/>
    </xf>
    <xf numFmtId="49" fontId="7" fillId="4" borderId="100" xfId="4" applyNumberFormat="1" applyFont="1" applyFill="1" applyBorder="1" applyAlignment="1">
      <alignment vertical="center"/>
    </xf>
    <xf numFmtId="0" fontId="25" fillId="0" borderId="100" xfId="9" applyFont="1" applyBorder="1" applyAlignment="1">
      <alignment horizontal="center" vertical="center"/>
    </xf>
    <xf numFmtId="0" fontId="25" fillId="0" borderId="100" xfId="9" applyFont="1" applyBorder="1">
      <alignment vertical="center"/>
    </xf>
    <xf numFmtId="0" fontId="25" fillId="0" borderId="100" xfId="9" applyFont="1" applyBorder="1" applyAlignment="1">
      <alignment vertical="top" wrapText="1"/>
    </xf>
    <xf numFmtId="0" fontId="25" fillId="0" borderId="100" xfId="9" applyNumberFormat="1" applyFont="1" applyBorder="1" applyAlignment="1">
      <alignment horizontal="left" vertical="top" wrapText="1"/>
    </xf>
    <xf numFmtId="0" fontId="25" fillId="0" borderId="100" xfId="9" applyFont="1" applyBorder="1" applyAlignment="1">
      <alignment vertical="center" wrapText="1"/>
    </xf>
    <xf numFmtId="0" fontId="25" fillId="0" borderId="100" xfId="5" applyFont="1" applyBorder="1" applyAlignment="1">
      <alignment vertical="top" wrapText="1"/>
    </xf>
    <xf numFmtId="0" fontId="25" fillId="0" borderId="100" xfId="5" applyNumberFormat="1" applyFont="1" applyBorder="1" applyAlignment="1">
      <alignment horizontal="left" vertical="top" wrapText="1"/>
    </xf>
    <xf numFmtId="49" fontId="7" fillId="17" borderId="100" xfId="4" applyNumberFormat="1" applyFont="1" applyFill="1" applyBorder="1" applyAlignment="1">
      <alignment vertical="center"/>
    </xf>
    <xf numFmtId="0" fontId="7" fillId="0" borderId="100" xfId="7" applyFont="1" applyBorder="1" applyAlignment="1">
      <alignment horizontal="center" vertical="center"/>
    </xf>
    <xf numFmtId="49" fontId="7" fillId="4" borderId="100" xfId="0" applyNumberFormat="1" applyFont="1" applyFill="1" applyBorder="1" applyAlignment="1">
      <alignment vertical="center"/>
    </xf>
    <xf numFmtId="49" fontId="7" fillId="4" borderId="100" xfId="0" applyNumberFormat="1" applyFont="1" applyFill="1" applyBorder="1" applyAlignment="1">
      <alignment horizontal="center" vertical="center"/>
    </xf>
    <xf numFmtId="0" fontId="7" fillId="18" borderId="100" xfId="7" applyNumberFormat="1" applyFont="1" applyFill="1" applyBorder="1" applyAlignment="1">
      <alignment horizontal="center" vertical="center" wrapText="1"/>
    </xf>
    <xf numFmtId="0" fontId="25" fillId="0" borderId="100" xfId="9" applyFont="1" applyBorder="1" applyAlignment="1">
      <alignment vertical="top"/>
    </xf>
    <xf numFmtId="0" fontId="25" fillId="0" borderId="100" xfId="9" applyNumberFormat="1" applyFont="1" applyBorder="1" applyAlignment="1">
      <alignment vertical="top" wrapText="1"/>
    </xf>
    <xf numFmtId="0" fontId="25" fillId="0" borderId="100" xfId="9" applyNumberFormat="1" applyFont="1" applyBorder="1" applyAlignment="1">
      <alignment vertical="top"/>
    </xf>
    <xf numFmtId="0" fontId="46" fillId="0" borderId="100" xfId="9" applyNumberFormat="1" applyFont="1" applyBorder="1" applyAlignment="1">
      <alignment vertical="top" wrapText="1"/>
    </xf>
    <xf numFmtId="0" fontId="25" fillId="0" borderId="100" xfId="9" applyNumberFormat="1" applyFont="1" applyFill="1" applyBorder="1" applyAlignment="1">
      <alignment vertical="top"/>
    </xf>
    <xf numFmtId="0" fontId="25" fillId="0" borderId="100" xfId="9" applyNumberFormat="1" applyFont="1" applyFill="1" applyBorder="1" applyAlignment="1">
      <alignment vertical="top" wrapText="1"/>
    </xf>
    <xf numFmtId="0" fontId="7" fillId="0" borderId="100" xfId="2" applyNumberFormat="1" applyFont="1" applyFill="1" applyBorder="1" applyAlignment="1">
      <alignment horizontal="left" vertical="top" wrapText="1"/>
    </xf>
    <xf numFmtId="0" fontId="25" fillId="0" borderId="100" xfId="10" applyFont="1" applyBorder="1" applyAlignment="1">
      <alignment horizontal="center" vertical="center"/>
    </xf>
    <xf numFmtId="0" fontId="25" fillId="0" borderId="100" xfId="10" applyFont="1" applyBorder="1">
      <alignment vertical="center"/>
    </xf>
    <xf numFmtId="0" fontId="25" fillId="0" borderId="100" xfId="10" applyFont="1" applyBorder="1" applyAlignment="1">
      <alignment vertical="top"/>
    </xf>
    <xf numFmtId="0" fontId="25" fillId="0" borderId="100" xfId="8" applyFont="1" applyBorder="1" applyAlignment="1">
      <alignment horizontal="center" vertical="center"/>
    </xf>
    <xf numFmtId="0" fontId="25" fillId="0" borderId="100" xfId="1" applyFont="1" applyBorder="1" applyAlignment="1">
      <alignment horizontal="center" vertical="center"/>
    </xf>
    <xf numFmtId="0" fontId="39" fillId="0" borderId="100" xfId="1" applyFont="1" applyBorder="1">
      <alignment vertical="center"/>
    </xf>
    <xf numFmtId="0" fontId="25" fillId="0" borderId="100" xfId="1" applyFont="1" applyBorder="1">
      <alignment vertical="center"/>
    </xf>
    <xf numFmtId="0" fontId="25" fillId="0" borderId="100" xfId="1" applyNumberFormat="1" applyFont="1" applyFill="1" applyBorder="1" applyAlignment="1">
      <alignment vertical="top" wrapText="1"/>
    </xf>
    <xf numFmtId="0" fontId="25" fillId="0" borderId="100" xfId="1" applyNumberFormat="1" applyFont="1" applyBorder="1" applyAlignment="1">
      <alignment vertical="top" wrapText="1"/>
    </xf>
    <xf numFmtId="49" fontId="7" fillId="17" borderId="100" xfId="0" applyNumberFormat="1" applyFont="1" applyFill="1" applyBorder="1" applyAlignment="1">
      <alignment horizontal="center" vertical="center"/>
    </xf>
    <xf numFmtId="0" fontId="25" fillId="0" borderId="100" xfId="9" applyNumberFormat="1" applyFont="1" applyBorder="1">
      <alignment vertical="center"/>
    </xf>
    <xf numFmtId="49" fontId="7" fillId="9" borderId="100" xfId="0" applyNumberFormat="1" applyFont="1" applyFill="1" applyBorder="1" applyAlignment="1">
      <alignment horizontal="center" vertical="center" wrapText="1"/>
    </xf>
    <xf numFmtId="0" fontId="25" fillId="17" borderId="100" xfId="9" applyNumberFormat="1" applyFont="1" applyFill="1" applyBorder="1" applyAlignment="1">
      <alignment vertical="top" wrapText="1"/>
    </xf>
    <xf numFmtId="0" fontId="7" fillId="25" borderId="100" xfId="7" applyNumberFormat="1" applyFont="1" applyFill="1" applyBorder="1" applyAlignment="1">
      <alignment horizontal="center" vertical="center" wrapText="1"/>
    </xf>
    <xf numFmtId="49" fontId="7" fillId="17" borderId="100" xfId="4" applyNumberFormat="1" applyFont="1" applyFill="1" applyBorder="1" applyAlignment="1">
      <alignment horizontal="left" vertical="center"/>
    </xf>
    <xf numFmtId="0" fontId="25" fillId="0" borderId="100" xfId="5" applyNumberFormat="1" applyFont="1" applyFill="1" applyBorder="1" applyAlignment="1">
      <alignment horizontal="left" vertical="top" wrapText="1"/>
    </xf>
    <xf numFmtId="0" fontId="25" fillId="17" borderId="100" xfId="0" applyFont="1" applyFill="1" applyBorder="1">
      <alignment vertical="center"/>
    </xf>
    <xf numFmtId="0" fontId="25" fillId="0" borderId="100" xfId="1" applyFont="1" applyFill="1" applyBorder="1">
      <alignment vertical="center"/>
    </xf>
    <xf numFmtId="0" fontId="46" fillId="0" borderId="100" xfId="1" applyNumberFormat="1" applyFont="1" applyFill="1" applyBorder="1" applyAlignment="1">
      <alignment vertical="top" wrapText="1"/>
    </xf>
    <xf numFmtId="0" fontId="46" fillId="0" borderId="100" xfId="5" applyNumberFormat="1" applyFont="1" applyFill="1" applyBorder="1" applyAlignment="1">
      <alignment horizontal="left" vertical="top" wrapText="1"/>
    </xf>
    <xf numFmtId="0" fontId="25" fillId="0" borderId="100" xfId="1" applyFont="1" applyFill="1" applyBorder="1" applyAlignment="1">
      <alignment vertical="top" wrapText="1"/>
    </xf>
    <xf numFmtId="0" fontId="25" fillId="0" borderId="100" xfId="1" applyFont="1" applyFill="1" applyBorder="1" applyAlignment="1">
      <alignment vertical="top"/>
    </xf>
    <xf numFmtId="0" fontId="46" fillId="17" borderId="100" xfId="1" applyNumberFormat="1" applyFont="1" applyFill="1" applyBorder="1" applyAlignment="1">
      <alignment vertical="top" wrapText="1"/>
    </xf>
    <xf numFmtId="0" fontId="25" fillId="0" borderId="100" xfId="1" applyFont="1" applyBorder="1" applyAlignment="1">
      <alignment vertical="top" wrapText="1"/>
    </xf>
    <xf numFmtId="0" fontId="25" fillId="17" borderId="100" xfId="1" applyFont="1" applyFill="1" applyBorder="1">
      <alignment vertical="center"/>
    </xf>
    <xf numFmtId="0" fontId="25" fillId="17" borderId="100" xfId="1" applyFont="1" applyFill="1" applyBorder="1" applyAlignment="1">
      <alignment vertical="center" wrapText="1"/>
    </xf>
    <xf numFmtId="49" fontId="7" fillId="4" borderId="100" xfId="0" applyNumberFormat="1" applyFont="1" applyFill="1" applyBorder="1" applyAlignment="1">
      <alignment horizontal="left" vertical="center"/>
    </xf>
    <xf numFmtId="0" fontId="7" fillId="4" borderId="100" xfId="0" applyFont="1" applyFill="1" applyBorder="1" applyAlignment="1">
      <alignment horizontal="center" vertical="center"/>
    </xf>
    <xf numFmtId="0" fontId="22" fillId="4" borderId="100" xfId="0" applyNumberFormat="1" applyFont="1" applyFill="1" applyBorder="1" applyAlignment="1">
      <alignment vertical="top" wrapText="1"/>
    </xf>
    <xf numFmtId="0" fontId="7" fillId="17" borderId="100" xfId="0" applyNumberFormat="1" applyFont="1" applyFill="1" applyBorder="1" applyAlignment="1">
      <alignment vertical="top" wrapText="1"/>
    </xf>
    <xf numFmtId="49" fontId="7" fillId="17" borderId="100" xfId="0" applyNumberFormat="1" applyFont="1" applyFill="1" applyBorder="1" applyAlignment="1">
      <alignment vertical="top" wrapText="1"/>
    </xf>
    <xf numFmtId="0" fontId="25" fillId="17" borderId="100" xfId="4" applyFont="1" applyFill="1" applyBorder="1" applyAlignment="1">
      <alignment horizontal="left" vertical="center"/>
    </xf>
    <xf numFmtId="49" fontId="7" fillId="4" borderId="100" xfId="4" applyNumberFormat="1" applyFont="1" applyFill="1" applyBorder="1" applyAlignment="1">
      <alignment horizontal="center" vertical="center"/>
    </xf>
    <xf numFmtId="49" fontId="7" fillId="9" borderId="100" xfId="4" applyNumberFormat="1" applyFont="1" applyFill="1" applyBorder="1" applyAlignment="1">
      <alignment horizontal="center" vertical="center" wrapText="1"/>
    </xf>
    <xf numFmtId="0" fontId="7" fillId="4" borderId="100" xfId="4" applyFont="1" applyFill="1" applyBorder="1" applyAlignment="1">
      <alignment horizontal="center" vertical="center" wrapText="1"/>
    </xf>
    <xf numFmtId="0" fontId="7" fillId="4" borderId="100" xfId="4" applyFont="1" applyFill="1" applyBorder="1" applyAlignment="1">
      <alignment vertical="center"/>
    </xf>
    <xf numFmtId="49" fontId="7" fillId="4" borderId="100" xfId="4" applyNumberFormat="1" applyFont="1" applyFill="1" applyBorder="1" applyAlignment="1">
      <alignment vertical="top" wrapText="1"/>
    </xf>
    <xf numFmtId="0" fontId="7" fillId="4" borderId="100" xfId="4" applyNumberFormat="1" applyFont="1" applyFill="1" applyBorder="1" applyAlignment="1">
      <alignment horizontal="left" vertical="top" wrapText="1"/>
    </xf>
    <xf numFmtId="0" fontId="7" fillId="4" borderId="100" xfId="4" applyFont="1" applyFill="1" applyBorder="1" applyAlignment="1">
      <alignment horizontal="center" vertical="center"/>
    </xf>
    <xf numFmtId="0" fontId="7" fillId="17" borderId="100" xfId="4" applyNumberFormat="1" applyFont="1" applyFill="1" applyBorder="1" applyAlignment="1">
      <alignment vertical="center"/>
    </xf>
    <xf numFmtId="0" fontId="7" fillId="4" borderId="100" xfId="4" applyFont="1" applyFill="1" applyBorder="1" applyAlignment="1">
      <alignment vertical="top"/>
    </xf>
    <xf numFmtId="49" fontId="7" fillId="4" borderId="100" xfId="4" applyNumberFormat="1" applyFont="1" applyFill="1" applyBorder="1" applyAlignment="1">
      <alignment vertical="top"/>
    </xf>
    <xf numFmtId="0" fontId="7" fillId="4" borderId="100" xfId="4" applyFont="1" applyFill="1" applyBorder="1" applyAlignment="1">
      <alignment vertical="top" wrapText="1"/>
    </xf>
    <xf numFmtId="0" fontId="15" fillId="4" borderId="100" xfId="4" applyFont="1" applyFill="1" applyBorder="1" applyAlignment="1">
      <alignment horizontal="center" vertical="center"/>
    </xf>
    <xf numFmtId="0" fontId="15" fillId="4" borderId="100" xfId="4" applyFont="1" applyFill="1" applyBorder="1" applyAlignment="1">
      <alignment horizontal="center" vertical="center" wrapText="1"/>
    </xf>
    <xf numFmtId="0" fontId="15" fillId="4" borderId="100" xfId="4" applyNumberFormat="1" applyFont="1" applyFill="1" applyBorder="1" applyAlignment="1">
      <alignment horizontal="left" vertical="top" wrapText="1"/>
    </xf>
    <xf numFmtId="0" fontId="25" fillId="17" borderId="100" xfId="1" applyFont="1" applyFill="1" applyBorder="1" applyAlignment="1">
      <alignment horizontal="center" vertical="center"/>
    </xf>
    <xf numFmtId="0" fontId="25" fillId="0" borderId="100" xfId="1" applyFont="1" applyBorder="1" applyAlignment="1">
      <alignment vertical="center" wrapText="1"/>
    </xf>
    <xf numFmtId="0" fontId="7" fillId="17" borderId="100" xfId="3" applyNumberFormat="1" applyFont="1" applyFill="1" applyBorder="1" applyAlignment="1">
      <alignment horizontal="left" vertical="top" wrapText="1"/>
    </xf>
    <xf numFmtId="0" fontId="40" fillId="0" borderId="100" xfId="8" applyFont="1" applyBorder="1">
      <alignment vertical="center"/>
    </xf>
    <xf numFmtId="0" fontId="40" fillId="0" borderId="100" xfId="8" applyFont="1" applyBorder="1" applyAlignment="1">
      <alignment horizontal="center" vertical="center"/>
    </xf>
    <xf numFmtId="0" fontId="40" fillId="0" borderId="100" xfId="8" applyFont="1" applyBorder="1" applyAlignment="1">
      <alignment vertical="top"/>
    </xf>
    <xf numFmtId="0" fontId="36" fillId="24" borderId="101" xfId="8" applyFont="1" applyFill="1" applyBorder="1" applyAlignment="1">
      <alignment horizontal="center" vertical="center" wrapText="1"/>
    </xf>
    <xf numFmtId="0" fontId="36" fillId="24" borderId="102" xfId="8" applyFont="1" applyFill="1" applyBorder="1" applyAlignment="1">
      <alignment horizontal="center" vertical="center" wrapText="1"/>
    </xf>
    <xf numFmtId="0" fontId="35" fillId="23" borderId="102" xfId="6" applyNumberFormat="1" applyFont="1" applyFill="1" applyBorder="1" applyAlignment="1">
      <alignment horizontal="center" vertical="center" wrapText="1"/>
    </xf>
    <xf numFmtId="0" fontId="36" fillId="24" borderId="103" xfId="8" applyFont="1" applyFill="1" applyBorder="1" applyAlignment="1">
      <alignment horizontal="center" vertical="center" wrapText="1"/>
    </xf>
    <xf numFmtId="0" fontId="25" fillId="0" borderId="104" xfId="5" applyFont="1" applyBorder="1" applyAlignment="1">
      <alignment horizontal="center" vertical="center"/>
    </xf>
    <xf numFmtId="0" fontId="25" fillId="0" borderId="105" xfId="5" applyFont="1" applyBorder="1" applyAlignment="1">
      <alignment vertical="center" wrapText="1"/>
    </xf>
    <xf numFmtId="0" fontId="25" fillId="0" borderId="105" xfId="9" applyFont="1" applyBorder="1" applyAlignment="1">
      <alignment vertical="center" wrapText="1"/>
    </xf>
    <xf numFmtId="0" fontId="25" fillId="4" borderId="105" xfId="0" applyFont="1" applyFill="1" applyBorder="1" applyAlignment="1">
      <alignment horizontal="left" vertical="center"/>
    </xf>
    <xf numFmtId="0" fontId="25" fillId="0" borderId="105" xfId="9" applyFont="1" applyBorder="1" applyAlignment="1">
      <alignment vertical="top" wrapText="1"/>
    </xf>
    <xf numFmtId="0" fontId="25" fillId="0" borderId="105" xfId="9" applyFont="1" applyFill="1" applyBorder="1" applyAlignment="1">
      <alignment vertical="top" wrapText="1"/>
    </xf>
    <xf numFmtId="0" fontId="25" fillId="0" borderId="105" xfId="9" applyFont="1" applyBorder="1">
      <alignment vertical="center"/>
    </xf>
    <xf numFmtId="0" fontId="25" fillId="0" borderId="105" xfId="1" applyFont="1" applyBorder="1">
      <alignment vertical="center"/>
    </xf>
    <xf numFmtId="0" fontId="25" fillId="0" borderId="105" xfId="9" applyFont="1" applyFill="1" applyBorder="1" applyAlignment="1">
      <alignment horizontal="left" vertical="top" wrapText="1"/>
    </xf>
    <xf numFmtId="0" fontId="25" fillId="0" borderId="105" xfId="1" applyFont="1" applyFill="1" applyBorder="1">
      <alignment vertical="center"/>
    </xf>
    <xf numFmtId="0" fontId="25" fillId="0" borderId="105" xfId="1" applyFont="1" applyFill="1" applyBorder="1" applyAlignment="1">
      <alignment horizontal="left" vertical="center"/>
    </xf>
    <xf numFmtId="49" fontId="22" fillId="17" borderId="105" xfId="0" applyNumberFormat="1" applyFont="1" applyFill="1" applyBorder="1" applyAlignment="1">
      <alignment vertical="top" wrapText="1"/>
    </xf>
    <xf numFmtId="49" fontId="7" fillId="17" borderId="105" xfId="0" applyNumberFormat="1" applyFont="1" applyFill="1" applyBorder="1" applyAlignment="1">
      <alignment vertical="top" wrapText="1"/>
    </xf>
    <xf numFmtId="0" fontId="7" fillId="17" borderId="105" xfId="0" applyNumberFormat="1" applyFont="1" applyFill="1" applyBorder="1" applyAlignment="1">
      <alignment vertical="top" wrapText="1"/>
    </xf>
    <xf numFmtId="0" fontId="25" fillId="17" borderId="105" xfId="1" applyFont="1" applyFill="1" applyBorder="1" applyAlignment="1">
      <alignment vertical="center"/>
    </xf>
    <xf numFmtId="0" fontId="25" fillId="0" borderId="105" xfId="9" applyFont="1" applyFill="1" applyBorder="1">
      <alignment vertical="center"/>
    </xf>
    <xf numFmtId="0" fontId="25" fillId="17" borderId="105" xfId="5" applyFont="1" applyFill="1" applyBorder="1" applyAlignment="1">
      <alignment vertical="center" wrapText="1"/>
    </xf>
    <xf numFmtId="0" fontId="40" fillId="17" borderId="105" xfId="8" applyFont="1" applyFill="1" applyBorder="1" applyAlignment="1">
      <alignment vertical="top" wrapText="1"/>
    </xf>
    <xf numFmtId="0" fontId="40" fillId="17" borderId="105" xfId="8" applyFont="1" applyFill="1" applyBorder="1" applyAlignment="1">
      <alignment vertical="top"/>
    </xf>
    <xf numFmtId="0" fontId="25" fillId="0" borderId="106" xfId="5" applyFont="1" applyBorder="1" applyAlignment="1">
      <alignment horizontal="center" vertical="center"/>
    </xf>
    <xf numFmtId="0" fontId="25" fillId="18" borderId="107" xfId="8" applyFont="1" applyFill="1" applyBorder="1" applyAlignment="1">
      <alignment horizontal="center" vertical="center"/>
    </xf>
    <xf numFmtId="49" fontId="7" fillId="4" borderId="107" xfId="4" applyNumberFormat="1" applyFont="1" applyFill="1" applyBorder="1" applyAlignment="1">
      <alignment horizontal="left" vertical="center"/>
    </xf>
    <xf numFmtId="49" fontId="7" fillId="4" borderId="107" xfId="4" applyNumberFormat="1" applyFont="1" applyFill="1" applyBorder="1" applyAlignment="1">
      <alignment vertical="center"/>
    </xf>
    <xf numFmtId="0" fontId="25" fillId="0" borderId="107" xfId="5" applyFont="1" applyBorder="1" applyAlignment="1">
      <alignment horizontal="center" vertical="center"/>
    </xf>
    <xf numFmtId="0" fontId="7" fillId="22" borderId="107" xfId="2" applyNumberFormat="1" applyFont="1" applyFill="1" applyBorder="1" applyAlignment="1">
      <alignment horizontal="center" vertical="center" wrapText="1"/>
    </xf>
    <xf numFmtId="0" fontId="25" fillId="0" borderId="107" xfId="5" applyFont="1" applyBorder="1">
      <alignment vertical="center"/>
    </xf>
    <xf numFmtId="0" fontId="25" fillId="0" borderId="107" xfId="5" applyFont="1" applyBorder="1" applyAlignment="1">
      <alignment vertical="top"/>
    </xf>
    <xf numFmtId="0" fontId="25" fillId="0" borderId="107" xfId="5" applyNumberFormat="1" applyFont="1" applyBorder="1" applyAlignment="1">
      <alignment horizontal="left" vertical="top"/>
    </xf>
    <xf numFmtId="0" fontId="25" fillId="0" borderId="108" xfId="5" applyFont="1" applyBorder="1" applyAlignment="1">
      <alignment vertical="center" wrapText="1"/>
    </xf>
    <xf numFmtId="49" fontId="8" fillId="11" borderId="101" xfId="0" applyNumberFormat="1" applyFont="1" applyFill="1" applyBorder="1" applyAlignment="1">
      <alignment horizontal="center" vertical="center" wrapText="1"/>
    </xf>
    <xf numFmtId="49" fontId="8" fillId="11" borderId="102" xfId="0" applyNumberFormat="1" applyFont="1" applyFill="1" applyBorder="1" applyAlignment="1">
      <alignment horizontal="center" vertical="center" wrapText="1"/>
    </xf>
    <xf numFmtId="49" fontId="8" fillId="11" borderId="103" xfId="0" applyNumberFormat="1" applyFont="1" applyFill="1" applyBorder="1" applyAlignment="1">
      <alignment horizontal="center" vertical="center" wrapText="1"/>
    </xf>
    <xf numFmtId="0" fontId="7" fillId="4" borderId="104" xfId="0" applyNumberFormat="1" applyFont="1" applyFill="1" applyBorder="1" applyAlignment="1">
      <alignment horizontal="center" vertical="center"/>
    </xf>
    <xf numFmtId="49" fontId="7" fillId="4" borderId="100" xfId="0" applyNumberFormat="1" applyFont="1" applyFill="1" applyBorder="1" applyAlignment="1">
      <alignment horizontal="center" vertical="center" wrapText="1"/>
    </xf>
    <xf numFmtId="0" fontId="7" fillId="4" borderId="100" xfId="0" applyFont="1" applyFill="1" applyBorder="1" applyAlignment="1">
      <alignment vertical="center"/>
    </xf>
    <xf numFmtId="0" fontId="7" fillId="4" borderId="100" xfId="0" applyFont="1" applyFill="1" applyBorder="1" applyAlignment="1">
      <alignment vertical="top"/>
    </xf>
    <xf numFmtId="0" fontId="7" fillId="4" borderId="100" xfId="0" applyFont="1" applyFill="1" applyBorder="1" applyAlignment="1">
      <alignment vertical="top" wrapText="1"/>
    </xf>
    <xf numFmtId="0" fontId="7" fillId="4" borderId="105" xfId="0" applyFont="1" applyFill="1" applyBorder="1" applyAlignment="1">
      <alignment vertical="center"/>
    </xf>
    <xf numFmtId="49" fontId="7" fillId="17" borderId="100" xfId="0" applyNumberFormat="1" applyFont="1" applyFill="1" applyBorder="1" applyAlignment="1">
      <alignment vertical="center"/>
    </xf>
    <xf numFmtId="49" fontId="7" fillId="4" borderId="100" xfId="0" applyNumberFormat="1" applyFont="1" applyFill="1" applyBorder="1" applyAlignment="1">
      <alignment horizontal="center" vertical="top"/>
    </xf>
    <xf numFmtId="49" fontId="7" fillId="4" borderId="100" xfId="0" applyNumberFormat="1" applyFont="1" applyFill="1" applyBorder="1" applyAlignment="1">
      <alignment vertical="top" wrapText="1"/>
    </xf>
    <xf numFmtId="0" fontId="28" fillId="4" borderId="105" xfId="0" applyFont="1" applyFill="1" applyBorder="1" applyAlignment="1">
      <alignment vertical="center"/>
    </xf>
    <xf numFmtId="0" fontId="7" fillId="17" borderId="100" xfId="0" applyFont="1" applyFill="1" applyBorder="1" applyAlignment="1">
      <alignment vertical="top" wrapText="1"/>
    </xf>
    <xf numFmtId="0" fontId="28" fillId="4" borderId="105" xfId="0" applyFont="1" applyFill="1" applyBorder="1" applyAlignment="1">
      <alignment vertical="center" wrapText="1"/>
    </xf>
    <xf numFmtId="49" fontId="22" fillId="4" borderId="100" xfId="0" applyNumberFormat="1" applyFont="1" applyFill="1" applyBorder="1" applyAlignment="1">
      <alignment vertical="top" wrapText="1"/>
    </xf>
    <xf numFmtId="0" fontId="7" fillId="4" borderId="100" xfId="0" applyFont="1" applyFill="1" applyBorder="1" applyAlignment="1">
      <alignment horizontal="center" vertical="top"/>
    </xf>
    <xf numFmtId="0" fontId="7" fillId="4" borderId="105" xfId="0" applyFont="1" applyFill="1" applyBorder="1" applyAlignment="1">
      <alignment vertical="center" wrapText="1"/>
    </xf>
    <xf numFmtId="0" fontId="7" fillId="4" borderId="100" xfId="0" applyNumberFormat="1" applyFont="1" applyFill="1" applyBorder="1" applyAlignment="1">
      <alignment horizontal="center" vertical="center"/>
    </xf>
    <xf numFmtId="0" fontId="25" fillId="4" borderId="109" xfId="0" applyFont="1" applyFill="1" applyBorder="1" applyAlignment="1">
      <alignment horizontal="left" vertical="center"/>
    </xf>
    <xf numFmtId="0" fontId="7" fillId="4" borderId="67" xfId="0" applyNumberFormat="1" applyFont="1" applyFill="1" applyBorder="1" applyAlignment="1">
      <alignment horizontal="center" vertical="center"/>
    </xf>
    <xf numFmtId="49" fontId="7" fillId="17" borderId="79" xfId="0" applyNumberFormat="1" applyFont="1" applyFill="1" applyBorder="1" applyAlignment="1">
      <alignment horizontal="left" vertical="top" wrapText="1"/>
    </xf>
    <xf numFmtId="0" fontId="7" fillId="4" borderId="78" xfId="0" applyFont="1" applyFill="1" applyBorder="1" applyAlignment="1">
      <alignment vertical="center"/>
    </xf>
    <xf numFmtId="49" fontId="7" fillId="4" borderId="79" xfId="0" applyNumberFormat="1" applyFont="1" applyFill="1" applyBorder="1" applyAlignment="1">
      <alignment horizontal="left" vertical="center" wrapText="1"/>
    </xf>
    <xf numFmtId="49" fontId="7" fillId="4" borderId="79" xfId="0" applyNumberFormat="1" applyFont="1" applyFill="1" applyBorder="1" applyAlignment="1">
      <alignment horizontal="left" vertical="top" wrapText="1"/>
    </xf>
    <xf numFmtId="0" fontId="7" fillId="4" borderId="78" xfId="0" applyFont="1" applyFill="1" applyBorder="1" applyAlignment="1">
      <alignment vertical="center" wrapText="1"/>
    </xf>
    <xf numFmtId="49" fontId="7" fillId="4" borderId="73" xfId="0" applyNumberFormat="1" applyFont="1" applyFill="1" applyBorder="1" applyAlignment="1">
      <alignment horizontal="center" vertical="center" wrapText="1"/>
    </xf>
    <xf numFmtId="49" fontId="7" fillId="4" borderId="73" xfId="0" applyNumberFormat="1" applyFont="1" applyFill="1" applyBorder="1" applyAlignment="1">
      <alignment vertical="center"/>
    </xf>
    <xf numFmtId="0" fontId="7" fillId="4" borderId="73" xfId="0" applyFont="1" applyFill="1" applyBorder="1" applyAlignment="1">
      <alignment horizontal="center" vertical="center"/>
    </xf>
    <xf numFmtId="49" fontId="7" fillId="9" borderId="73" xfId="0" applyNumberFormat="1" applyFont="1" applyFill="1" applyBorder="1" applyAlignment="1">
      <alignment horizontal="center" vertical="center" wrapText="1"/>
    </xf>
    <xf numFmtId="0" fontId="7" fillId="4" borderId="73" xfId="0" applyFont="1" applyFill="1" applyBorder="1" applyAlignment="1">
      <alignment vertical="center"/>
    </xf>
    <xf numFmtId="0" fontId="7" fillId="4" borderId="73" xfId="0" applyFont="1" applyFill="1" applyBorder="1" applyAlignment="1">
      <alignment vertical="top"/>
    </xf>
    <xf numFmtId="49" fontId="7" fillId="4" borderId="73" xfId="0" applyNumberFormat="1" applyFont="1" applyFill="1" applyBorder="1" applyAlignment="1">
      <alignment vertical="top" wrapText="1"/>
    </xf>
    <xf numFmtId="0" fontId="7" fillId="4" borderId="74" xfId="0" applyFont="1" applyFill="1" applyBorder="1" applyAlignment="1">
      <alignment vertical="center"/>
    </xf>
    <xf numFmtId="0" fontId="8" fillId="11" borderId="102" xfId="0" applyNumberFormat="1" applyFont="1" applyFill="1" applyBorder="1" applyAlignment="1">
      <alignment horizontal="center" vertical="center" wrapText="1"/>
    </xf>
    <xf numFmtId="0" fontId="7" fillId="4" borderId="78" xfId="0" applyFont="1" applyFill="1" applyBorder="1" applyAlignment="1">
      <alignment vertical="top"/>
    </xf>
    <xf numFmtId="49" fontId="23" fillId="4" borderId="78" xfId="0" applyNumberFormat="1" applyFont="1" applyFill="1" applyBorder="1" applyAlignment="1">
      <alignment vertical="center"/>
    </xf>
    <xf numFmtId="0" fontId="7" fillId="17" borderId="78" xfId="0" applyFont="1" applyFill="1" applyBorder="1" applyAlignment="1">
      <alignment vertical="top"/>
    </xf>
    <xf numFmtId="0" fontId="7" fillId="17" borderId="78" xfId="0" applyFont="1" applyFill="1" applyBorder="1" applyAlignment="1">
      <alignment vertical="top" wrapText="1"/>
    </xf>
    <xf numFmtId="0" fontId="7" fillId="4" borderId="78" xfId="0" applyFont="1" applyFill="1" applyBorder="1" applyAlignment="1">
      <alignment vertical="top" wrapText="1"/>
    </xf>
    <xf numFmtId="49" fontId="7" fillId="16" borderId="78" xfId="0" applyNumberFormat="1" applyFont="1" applyFill="1" applyBorder="1" applyAlignment="1">
      <alignment vertical="center" wrapText="1"/>
    </xf>
    <xf numFmtId="49" fontId="23" fillId="4" borderId="78" xfId="0" applyNumberFormat="1" applyFont="1" applyFill="1" applyBorder="1" applyAlignment="1">
      <alignment horizontal="left" vertical="center"/>
    </xf>
    <xf numFmtId="0" fontId="23" fillId="4" borderId="78" xfId="0" applyFont="1" applyFill="1" applyBorder="1" applyAlignment="1">
      <alignment vertical="center" wrapText="1"/>
    </xf>
    <xf numFmtId="0" fontId="7" fillId="4" borderId="78" xfId="0" applyFont="1" applyFill="1" applyBorder="1" applyAlignment="1">
      <alignment horizontal="center" vertical="center" wrapText="1"/>
    </xf>
    <xf numFmtId="0" fontId="19" fillId="4" borderId="78" xfId="0" applyFont="1" applyFill="1" applyBorder="1" applyAlignment="1">
      <alignment horizontal="left" vertical="top" wrapText="1"/>
    </xf>
    <xf numFmtId="0" fontId="7" fillId="4" borderId="78" xfId="0" applyFont="1" applyFill="1" applyBorder="1" applyAlignment="1">
      <alignment horizontal="left" vertical="top" wrapText="1"/>
    </xf>
    <xf numFmtId="49" fontId="7" fillId="4" borderId="78" xfId="0" applyNumberFormat="1" applyFont="1" applyFill="1" applyBorder="1" applyAlignment="1">
      <alignment horizontal="left" vertical="top" wrapText="1"/>
    </xf>
    <xf numFmtId="0" fontId="40" fillId="0" borderId="78" xfId="0" applyFont="1" applyFill="1" applyBorder="1" applyAlignment="1">
      <alignment horizontal="left" vertical="top" wrapText="1"/>
    </xf>
    <xf numFmtId="49" fontId="7" fillId="14" borderId="82" xfId="0" applyNumberFormat="1" applyFont="1" applyFill="1" applyBorder="1" applyAlignment="1">
      <alignment horizontal="center" vertical="center" wrapText="1"/>
    </xf>
    <xf numFmtId="49" fontId="22" fillId="17" borderId="78" xfId="0" applyNumberFormat="1" applyFont="1" applyFill="1" applyBorder="1" applyAlignment="1">
      <alignment vertical="top" wrapText="1"/>
    </xf>
    <xf numFmtId="49" fontId="7" fillId="17" borderId="78" xfId="0" applyNumberFormat="1" applyFont="1" applyFill="1" applyBorder="1" applyAlignment="1">
      <alignment vertical="top" wrapText="1"/>
    </xf>
    <xf numFmtId="0" fontId="7" fillId="17" borderId="78" xfId="0" applyNumberFormat="1" applyFont="1" applyFill="1" applyBorder="1" applyAlignment="1">
      <alignment vertical="top" wrapText="1"/>
    </xf>
    <xf numFmtId="49" fontId="7" fillId="4" borderId="73" xfId="0" applyNumberFormat="1" applyFont="1" applyFill="1" applyBorder="1" applyAlignment="1">
      <alignment horizontal="center" vertical="center"/>
    </xf>
    <xf numFmtId="49" fontId="7" fillId="4" borderId="73" xfId="0" applyNumberFormat="1" applyFont="1" applyFill="1" applyBorder="1" applyAlignment="1">
      <alignment horizontal="left" vertical="center"/>
    </xf>
    <xf numFmtId="0" fontId="7" fillId="4" borderId="73" xfId="0" applyNumberFormat="1" applyFont="1" applyFill="1" applyBorder="1" applyAlignment="1">
      <alignment vertical="top" wrapText="1"/>
    </xf>
    <xf numFmtId="0" fontId="7" fillId="4" borderId="74" xfId="0" applyFont="1" applyFill="1" applyBorder="1" applyAlignment="1">
      <alignment vertical="top" wrapText="1"/>
    </xf>
    <xf numFmtId="49" fontId="7" fillId="4" borderId="67" xfId="0" applyNumberFormat="1" applyFont="1" applyFill="1" applyBorder="1" applyAlignment="1">
      <alignment horizontal="center" vertical="center"/>
    </xf>
    <xf numFmtId="0" fontId="28" fillId="4" borderId="78" xfId="0" applyFont="1" applyFill="1" applyBorder="1" applyAlignment="1">
      <alignment vertical="center"/>
    </xf>
    <xf numFmtId="0" fontId="7" fillId="17" borderId="78" xfId="0" applyFont="1" applyFill="1" applyBorder="1" applyAlignment="1">
      <alignment vertical="center"/>
    </xf>
    <xf numFmtId="49" fontId="7" fillId="4" borderId="78" xfId="0" applyNumberFormat="1" applyFont="1" applyFill="1" applyBorder="1" applyAlignment="1">
      <alignment vertical="center"/>
    </xf>
    <xf numFmtId="49" fontId="7" fillId="4" borderId="98" xfId="0" applyNumberFormat="1" applyFont="1" applyFill="1" applyBorder="1" applyAlignment="1">
      <alignment horizontal="center" vertical="center"/>
    </xf>
    <xf numFmtId="0" fontId="7" fillId="4" borderId="99" xfId="0" applyFont="1" applyFill="1" applyBorder="1" applyAlignment="1">
      <alignment horizontal="center" vertical="center"/>
    </xf>
    <xf numFmtId="0" fontId="7" fillId="4" borderId="44" xfId="0" applyFont="1" applyFill="1" applyBorder="1" applyAlignment="1">
      <alignment vertical="top" wrapText="1"/>
    </xf>
    <xf numFmtId="49" fontId="8" fillId="11" borderId="110" xfId="0" applyNumberFormat="1" applyFont="1" applyFill="1" applyBorder="1" applyAlignment="1">
      <alignment horizontal="center" vertical="center" wrapText="1"/>
    </xf>
    <xf numFmtId="49" fontId="8" fillId="11" borderId="111" xfId="0" applyNumberFormat="1" applyFont="1" applyFill="1" applyBorder="1" applyAlignment="1">
      <alignment horizontal="center" vertical="center" wrapText="1"/>
    </xf>
    <xf numFmtId="49" fontId="8" fillId="11" borderId="112" xfId="0" applyNumberFormat="1" applyFont="1" applyFill="1" applyBorder="1" applyAlignment="1">
      <alignment horizontal="center" vertical="center" wrapText="1"/>
    </xf>
    <xf numFmtId="0" fontId="7" fillId="4" borderId="113" xfId="0" applyNumberFormat="1" applyFont="1" applyFill="1" applyBorder="1" applyAlignment="1">
      <alignment horizontal="center" vertical="center"/>
    </xf>
    <xf numFmtId="49" fontId="7" fillId="4" borderId="82" xfId="0" applyNumberFormat="1" applyFont="1" applyFill="1" applyBorder="1" applyAlignment="1">
      <alignment horizontal="left" vertical="center"/>
    </xf>
    <xf numFmtId="0" fontId="7" fillId="4" borderId="82" xfId="0" applyFont="1" applyFill="1" applyBorder="1" applyAlignment="1">
      <alignment horizontal="center" vertical="center"/>
    </xf>
    <xf numFmtId="49" fontId="7" fillId="9" borderId="82" xfId="0" applyNumberFormat="1" applyFont="1" applyFill="1" applyBorder="1" applyAlignment="1">
      <alignment horizontal="center" vertical="center" wrapText="1"/>
    </xf>
    <xf numFmtId="0" fontId="7" fillId="4" borderId="82" xfId="0" applyFont="1" applyFill="1" applyBorder="1" applyAlignment="1">
      <alignment horizontal="left" vertical="top" wrapText="1"/>
    </xf>
    <xf numFmtId="0" fontId="7" fillId="4" borderId="109" xfId="0" applyFont="1" applyFill="1" applyBorder="1" applyAlignment="1">
      <alignment vertical="center"/>
    </xf>
    <xf numFmtId="0" fontId="7" fillId="4" borderId="82" xfId="0" applyFont="1" applyFill="1" applyBorder="1" applyAlignment="1">
      <alignment vertical="top" wrapText="1"/>
    </xf>
    <xf numFmtId="49" fontId="7" fillId="4" borderId="82" xfId="0" applyNumberFormat="1" applyFont="1" applyFill="1" applyBorder="1" applyAlignment="1">
      <alignment vertical="top" wrapText="1"/>
    </xf>
    <xf numFmtId="0" fontId="7" fillId="4" borderId="109" xfId="0" applyFont="1" applyFill="1" applyBorder="1" applyAlignment="1">
      <alignment vertical="center" wrapText="1"/>
    </xf>
    <xf numFmtId="49" fontId="7" fillId="17" borderId="82" xfId="0" applyNumberFormat="1" applyFont="1" applyFill="1" applyBorder="1" applyAlignment="1">
      <alignment vertical="center"/>
    </xf>
    <xf numFmtId="49" fontId="23" fillId="4" borderId="109" xfId="0" applyNumberFormat="1" applyFont="1" applyFill="1" applyBorder="1" applyAlignment="1">
      <alignment vertical="center" wrapText="1"/>
    </xf>
    <xf numFmtId="49" fontId="7" fillId="4" borderId="82" xfId="0" applyNumberFormat="1" applyFont="1" applyFill="1" applyBorder="1" applyAlignment="1">
      <alignment horizontal="left" vertical="top" wrapText="1"/>
    </xf>
    <xf numFmtId="49" fontId="28" fillId="4" borderId="109" xfId="0" applyNumberFormat="1" applyFont="1" applyFill="1" applyBorder="1" applyAlignment="1">
      <alignment vertical="center"/>
    </xf>
    <xf numFmtId="49" fontId="4" fillId="4" borderId="82" xfId="0" applyNumberFormat="1" applyFont="1" applyFill="1" applyBorder="1" applyAlignment="1">
      <alignment horizontal="center" vertical="center" wrapText="1"/>
    </xf>
    <xf numFmtId="49" fontId="7" fillId="4" borderId="109" xfId="0" applyNumberFormat="1" applyFont="1" applyFill="1" applyBorder="1" applyAlignment="1">
      <alignment vertical="center" wrapText="1"/>
    </xf>
    <xf numFmtId="49" fontId="7" fillId="17" borderId="109" xfId="0" applyNumberFormat="1" applyFont="1" applyFill="1" applyBorder="1" applyAlignment="1">
      <alignment vertical="center" wrapText="1"/>
    </xf>
    <xf numFmtId="49" fontId="7" fillId="4" borderId="82" xfId="0" applyNumberFormat="1" applyFont="1" applyFill="1" applyBorder="1" applyAlignment="1">
      <alignment horizontal="center" vertical="top"/>
    </xf>
    <xf numFmtId="49" fontId="7" fillId="4" borderId="82" xfId="0" applyNumberFormat="1" applyFont="1" applyFill="1" applyBorder="1" applyAlignment="1">
      <alignment vertical="top"/>
    </xf>
    <xf numFmtId="0" fontId="23" fillId="4" borderId="109" xfId="0" applyFont="1" applyFill="1" applyBorder="1" applyAlignment="1">
      <alignment vertical="center"/>
    </xf>
    <xf numFmtId="49" fontId="7" fillId="5" borderId="82" xfId="0" applyNumberFormat="1" applyFont="1" applyFill="1" applyBorder="1" applyAlignment="1">
      <alignment horizontal="center" vertical="center" wrapText="1"/>
    </xf>
    <xf numFmtId="0" fontId="10" fillId="4" borderId="82" xfId="0" applyFont="1" applyFill="1" applyBorder="1" applyAlignment="1">
      <alignment horizontal="center" vertical="center" wrapText="1"/>
    </xf>
    <xf numFmtId="49" fontId="23" fillId="4" borderId="109" xfId="0" applyNumberFormat="1" applyFont="1" applyFill="1" applyBorder="1" applyAlignment="1">
      <alignment horizontal="left" vertical="center"/>
    </xf>
    <xf numFmtId="49" fontId="7" fillId="17" borderId="82" xfId="0" applyNumberFormat="1" applyFont="1" applyFill="1" applyBorder="1" applyAlignment="1">
      <alignment horizontal="left" vertical="top" wrapText="1"/>
    </xf>
    <xf numFmtId="0" fontId="23" fillId="4" borderId="109" xfId="0" applyFont="1" applyFill="1" applyBorder="1" applyAlignment="1">
      <alignment vertical="center" wrapText="1"/>
    </xf>
    <xf numFmtId="0" fontId="22" fillId="17" borderId="109" xfId="0" applyFont="1" applyFill="1" applyBorder="1" applyAlignment="1">
      <alignment vertical="center" wrapText="1"/>
    </xf>
    <xf numFmtId="0" fontId="11" fillId="4" borderId="82" xfId="0" applyFont="1" applyFill="1" applyBorder="1" applyAlignment="1">
      <alignment horizontal="center" vertical="center" wrapText="1"/>
    </xf>
    <xf numFmtId="49" fontId="7" fillId="4" borderId="82" xfId="0" applyNumberFormat="1" applyFont="1" applyFill="1" applyBorder="1" applyAlignment="1">
      <alignment horizontal="center" vertical="center"/>
    </xf>
    <xf numFmtId="49" fontId="12" fillId="4" borderId="82" xfId="0" applyNumberFormat="1" applyFont="1" applyFill="1" applyBorder="1" applyAlignment="1">
      <alignment horizontal="center" wrapText="1"/>
    </xf>
    <xf numFmtId="0" fontId="7" fillId="4" borderId="82" xfId="0" applyFont="1" applyFill="1" applyBorder="1" applyAlignment="1">
      <alignment horizontal="center" vertical="center"/>
    </xf>
    <xf numFmtId="49" fontId="10" fillId="4" borderId="82" xfId="0" applyNumberFormat="1" applyFont="1" applyFill="1" applyBorder="1" applyAlignment="1">
      <alignment horizontal="center" vertical="center" wrapText="1"/>
    </xf>
    <xf numFmtId="49" fontId="7" fillId="4" borderId="109" xfId="0" applyNumberFormat="1" applyFont="1" applyFill="1" applyBorder="1" applyAlignment="1">
      <alignment vertical="center"/>
    </xf>
    <xf numFmtId="49" fontId="7" fillId="4" borderId="82" xfId="0" applyNumberFormat="1" applyFont="1" applyFill="1" applyBorder="1" applyAlignment="1">
      <alignment horizontal="center" vertical="center" wrapText="1"/>
    </xf>
    <xf numFmtId="0" fontId="7" fillId="4" borderId="109" xfId="0" applyFont="1" applyFill="1" applyBorder="1" applyAlignment="1">
      <alignment horizontal="left" vertical="center"/>
    </xf>
    <xf numFmtId="49" fontId="7" fillId="17" borderId="109" xfId="0" applyNumberFormat="1" applyFont="1" applyFill="1" applyBorder="1" applyAlignment="1">
      <alignment horizontal="left" vertical="center" wrapText="1"/>
    </xf>
    <xf numFmtId="0" fontId="28" fillId="4" borderId="109" xfId="0" applyFont="1" applyFill="1" applyBorder="1" applyAlignment="1">
      <alignment horizontal="left" vertical="center" wrapText="1"/>
    </xf>
    <xf numFmtId="49" fontId="7" fillId="4" borderId="109" xfId="0" applyNumberFormat="1" applyFont="1" applyFill="1" applyBorder="1" applyAlignment="1">
      <alignment horizontal="left" vertical="center"/>
    </xf>
    <xf numFmtId="49" fontId="7" fillId="4" borderId="109" xfId="0" applyNumberFormat="1" applyFont="1" applyFill="1" applyBorder="1" applyAlignment="1">
      <alignment horizontal="left" vertical="center" wrapText="1"/>
    </xf>
    <xf numFmtId="49" fontId="28" fillId="4" borderId="82" xfId="0" applyNumberFormat="1" applyFont="1" applyFill="1" applyBorder="1" applyAlignment="1">
      <alignment vertical="top" wrapText="1"/>
    </xf>
    <xf numFmtId="49" fontId="7" fillId="4" borderId="83" xfId="0" applyNumberFormat="1" applyFont="1" applyFill="1" applyBorder="1" applyAlignment="1">
      <alignment horizontal="center" vertical="center"/>
    </xf>
    <xf numFmtId="49" fontId="28" fillId="4" borderId="109" xfId="0" applyNumberFormat="1" applyFont="1" applyFill="1" applyBorder="1" applyAlignment="1">
      <alignment horizontal="left" vertical="center"/>
    </xf>
    <xf numFmtId="49" fontId="7" fillId="4" borderId="82" xfId="0" applyNumberFormat="1" applyFont="1" applyFill="1" applyBorder="1" applyAlignment="1">
      <alignment vertical="center" wrapText="1"/>
    </xf>
    <xf numFmtId="0" fontId="7" fillId="4" borderId="82" xfId="0" applyFont="1" applyFill="1" applyBorder="1" applyAlignment="1">
      <alignment vertical="center" wrapText="1"/>
    </xf>
    <xf numFmtId="49" fontId="22" fillId="17" borderId="109" xfId="0" applyNumberFormat="1" applyFont="1" applyFill="1" applyBorder="1" applyAlignment="1">
      <alignment vertical="center"/>
    </xf>
    <xf numFmtId="49" fontId="7" fillId="4" borderId="82" xfId="0" applyNumberFormat="1" applyFont="1" applyFill="1" applyBorder="1" applyAlignment="1">
      <alignment horizontal="center" vertical="top" wrapText="1"/>
    </xf>
    <xf numFmtId="49" fontId="22" fillId="4" borderId="82" xfId="0" applyNumberFormat="1" applyFont="1" applyFill="1" applyBorder="1" applyAlignment="1">
      <alignment vertical="top" wrapText="1"/>
    </xf>
    <xf numFmtId="49" fontId="7" fillId="17" borderId="82" xfId="0" applyNumberFormat="1" applyFont="1" applyFill="1" applyBorder="1" applyAlignment="1">
      <alignment vertical="top" wrapText="1"/>
    </xf>
    <xf numFmtId="0" fontId="7" fillId="17" borderId="82" xfId="0" applyFont="1" applyFill="1" applyBorder="1" applyAlignment="1">
      <alignment vertical="center"/>
    </xf>
    <xf numFmtId="0" fontId="15" fillId="4" borderId="82" xfId="0" applyFont="1" applyFill="1" applyBorder="1" applyAlignment="1">
      <alignment horizontal="center" vertical="center"/>
    </xf>
    <xf numFmtId="0" fontId="15" fillId="4" borderId="82" xfId="0" applyFont="1" applyFill="1" applyBorder="1" applyAlignment="1">
      <alignment horizontal="center" vertical="center" wrapText="1"/>
    </xf>
    <xf numFmtId="49" fontId="15" fillId="4" borderId="82" xfId="0" applyNumberFormat="1" applyFont="1" applyFill="1" applyBorder="1" applyAlignment="1">
      <alignment horizontal="left" vertical="top" wrapText="1"/>
    </xf>
    <xf numFmtId="0" fontId="25" fillId="17" borderId="79" xfId="3" applyFont="1" applyFill="1" applyBorder="1">
      <alignment vertical="center"/>
    </xf>
    <xf numFmtId="0" fontId="25" fillId="0" borderId="79" xfId="0" applyFont="1" applyFill="1" applyBorder="1">
      <alignment vertical="center"/>
    </xf>
    <xf numFmtId="0" fontId="25" fillId="0" borderId="79" xfId="0" applyFont="1" applyFill="1" applyBorder="1" applyAlignment="1">
      <alignment horizontal="center" vertical="center"/>
    </xf>
    <xf numFmtId="0" fontId="25" fillId="0" borderId="79" xfId="0" applyFont="1" applyFill="1" applyBorder="1" applyAlignment="1">
      <alignment vertical="top"/>
    </xf>
    <xf numFmtId="0" fontId="22" fillId="0" borderId="79" xfId="3" applyNumberFormat="1" applyFont="1" applyFill="1" applyBorder="1" applyAlignment="1">
      <alignment horizontal="left" vertical="top" wrapText="1"/>
    </xf>
    <xf numFmtId="0" fontId="28" fillId="0" borderId="78" xfId="0" applyFont="1" applyFill="1" applyBorder="1" applyAlignment="1">
      <alignment vertical="center" wrapText="1"/>
    </xf>
    <xf numFmtId="0" fontId="22" fillId="0" borderId="80" xfId="3" applyNumberFormat="1" applyFont="1" applyFill="1" applyBorder="1" applyAlignment="1">
      <alignment horizontal="left" vertical="top" wrapText="1"/>
    </xf>
    <xf numFmtId="0" fontId="25" fillId="0" borderId="78" xfId="0" applyFont="1" applyFill="1" applyBorder="1" applyAlignment="1">
      <alignment vertical="center" wrapText="1"/>
    </xf>
    <xf numFmtId="0" fontId="25" fillId="0" borderId="79" xfId="3" applyFont="1" applyFill="1" applyBorder="1">
      <alignment vertical="center"/>
    </xf>
    <xf numFmtId="0" fontId="25" fillId="0" borderId="78" xfId="0" applyFont="1" applyFill="1" applyBorder="1" applyAlignment="1">
      <alignment vertical="top" wrapText="1"/>
    </xf>
    <xf numFmtId="0" fontId="25" fillId="0" borderId="78" xfId="0" applyFont="1" applyFill="1" applyBorder="1">
      <alignment vertical="center"/>
    </xf>
    <xf numFmtId="49" fontId="7" fillId="4" borderId="82" xfId="0" applyNumberFormat="1" applyFont="1" applyFill="1" applyBorder="1" applyAlignment="1">
      <alignment horizontal="left" vertical="center" wrapText="1"/>
    </xf>
    <xf numFmtId="0" fontId="7" fillId="4" borderId="82" xfId="0" applyNumberFormat="1" applyFont="1" applyFill="1" applyBorder="1" applyAlignment="1">
      <alignment horizontal="left" vertical="top" wrapText="1"/>
    </xf>
    <xf numFmtId="0" fontId="7" fillId="4" borderId="116" xfId="0" applyNumberFormat="1" applyFont="1" applyFill="1" applyBorder="1" applyAlignment="1">
      <alignment horizontal="center" vertical="center"/>
    </xf>
    <xf numFmtId="49" fontId="7" fillId="4" borderId="117" xfId="0" applyNumberFormat="1" applyFont="1" applyFill="1" applyBorder="1" applyAlignment="1">
      <alignment horizontal="center" vertical="center"/>
    </xf>
    <xf numFmtId="49" fontId="7" fillId="4" borderId="117" xfId="0" applyNumberFormat="1" applyFont="1" applyFill="1" applyBorder="1" applyAlignment="1">
      <alignment horizontal="left" vertical="center" wrapText="1"/>
    </xf>
    <xf numFmtId="49" fontId="7" fillId="4" borderId="117" xfId="0" applyNumberFormat="1" applyFont="1" applyFill="1" applyBorder="1" applyAlignment="1">
      <alignment vertical="center"/>
    </xf>
    <xf numFmtId="0" fontId="7" fillId="4" borderId="117" xfId="0" applyFont="1" applyFill="1" applyBorder="1" applyAlignment="1">
      <alignment horizontal="center" vertical="center"/>
    </xf>
    <xf numFmtId="49" fontId="7" fillId="9" borderId="117" xfId="0" applyNumberFormat="1" applyFont="1" applyFill="1" applyBorder="1" applyAlignment="1">
      <alignment horizontal="center" vertical="center" wrapText="1"/>
    </xf>
    <xf numFmtId="0" fontId="7" fillId="4" borderId="117" xfId="0" applyFont="1" applyFill="1" applyBorder="1" applyAlignment="1">
      <alignment horizontal="center" vertical="center" wrapText="1"/>
    </xf>
    <xf numFmtId="0" fontId="7" fillId="4" borderId="117" xfId="0" applyFont="1" applyFill="1" applyBorder="1" applyAlignment="1">
      <alignment vertical="center"/>
    </xf>
    <xf numFmtId="49" fontId="7" fillId="4" borderId="117" xfId="0" applyNumberFormat="1" applyFont="1" applyFill="1" applyBorder="1" applyAlignment="1">
      <alignment vertical="top" wrapText="1"/>
    </xf>
    <xf numFmtId="0" fontId="7" fillId="4" borderId="117" xfId="0" applyFont="1" applyFill="1" applyBorder="1" applyAlignment="1">
      <alignment horizontal="left" vertical="top" wrapText="1"/>
    </xf>
    <xf numFmtId="0" fontId="7" fillId="4" borderId="118" xfId="0" applyFont="1" applyFill="1" applyBorder="1" applyAlignment="1">
      <alignment vertical="center"/>
    </xf>
    <xf numFmtId="0" fontId="5" fillId="4" borderId="1" xfId="0" applyFont="1" applyFill="1" applyBorder="1" applyAlignment="1">
      <alignment horizontal="center" vertical="center" wrapText="1"/>
    </xf>
    <xf numFmtId="0" fontId="5" fillId="4" borderId="43" xfId="0" applyFont="1" applyFill="1" applyBorder="1" applyAlignment="1">
      <alignment horizontal="center" vertical="center" wrapText="1"/>
    </xf>
    <xf numFmtId="0" fontId="7" fillId="4" borderId="55" xfId="0" applyFont="1" applyFill="1" applyBorder="1" applyAlignment="1">
      <alignment vertical="center"/>
    </xf>
    <xf numFmtId="0" fontId="7" fillId="4" borderId="82" xfId="0" applyFont="1" applyFill="1" applyBorder="1" applyAlignment="1">
      <alignment horizontal="left" vertical="top"/>
    </xf>
    <xf numFmtId="0" fontId="7" fillId="4" borderId="109" xfId="0" applyFont="1" applyFill="1" applyBorder="1" applyAlignment="1">
      <alignment vertical="top"/>
    </xf>
    <xf numFmtId="0" fontId="7" fillId="4" borderId="109" xfId="0" applyFont="1" applyFill="1" applyBorder="1" applyAlignment="1">
      <alignment vertical="top" wrapText="1"/>
    </xf>
    <xf numFmtId="49" fontId="7" fillId="4" borderId="82" xfId="0" applyNumberFormat="1" applyFont="1" applyFill="1" applyBorder="1" applyAlignment="1">
      <alignment horizontal="left" vertical="top"/>
    </xf>
    <xf numFmtId="49" fontId="7" fillId="10" borderId="82" xfId="0" applyNumberFormat="1" applyFont="1" applyFill="1" applyBorder="1" applyAlignment="1">
      <alignment horizontal="center" vertical="center" wrapText="1"/>
    </xf>
    <xf numFmtId="0" fontId="7" fillId="4" borderId="82" xfId="0" applyFont="1" applyFill="1" applyBorder="1" applyAlignment="1">
      <alignment horizontal="center" vertical="top"/>
    </xf>
    <xf numFmtId="0" fontId="28" fillId="0" borderId="79" xfId="1" applyNumberFormat="1" applyFont="1" applyFill="1" applyBorder="1" applyAlignment="1">
      <alignment vertical="top" wrapText="1"/>
    </xf>
    <xf numFmtId="0" fontId="25" fillId="0" borderId="76" xfId="1" applyFont="1" applyFill="1" applyBorder="1">
      <alignment vertical="center"/>
    </xf>
    <xf numFmtId="0" fontId="28" fillId="0" borderId="76" xfId="1" applyNumberFormat="1" applyFont="1" applyFill="1" applyBorder="1" applyAlignment="1">
      <alignment vertical="top" wrapText="1"/>
    </xf>
    <xf numFmtId="49" fontId="7" fillId="4" borderId="82" xfId="4" applyNumberFormat="1" applyFont="1" applyFill="1" applyBorder="1" applyAlignment="1">
      <alignment horizontal="left" vertical="center"/>
    </xf>
    <xf numFmtId="0" fontId="28" fillId="0" borderId="79" xfId="5" applyFont="1" applyFill="1" applyBorder="1" applyAlignment="1">
      <alignment horizontal="left" vertical="top" wrapText="1"/>
    </xf>
    <xf numFmtId="0" fontId="25" fillId="0" borderId="78" xfId="5" applyFont="1" applyBorder="1" applyAlignment="1">
      <alignment vertical="center" wrapText="1"/>
    </xf>
    <xf numFmtId="0" fontId="28" fillId="17" borderId="79" xfId="1" applyNumberFormat="1" applyFont="1" applyFill="1" applyBorder="1" applyAlignment="1">
      <alignment vertical="top" wrapText="1"/>
    </xf>
    <xf numFmtId="0" fontId="25" fillId="0" borderId="76" xfId="1" applyFont="1" applyFill="1" applyBorder="1" applyAlignment="1">
      <alignment vertical="top"/>
    </xf>
    <xf numFmtId="0" fontId="7" fillId="4" borderId="96" xfId="0" applyFont="1" applyFill="1" applyBorder="1" applyAlignment="1">
      <alignment horizontal="center" vertical="center"/>
    </xf>
    <xf numFmtId="0" fontId="7" fillId="4" borderId="96" xfId="0" applyFont="1" applyFill="1" applyBorder="1" applyAlignment="1">
      <alignment horizontal="center" vertical="top"/>
    </xf>
    <xf numFmtId="0" fontId="7" fillId="4" borderId="96" xfId="0" applyFont="1" applyFill="1" applyBorder="1" applyAlignment="1">
      <alignment vertical="top"/>
    </xf>
    <xf numFmtId="0" fontId="7" fillId="4" borderId="96" xfId="0" applyFont="1" applyFill="1" applyBorder="1" applyAlignment="1">
      <alignment horizontal="left" vertical="top" wrapText="1"/>
    </xf>
    <xf numFmtId="49" fontId="7" fillId="4" borderId="96" xfId="0" applyNumberFormat="1" applyFont="1" applyFill="1" applyBorder="1" applyAlignment="1">
      <alignment horizontal="left" vertical="top" wrapText="1"/>
    </xf>
    <xf numFmtId="0" fontId="7" fillId="4" borderId="72" xfId="0" applyFont="1" applyFill="1" applyBorder="1" applyAlignment="1">
      <alignment vertical="center" wrapText="1"/>
    </xf>
    <xf numFmtId="0" fontId="7" fillId="4" borderId="117" xfId="0" applyFont="1" applyFill="1" applyBorder="1" applyAlignment="1">
      <alignment vertical="top"/>
    </xf>
    <xf numFmtId="0" fontId="7" fillId="4" borderId="117" xfId="0" applyFont="1" applyFill="1" applyBorder="1" applyAlignment="1">
      <alignment horizontal="left" vertical="top"/>
    </xf>
    <xf numFmtId="0" fontId="7" fillId="4" borderId="118" xfId="0" applyFont="1" applyFill="1" applyBorder="1" applyAlignment="1">
      <alignment vertical="center" wrapText="1"/>
    </xf>
    <xf numFmtId="49" fontId="7" fillId="4" borderId="82" xfId="0" applyNumberFormat="1" applyFont="1" applyFill="1" applyBorder="1" applyAlignment="1">
      <alignment horizontal="center" vertical="center"/>
    </xf>
    <xf numFmtId="0" fontId="7" fillId="4" borderId="109" xfId="0" applyFont="1" applyFill="1" applyBorder="1" applyAlignment="1">
      <alignment horizontal="left" vertical="center"/>
    </xf>
    <xf numFmtId="0" fontId="25" fillId="0" borderId="79" xfId="0" applyFont="1" applyFill="1" applyBorder="1" applyAlignment="1">
      <alignment horizontal="center" vertical="center" wrapText="1"/>
    </xf>
    <xf numFmtId="49" fontId="7" fillId="4" borderId="82" xfId="0" applyNumberFormat="1" applyFont="1" applyFill="1" applyBorder="1" applyAlignment="1">
      <alignment horizontal="center" vertical="center"/>
    </xf>
    <xf numFmtId="0" fontId="7" fillId="4" borderId="82" xfId="0" applyFont="1" applyFill="1" applyBorder="1" applyAlignment="1">
      <alignment horizontal="center" vertical="center"/>
    </xf>
    <xf numFmtId="49" fontId="7" fillId="4" borderId="82" xfId="0" applyNumberFormat="1" applyFont="1" applyFill="1" applyBorder="1" applyAlignment="1">
      <alignment horizontal="left" vertical="center" wrapText="1"/>
    </xf>
    <xf numFmtId="49" fontId="7" fillId="4" borderId="82" xfId="0" applyNumberFormat="1" applyFont="1" applyFill="1" applyBorder="1" applyAlignment="1">
      <alignment horizontal="center" vertical="center"/>
    </xf>
    <xf numFmtId="0" fontId="7" fillId="4" borderId="82" xfId="0" applyFont="1" applyFill="1" applyBorder="1" applyAlignment="1">
      <alignment horizontal="center" vertical="center"/>
    </xf>
    <xf numFmtId="0" fontId="22" fillId="0" borderId="80" xfId="3" applyNumberFormat="1" applyFont="1" applyFill="1" applyBorder="1" applyAlignment="1">
      <alignment horizontal="left" vertical="top" wrapText="1"/>
    </xf>
    <xf numFmtId="49" fontId="7" fillId="4" borderId="82" xfId="0" applyNumberFormat="1" applyFont="1" applyFill="1" applyBorder="1" applyAlignment="1">
      <alignment horizontal="left" vertical="center" wrapText="1"/>
    </xf>
    <xf numFmtId="0" fontId="23" fillId="4" borderId="78" xfId="0" applyFont="1" applyFill="1" applyBorder="1" applyAlignment="1">
      <alignment horizontal="left" vertical="center" wrapText="1"/>
    </xf>
    <xf numFmtId="49" fontId="5" fillId="4" borderId="9" xfId="0" applyNumberFormat="1"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 xfId="0" applyFont="1" applyFill="1" applyBorder="1" applyAlignment="1">
      <alignment horizontal="center" vertical="center" wrapText="1"/>
    </xf>
    <xf numFmtId="49" fontId="7" fillId="4" borderId="21" xfId="0" applyNumberFormat="1" applyFont="1" applyFill="1" applyBorder="1" applyAlignment="1">
      <alignment horizontal="left" vertical="top" wrapText="1"/>
    </xf>
    <xf numFmtId="0" fontId="7" fillId="4" borderId="23" xfId="0" applyFont="1" applyFill="1" applyBorder="1" applyAlignment="1">
      <alignment horizontal="left" vertical="top" wrapText="1"/>
    </xf>
    <xf numFmtId="0" fontId="7" fillId="4" borderId="22" xfId="0" applyFont="1" applyFill="1" applyBorder="1" applyAlignment="1">
      <alignment horizontal="left" vertical="top" wrapText="1"/>
    </xf>
    <xf numFmtId="49" fontId="7" fillId="4" borderId="21" xfId="0" applyNumberFormat="1" applyFont="1" applyFill="1" applyBorder="1" applyAlignment="1">
      <alignment horizontal="left" vertical="center" wrapText="1"/>
    </xf>
    <xf numFmtId="0" fontId="7" fillId="4" borderId="23" xfId="0" applyFont="1" applyFill="1" applyBorder="1" applyAlignment="1">
      <alignment horizontal="left" vertical="center" wrapText="1"/>
    </xf>
    <xf numFmtId="0" fontId="7" fillId="4" borderId="22" xfId="0" applyFont="1" applyFill="1" applyBorder="1" applyAlignment="1">
      <alignment horizontal="left" vertical="center" wrapText="1"/>
    </xf>
    <xf numFmtId="0" fontId="28" fillId="17" borderId="80" xfId="1" applyNumberFormat="1" applyFont="1" applyFill="1" applyBorder="1" applyAlignment="1">
      <alignment horizontal="left" vertical="center" wrapText="1"/>
    </xf>
    <xf numFmtId="0" fontId="28" fillId="17" borderId="95" xfId="1" applyNumberFormat="1" applyFont="1" applyFill="1" applyBorder="1" applyAlignment="1">
      <alignment horizontal="left" vertical="center" wrapText="1"/>
    </xf>
    <xf numFmtId="0" fontId="28" fillId="17" borderId="76" xfId="1" applyNumberFormat="1" applyFont="1" applyFill="1" applyBorder="1" applyAlignment="1">
      <alignment horizontal="left" vertical="center" wrapText="1"/>
    </xf>
    <xf numFmtId="0" fontId="28" fillId="4" borderId="114" xfId="0" applyFont="1" applyFill="1" applyBorder="1" applyAlignment="1">
      <alignment vertical="center" wrapText="1"/>
    </xf>
    <xf numFmtId="0" fontId="7" fillId="4" borderId="115" xfId="0" applyFont="1" applyFill="1" applyBorder="1" applyAlignment="1">
      <alignment vertical="center" wrapText="1"/>
    </xf>
    <xf numFmtId="0" fontId="7" fillId="4" borderId="72" xfId="0" applyFont="1" applyFill="1" applyBorder="1" applyAlignment="1">
      <alignment vertical="center" wrapText="1"/>
    </xf>
    <xf numFmtId="49" fontId="7" fillId="4" borderId="114" xfId="0" applyNumberFormat="1" applyFont="1" applyFill="1" applyBorder="1" applyAlignment="1">
      <alignment horizontal="left" vertical="center" wrapText="1"/>
    </xf>
    <xf numFmtId="49" fontId="7" fillId="4" borderId="115" xfId="0" applyNumberFormat="1" applyFont="1" applyFill="1" applyBorder="1" applyAlignment="1">
      <alignment horizontal="left" vertical="center" wrapText="1"/>
    </xf>
    <xf numFmtId="49" fontId="7" fillId="4" borderId="72" xfId="0" applyNumberFormat="1" applyFont="1" applyFill="1" applyBorder="1" applyAlignment="1">
      <alignment horizontal="left" vertical="center" wrapText="1"/>
    </xf>
    <xf numFmtId="0" fontId="28" fillId="4" borderId="114" xfId="0" applyFont="1" applyFill="1" applyBorder="1" applyAlignment="1">
      <alignment horizontal="left" vertical="center" wrapText="1"/>
    </xf>
    <xf numFmtId="0" fontId="28" fillId="4" borderId="115" xfId="0" applyFont="1" applyFill="1" applyBorder="1" applyAlignment="1">
      <alignment horizontal="left" vertical="center" wrapText="1"/>
    </xf>
    <xf numFmtId="0" fontId="28" fillId="4" borderId="72" xfId="0" applyFont="1" applyFill="1" applyBorder="1" applyAlignment="1">
      <alignment horizontal="left" vertical="center" wrapText="1"/>
    </xf>
    <xf numFmtId="0" fontId="23" fillId="4" borderId="114" xfId="0" applyFont="1" applyFill="1" applyBorder="1" applyAlignment="1">
      <alignment horizontal="left" vertical="center" wrapText="1"/>
    </xf>
    <xf numFmtId="0" fontId="23" fillId="4" borderId="72" xfId="0" applyFont="1" applyFill="1" applyBorder="1" applyAlignment="1">
      <alignment horizontal="left" vertical="center" wrapText="1"/>
    </xf>
    <xf numFmtId="49" fontId="5" fillId="4" borderId="12" xfId="0" applyNumberFormat="1"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28" xfId="0" applyFont="1" applyFill="1" applyBorder="1" applyAlignment="1">
      <alignment horizontal="center" vertical="center" wrapText="1"/>
    </xf>
    <xf numFmtId="49" fontId="7" fillId="4" borderId="82" xfId="0" applyNumberFormat="1" applyFont="1" applyFill="1" applyBorder="1" applyAlignment="1">
      <alignment horizontal="center" vertical="center"/>
    </xf>
    <xf numFmtId="0" fontId="7" fillId="4" borderId="82" xfId="0" applyFont="1" applyFill="1" applyBorder="1" applyAlignment="1">
      <alignment horizontal="center" vertical="center"/>
    </xf>
    <xf numFmtId="49" fontId="7" fillId="4" borderId="82" xfId="0" applyNumberFormat="1" applyFont="1" applyFill="1" applyBorder="1" applyAlignment="1">
      <alignment horizontal="left" vertical="center" wrapText="1"/>
    </xf>
    <xf numFmtId="0" fontId="7" fillId="4" borderId="82" xfId="0" applyFont="1" applyFill="1" applyBorder="1" applyAlignment="1">
      <alignment horizontal="left" vertical="center" wrapText="1"/>
    </xf>
    <xf numFmtId="0" fontId="7" fillId="4" borderId="109" xfId="0" applyFont="1" applyFill="1" applyBorder="1" applyAlignment="1">
      <alignment horizontal="left" vertical="center"/>
    </xf>
    <xf numFmtId="0" fontId="23" fillId="4" borderId="109" xfId="0" applyFont="1" applyFill="1" applyBorder="1" applyAlignment="1">
      <alignment horizontal="left" vertical="center"/>
    </xf>
    <xf numFmtId="49" fontId="7" fillId="4" borderId="82" xfId="0" applyNumberFormat="1" applyFont="1" applyFill="1" applyBorder="1" applyAlignment="1">
      <alignment horizontal="center" vertical="center" wrapText="1"/>
    </xf>
    <xf numFmtId="0" fontId="23" fillId="4" borderId="115" xfId="0" applyFont="1" applyFill="1" applyBorder="1" applyAlignment="1">
      <alignment horizontal="left" vertical="center" wrapText="1"/>
    </xf>
    <xf numFmtId="49" fontId="28" fillId="4" borderId="109" xfId="0" applyNumberFormat="1" applyFont="1" applyFill="1" applyBorder="1" applyAlignment="1">
      <alignment horizontal="left" vertical="center"/>
    </xf>
    <xf numFmtId="0" fontId="28" fillId="4" borderId="109" xfId="0" applyFont="1" applyFill="1" applyBorder="1" applyAlignment="1">
      <alignment horizontal="left" vertical="center"/>
    </xf>
    <xf numFmtId="0" fontId="25" fillId="4" borderId="84" xfId="0" applyNumberFormat="1" applyFont="1" applyFill="1" applyBorder="1" applyAlignment="1">
      <alignment horizontal="left" vertical="center" wrapText="1"/>
    </xf>
    <xf numFmtId="0" fontId="25" fillId="4" borderId="77" xfId="0" applyNumberFormat="1" applyFont="1" applyFill="1" applyBorder="1" applyAlignment="1">
      <alignment horizontal="left" vertical="center" wrapText="1"/>
    </xf>
    <xf numFmtId="0" fontId="25" fillId="4" borderId="96" xfId="0" applyNumberFormat="1" applyFont="1" applyFill="1" applyBorder="1" applyAlignment="1">
      <alignment horizontal="left" vertical="center" wrapText="1"/>
    </xf>
    <xf numFmtId="0" fontId="7" fillId="4" borderId="84" xfId="0" applyNumberFormat="1" applyFont="1" applyFill="1" applyBorder="1" applyAlignment="1">
      <alignment horizontal="left" vertical="top" wrapText="1"/>
    </xf>
    <xf numFmtId="0" fontId="7" fillId="4" borderId="77" xfId="0" applyNumberFormat="1" applyFont="1" applyFill="1" applyBorder="1" applyAlignment="1">
      <alignment horizontal="left" vertical="top" wrapText="1"/>
    </xf>
    <xf numFmtId="0" fontId="7" fillId="4" borderId="96" xfId="0" applyNumberFormat="1" applyFont="1" applyFill="1" applyBorder="1" applyAlignment="1">
      <alignment horizontal="left" vertical="top" wrapText="1"/>
    </xf>
    <xf numFmtId="49" fontId="23" fillId="4" borderId="114" xfId="0" applyNumberFormat="1" applyFont="1" applyFill="1" applyBorder="1" applyAlignment="1">
      <alignment horizontal="left" vertical="center" wrapText="1"/>
    </xf>
    <xf numFmtId="49" fontId="23" fillId="4" borderId="115" xfId="0" applyNumberFormat="1" applyFont="1" applyFill="1" applyBorder="1" applyAlignment="1">
      <alignment horizontal="left" vertical="center"/>
    </xf>
    <xf numFmtId="49" fontId="23" fillId="4" borderId="72" xfId="0" applyNumberFormat="1" applyFont="1" applyFill="1" applyBorder="1" applyAlignment="1">
      <alignment horizontal="left" vertical="center"/>
    </xf>
    <xf numFmtId="0" fontId="22" fillId="0" borderId="80" xfId="3" applyNumberFormat="1" applyFont="1" applyFill="1" applyBorder="1" applyAlignment="1">
      <alignment horizontal="left" vertical="top" wrapText="1"/>
    </xf>
    <xf numFmtId="0" fontId="22" fillId="0" borderId="95" xfId="3" applyNumberFormat="1" applyFont="1" applyFill="1" applyBorder="1" applyAlignment="1">
      <alignment horizontal="left" vertical="top" wrapText="1"/>
    </xf>
    <xf numFmtId="0" fontId="22" fillId="0" borderId="76" xfId="3" applyNumberFormat="1" applyFont="1" applyFill="1" applyBorder="1" applyAlignment="1">
      <alignment horizontal="left" vertical="top" wrapText="1"/>
    </xf>
    <xf numFmtId="0" fontId="7" fillId="4" borderId="21" xfId="0" applyNumberFormat="1" applyFont="1" applyFill="1" applyBorder="1" applyAlignment="1">
      <alignment horizontal="center" vertical="center"/>
    </xf>
    <xf numFmtId="0" fontId="7" fillId="4" borderId="23" xfId="0" applyFont="1" applyFill="1" applyBorder="1" applyAlignment="1">
      <alignment horizontal="center" vertical="center"/>
    </xf>
    <xf numFmtId="0" fontId="7" fillId="4" borderId="22" xfId="0" applyFont="1" applyFill="1" applyBorder="1" applyAlignment="1">
      <alignment horizontal="center" vertical="center"/>
    </xf>
    <xf numFmtId="0" fontId="5" fillId="4" borderId="3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31" xfId="0" applyFont="1" applyFill="1" applyBorder="1" applyAlignment="1">
      <alignment horizontal="center" vertical="center" wrapText="1"/>
    </xf>
    <xf numFmtId="0" fontId="7" fillId="4" borderId="79" xfId="4" applyNumberFormat="1" applyFont="1" applyFill="1" applyBorder="1" applyAlignment="1">
      <alignment horizontal="center" vertical="center"/>
    </xf>
    <xf numFmtId="49" fontId="5" fillId="4" borderId="87" xfId="4" applyNumberFormat="1" applyFont="1" applyFill="1" applyBorder="1" applyAlignment="1">
      <alignment horizontal="center" vertical="center" wrapText="1"/>
    </xf>
    <xf numFmtId="49" fontId="5" fillId="4" borderId="88" xfId="4" applyNumberFormat="1" applyFont="1" applyFill="1" applyBorder="1" applyAlignment="1">
      <alignment horizontal="center" vertical="center" wrapText="1"/>
    </xf>
    <xf numFmtId="49" fontId="5" fillId="4" borderId="17" xfId="4" applyNumberFormat="1" applyFont="1" applyFill="1" applyBorder="1" applyAlignment="1">
      <alignment horizontal="center" vertical="center" wrapText="1"/>
    </xf>
    <xf numFmtId="49" fontId="5" fillId="4" borderId="28" xfId="4" applyNumberFormat="1" applyFont="1" applyFill="1" applyBorder="1" applyAlignment="1">
      <alignment horizontal="center" vertical="center" wrapText="1"/>
    </xf>
    <xf numFmtId="0" fontId="29" fillId="4" borderId="79" xfId="4" applyFont="1" applyFill="1" applyBorder="1" applyAlignment="1">
      <alignment horizontal="center" vertical="center"/>
    </xf>
    <xf numFmtId="0" fontId="7" fillId="4" borderId="79" xfId="4" applyFont="1" applyFill="1" applyBorder="1" applyAlignment="1">
      <alignment horizontal="center" vertical="center"/>
    </xf>
    <xf numFmtId="0" fontId="29" fillId="0" borderId="80" xfId="4" applyNumberFormat="1" applyFont="1" applyBorder="1" applyAlignment="1">
      <alignment horizontal="center" vertical="center"/>
    </xf>
    <xf numFmtId="0" fontId="29" fillId="0" borderId="54" xfId="4" applyNumberFormat="1" applyFont="1" applyBorder="1" applyAlignment="1">
      <alignment horizontal="center" vertical="center"/>
    </xf>
    <xf numFmtId="0" fontId="5" fillId="4" borderId="88" xfId="4" applyFont="1" applyFill="1" applyBorder="1" applyAlignment="1">
      <alignment horizontal="center" vertical="center" wrapText="1"/>
    </xf>
    <xf numFmtId="0" fontId="5" fillId="4" borderId="17" xfId="4" applyFont="1" applyFill="1" applyBorder="1" applyAlignment="1">
      <alignment horizontal="center" vertical="center" wrapText="1"/>
    </xf>
    <xf numFmtId="0" fontId="5" fillId="4" borderId="28" xfId="4" applyFont="1" applyFill="1" applyBorder="1" applyAlignment="1">
      <alignment horizontal="center" vertical="center" wrapText="1"/>
    </xf>
    <xf numFmtId="0" fontId="5" fillId="4" borderId="31" xfId="4" applyFont="1" applyFill="1" applyBorder="1" applyAlignment="1">
      <alignment horizontal="center" vertical="center" wrapText="1"/>
    </xf>
    <xf numFmtId="0" fontId="7" fillId="4" borderId="80" xfId="4" applyNumberFormat="1" applyFont="1" applyFill="1" applyBorder="1" applyAlignment="1">
      <alignment horizontal="center" vertical="center"/>
    </xf>
    <xf numFmtId="0" fontId="7" fillId="4" borderId="95" xfId="4" applyNumberFormat="1" applyFont="1" applyFill="1" applyBorder="1" applyAlignment="1">
      <alignment horizontal="center" vertical="center"/>
    </xf>
    <xf numFmtId="0" fontId="7" fillId="4" borderId="54" xfId="4" applyNumberFormat="1" applyFont="1" applyFill="1" applyBorder="1" applyAlignment="1">
      <alignment horizontal="center" vertical="center"/>
    </xf>
    <xf numFmtId="0" fontId="29" fillId="0" borderId="80" xfId="4" applyNumberFormat="1" applyFont="1" applyBorder="1" applyAlignment="1">
      <alignment horizontal="center" vertical="center" wrapText="1"/>
    </xf>
    <xf numFmtId="0" fontId="29" fillId="0" borderId="95" xfId="4" applyNumberFormat="1" applyFont="1" applyBorder="1" applyAlignment="1">
      <alignment horizontal="center" vertical="center" wrapText="1"/>
    </xf>
    <xf numFmtId="0" fontId="29" fillId="0" borderId="54" xfId="4" applyNumberFormat="1" applyFont="1" applyBorder="1" applyAlignment="1">
      <alignment horizontal="center" vertical="center" wrapText="1"/>
    </xf>
    <xf numFmtId="0" fontId="23" fillId="4" borderId="78" xfId="0" applyFont="1" applyFill="1" applyBorder="1" applyAlignment="1">
      <alignment horizontal="left" vertical="center"/>
    </xf>
    <xf numFmtId="0" fontId="7" fillId="4" borderId="78" xfId="0" applyFont="1" applyFill="1" applyBorder="1" applyAlignment="1">
      <alignment horizontal="left" vertical="center"/>
    </xf>
    <xf numFmtId="0" fontId="7" fillId="4" borderId="79" xfId="0" applyNumberFormat="1" applyFont="1" applyFill="1" applyBorder="1" applyAlignment="1">
      <alignment horizontal="left" vertical="top" wrapText="1"/>
    </xf>
    <xf numFmtId="49" fontId="23" fillId="4" borderId="78" xfId="0" applyNumberFormat="1" applyFont="1" applyFill="1" applyBorder="1" applyAlignment="1">
      <alignment horizontal="left" vertical="center" wrapText="1"/>
    </xf>
    <xf numFmtId="49" fontId="23" fillId="4" borderId="78" xfId="0" applyNumberFormat="1" applyFont="1" applyFill="1" applyBorder="1" applyAlignment="1">
      <alignment horizontal="left" vertical="center"/>
    </xf>
    <xf numFmtId="0" fontId="5" fillId="4" borderId="25"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43"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 xfId="0" applyFont="1" applyFill="1" applyBorder="1" applyAlignment="1">
      <alignment horizontal="center" vertical="center"/>
    </xf>
    <xf numFmtId="0" fontId="7" fillId="4" borderId="79" xfId="0" applyNumberFormat="1" applyFont="1" applyFill="1" applyBorder="1" applyAlignment="1">
      <alignment horizontal="left" vertical="center" wrapText="1"/>
    </xf>
    <xf numFmtId="0" fontId="22" fillId="17" borderId="79" xfId="1" applyNumberFormat="1" applyFont="1" applyFill="1" applyBorder="1" applyAlignment="1">
      <alignment horizontal="left" vertical="center" wrapText="1"/>
    </xf>
    <xf numFmtId="0" fontId="7" fillId="4" borderId="78" xfId="0" applyFont="1" applyFill="1" applyBorder="1" applyAlignment="1">
      <alignment horizontal="left" vertical="center" wrapText="1"/>
    </xf>
    <xf numFmtId="0" fontId="22" fillId="4" borderId="79" xfId="0" applyNumberFormat="1" applyFont="1" applyFill="1" applyBorder="1" applyAlignment="1">
      <alignment horizontal="left" vertical="top" wrapText="1"/>
    </xf>
    <xf numFmtId="0" fontId="22" fillId="4" borderId="79" xfId="0" applyNumberFormat="1" applyFont="1" applyFill="1" applyBorder="1" applyAlignment="1">
      <alignment horizontal="left" vertical="center" wrapText="1"/>
    </xf>
    <xf numFmtId="0" fontId="7" fillId="4" borderId="78" xfId="0" applyFont="1" applyFill="1" applyBorder="1" applyAlignment="1">
      <alignment horizontal="center" vertical="center" wrapText="1"/>
    </xf>
    <xf numFmtId="0" fontId="7" fillId="4" borderId="79" xfId="0" applyNumberFormat="1" applyFont="1" applyFill="1" applyBorder="1" applyAlignment="1">
      <alignment horizontal="left" vertical="center"/>
    </xf>
    <xf numFmtId="0" fontId="40" fillId="0" borderId="79" xfId="0" applyFont="1" applyBorder="1" applyAlignment="1">
      <alignment horizontal="left" vertical="center" wrapText="1"/>
    </xf>
    <xf numFmtId="0" fontId="16" fillId="4" borderId="50" xfId="0" applyFont="1" applyFill="1" applyBorder="1" applyAlignment="1">
      <alignment horizontal="center" vertical="center" wrapText="1"/>
    </xf>
    <xf numFmtId="0" fontId="16" fillId="4" borderId="51" xfId="0" applyFont="1" applyFill="1" applyBorder="1" applyAlignment="1">
      <alignment horizontal="center" vertical="center" wrapText="1"/>
    </xf>
    <xf numFmtId="49" fontId="5" fillId="4" borderId="46" xfId="0" applyNumberFormat="1" applyFont="1" applyFill="1" applyBorder="1" applyAlignment="1">
      <alignment horizontal="center" vertical="center" wrapText="1"/>
    </xf>
    <xf numFmtId="49" fontId="5" fillId="4" borderId="47" xfId="0" applyNumberFormat="1" applyFont="1" applyFill="1" applyBorder="1" applyAlignment="1">
      <alignment horizontal="center" vertical="center" wrapText="1"/>
    </xf>
    <xf numFmtId="49" fontId="5" fillId="4" borderId="48" xfId="0" applyNumberFormat="1" applyFont="1" applyFill="1" applyBorder="1" applyAlignment="1">
      <alignment horizontal="center" vertical="center" wrapText="1"/>
    </xf>
    <xf numFmtId="49" fontId="5" fillId="4" borderId="49" xfId="0" applyNumberFormat="1" applyFont="1" applyFill="1" applyBorder="1" applyAlignment="1">
      <alignment horizontal="center" vertical="center" wrapText="1"/>
    </xf>
    <xf numFmtId="49" fontId="7" fillId="4" borderId="100" xfId="0" applyNumberFormat="1" applyFont="1" applyFill="1" applyBorder="1" applyAlignment="1">
      <alignment vertical="center" wrapText="1"/>
    </xf>
    <xf numFmtId="0" fontId="46" fillId="4" borderId="78" xfId="0" applyFont="1" applyFill="1" applyBorder="1" applyAlignment="1">
      <alignment horizontal="left" vertical="center" wrapText="1"/>
    </xf>
    <xf numFmtId="0" fontId="23" fillId="4" borderId="105" xfId="0" applyFont="1" applyFill="1" applyBorder="1" applyAlignment="1">
      <alignment horizontal="left" vertical="center" wrapText="1"/>
    </xf>
    <xf numFmtId="0" fontId="7" fillId="4" borderId="100" xfId="0" applyNumberFormat="1" applyFont="1" applyFill="1" applyBorder="1" applyAlignment="1">
      <alignment horizontal="left" vertical="center" wrapText="1"/>
    </xf>
    <xf numFmtId="0" fontId="7" fillId="4" borderId="105" xfId="0" applyFont="1" applyFill="1" applyBorder="1" applyAlignment="1">
      <alignment horizontal="left" vertical="center"/>
    </xf>
    <xf numFmtId="0" fontId="25" fillId="0" borderId="100" xfId="1" applyNumberFormat="1" applyFont="1" applyFill="1" applyBorder="1" applyAlignment="1">
      <alignment horizontal="left" vertical="center" wrapText="1"/>
    </xf>
    <xf numFmtId="0" fontId="25" fillId="0" borderId="100" xfId="5" applyNumberFormat="1" applyFont="1" applyBorder="1" applyAlignment="1">
      <alignment horizontal="left" vertical="center" wrapText="1"/>
    </xf>
    <xf numFmtId="0" fontId="16" fillId="0" borderId="17" xfId="6" quotePrefix="1" applyNumberFormat="1" applyFont="1" applyFill="1" applyBorder="1" applyAlignment="1">
      <alignment horizontal="center" vertical="center" wrapText="1"/>
    </xf>
    <xf numFmtId="0" fontId="25" fillId="0" borderId="105" xfId="10" applyFont="1" applyFill="1" applyBorder="1" applyAlignment="1">
      <alignment horizontal="center" vertical="center" wrapText="1"/>
    </xf>
    <xf numFmtId="0" fontId="25" fillId="0" borderId="100" xfId="9" applyNumberFormat="1" applyFont="1" applyBorder="1" applyAlignment="1">
      <alignment horizontal="left" vertical="top" wrapText="1"/>
    </xf>
    <xf numFmtId="0" fontId="25" fillId="0" borderId="100" xfId="1" applyNumberFormat="1" applyFont="1" applyBorder="1" applyAlignment="1">
      <alignment horizontal="left" vertical="center" wrapText="1"/>
    </xf>
    <xf numFmtId="49" fontId="23" fillId="4" borderId="105" xfId="4" applyNumberFormat="1" applyFont="1" applyFill="1" applyBorder="1" applyAlignment="1">
      <alignment horizontal="left" vertical="center" wrapText="1"/>
    </xf>
    <xf numFmtId="49" fontId="23" fillId="4" borderId="105" xfId="4" applyNumberFormat="1" applyFont="1" applyFill="1" applyBorder="1" applyAlignment="1">
      <alignment horizontal="left" vertical="center"/>
    </xf>
    <xf numFmtId="0" fontId="46" fillId="0" borderId="100" xfId="10" applyNumberFormat="1" applyFont="1" applyBorder="1" applyAlignment="1">
      <alignment horizontal="left" vertical="center" wrapText="1"/>
    </xf>
    <xf numFmtId="0" fontId="46" fillId="17" borderId="100" xfId="1" applyNumberFormat="1" applyFont="1" applyFill="1" applyBorder="1" applyAlignment="1">
      <alignment horizontal="left" vertical="center" wrapText="1"/>
    </xf>
    <xf numFmtId="0" fontId="25" fillId="0" borderId="105" xfId="9" applyFont="1" applyBorder="1" applyAlignment="1">
      <alignment horizontal="left" vertical="top" wrapText="1"/>
    </xf>
    <xf numFmtId="0" fontId="25" fillId="0" borderId="100" xfId="9" applyNumberFormat="1" applyFont="1" applyFill="1" applyBorder="1" applyAlignment="1">
      <alignment horizontal="left" vertical="center"/>
    </xf>
    <xf numFmtId="0" fontId="22" fillId="17" borderId="100" xfId="1" applyNumberFormat="1" applyFont="1" applyFill="1" applyBorder="1" applyAlignment="1">
      <alignment horizontal="left" vertical="center" wrapText="1"/>
    </xf>
    <xf numFmtId="0" fontId="25" fillId="0" borderId="105" xfId="9" applyFont="1" applyBorder="1" applyAlignment="1">
      <alignment horizontal="left" vertical="center" wrapText="1"/>
    </xf>
    <xf numFmtId="0" fontId="25" fillId="0" borderId="100" xfId="0" applyFont="1" applyFill="1" applyBorder="1">
      <alignment vertical="center"/>
    </xf>
    <xf numFmtId="0" fontId="25" fillId="0" borderId="100" xfId="0" applyFont="1" applyFill="1" applyBorder="1" applyAlignment="1">
      <alignment horizontal="center" vertical="center"/>
    </xf>
    <xf numFmtId="0" fontId="25" fillId="0" borderId="100" xfId="0" applyFont="1" applyFill="1" applyBorder="1" applyAlignment="1">
      <alignment vertical="top"/>
    </xf>
    <xf numFmtId="0" fontId="28" fillId="0" borderId="105" xfId="0" applyFont="1" applyFill="1" applyBorder="1" applyAlignment="1">
      <alignment vertical="center" wrapText="1"/>
    </xf>
    <xf numFmtId="0" fontId="22" fillId="0" borderId="80" xfId="0" applyFont="1" applyFill="1" applyBorder="1" applyAlignment="1">
      <alignment vertical="center" wrapText="1"/>
    </xf>
    <xf numFmtId="0" fontId="22" fillId="0" borderId="100" xfId="0" applyFont="1" applyFill="1" applyBorder="1" applyAlignment="1">
      <alignment vertical="center" wrapText="1"/>
    </xf>
    <xf numFmtId="49" fontId="22" fillId="4" borderId="82" xfId="0" applyNumberFormat="1" applyFont="1" applyFill="1" applyBorder="1" applyAlignment="1">
      <alignment horizontal="left" vertical="top" wrapText="1"/>
    </xf>
  </cellXfs>
  <cellStyles count="67">
    <cellStyle name="一般" xfId="0" builtinId="0"/>
    <cellStyle name="一般 10" xfId="12"/>
    <cellStyle name="一般 10 2" xfId="13"/>
    <cellStyle name="一般 10 2 2" xfId="14"/>
    <cellStyle name="一般 10 2 3" xfId="15"/>
    <cellStyle name="一般 10 2 3 2" xfId="16"/>
    <cellStyle name="一般 10 2 4" xfId="17"/>
    <cellStyle name="一般 10 3" xfId="18"/>
    <cellStyle name="一般 10 3 2" xfId="19"/>
    <cellStyle name="一般 11" xfId="20"/>
    <cellStyle name="一般 11 2" xfId="9"/>
    <cellStyle name="一般 11 3" xfId="21"/>
    <cellStyle name="一般 11 3 2" xfId="22"/>
    <cellStyle name="一般 12" xfId="23"/>
    <cellStyle name="一般 12 2" xfId="24"/>
    <cellStyle name="一般 12 2 2" xfId="25"/>
    <cellStyle name="一般 2" xfId="4"/>
    <cellStyle name="一般 2 2" xfId="1"/>
    <cellStyle name="一般 2 2 2" xfId="26"/>
    <cellStyle name="一般 2 2 2 2" xfId="27"/>
    <cellStyle name="一般 2 3" xfId="8"/>
    <cellStyle name="一般 2 3 2" xfId="28"/>
    <cellStyle name="一般 2 3 2 2" xfId="29"/>
    <cellStyle name="一般 2 3 3" xfId="30"/>
    <cellStyle name="一般 2 4" xfId="3"/>
    <cellStyle name="一般 2 4 2" xfId="31"/>
    <cellStyle name="一般 2 4 3" xfId="32"/>
    <cellStyle name="一般 2 4 3 2" xfId="33"/>
    <cellStyle name="一般 2 4 4" xfId="6"/>
    <cellStyle name="一般 2 5" xfId="34"/>
    <cellStyle name="一般 2 5 2" xfId="35"/>
    <cellStyle name="一般 2 6" xfId="36"/>
    <cellStyle name="一般 3" xfId="37"/>
    <cellStyle name="一般 3 2" xfId="38"/>
    <cellStyle name="一般 3 3" xfId="39"/>
    <cellStyle name="一般 4" xfId="40"/>
    <cellStyle name="一般 4 3 2 2" xfId="41"/>
    <cellStyle name="一般 4 3 2 2 2" xfId="42"/>
    <cellStyle name="一般 4 3 2 2 2 2" xfId="43"/>
    <cellStyle name="一般 4 3 2 2 3" xfId="44"/>
    <cellStyle name="一般 5" xfId="45"/>
    <cellStyle name="一般 5 2" xfId="46"/>
    <cellStyle name="一般 5 3" xfId="47"/>
    <cellStyle name="一般 5 3 2" xfId="48"/>
    <cellStyle name="一般 5 3 2 2" xfId="49"/>
    <cellStyle name="一般 5 3 3" xfId="50"/>
    <cellStyle name="一般 6" xfId="51"/>
    <cellStyle name="一般 6 2" xfId="52"/>
    <cellStyle name="一般 7" xfId="5"/>
    <cellStyle name="一般 8" xfId="10"/>
    <cellStyle name="一般 9" xfId="53"/>
    <cellStyle name="一般 9 2" xfId="54"/>
    <cellStyle name="一般 9 3" xfId="55"/>
    <cellStyle name="一般 9 3 2" xfId="11"/>
    <cellStyle name="常规 2" xfId="56"/>
    <cellStyle name="常规 2 2" xfId="57"/>
    <cellStyle name="常规 2 2 2" xfId="2"/>
    <cellStyle name="常规 2 2 2 2" xfId="58"/>
    <cellStyle name="常规 2 2 2 2 2" xfId="59"/>
    <cellStyle name="常规 2 2 2 3" xfId="60"/>
    <cellStyle name="常规 2 2 3" xfId="61"/>
    <cellStyle name="常规 2 2 3 2" xfId="7"/>
    <cellStyle name="常规 2 2 3 3" xfId="62"/>
    <cellStyle name="常规 2 2 4" xfId="63"/>
    <cellStyle name="常规 2 2 4 2" xfId="64"/>
    <cellStyle name="常规 3" xfId="65"/>
    <cellStyle name="常规 4" xfId="66"/>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FFFF00"/>
      <rgbColor rgb="FF00B0F0"/>
      <rgbColor rgb="FFFFFFFF"/>
      <rgbColor rgb="FFA5A5A5"/>
      <rgbColor rgb="FF8064A2"/>
      <rgbColor rgb="FF0099FF"/>
      <rgbColor rgb="FFFF6600"/>
      <rgbColor rgb="FF006411"/>
      <rgbColor rgb="FFFF0000"/>
      <rgbColor rgb="FF3366FF"/>
      <rgbColor rgb="FFF79646"/>
      <rgbColor rgb="FFB97034"/>
      <rgbColor rgb="FFCBCBCB"/>
      <rgbColor rgb="FFAEAD24"/>
      <rgbColor rgb="FFC2371F"/>
      <rgbColor rgb="FF0070C0"/>
      <rgbColor rgb="FF0000FF"/>
      <rgbColor rgb="FF262626"/>
      <rgbColor rgb="FF595959"/>
      <rgbColor rgb="FFA5A5A5"/>
      <rgbColor rgb="FFE46D0A"/>
      <rgbColor rgb="FF00800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050A0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佈景主題">
  <a:themeElements>
    <a:clrScheme name="Office 佈景主題">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佈景主題">
      <a:majorFont>
        <a:latin typeface="Helvetica Neue"/>
        <a:ea typeface="Helvetica Neue"/>
        <a:cs typeface="Helvetica Neue"/>
      </a:majorFont>
      <a:minorFont>
        <a:latin typeface="Helvetica Neue"/>
        <a:ea typeface="Helvetica Neue"/>
        <a:cs typeface="Helvetica Neue"/>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Device_ID@ALS1_FH_Right" TargetMode="External"/><Relationship Id="rId13" Type="http://schemas.openxmlformats.org/officeDocument/2006/relationships/hyperlink" Target="mailto:Interrupt_Test@FH_RIGHT" TargetMode="External"/><Relationship Id="rId3" Type="http://schemas.openxmlformats.org/officeDocument/2006/relationships/hyperlink" Target="mailto:Chip_ID@ALS_FH_Right" TargetMode="External"/><Relationship Id="rId7" Type="http://schemas.openxmlformats.org/officeDocument/2006/relationships/hyperlink" Target="mailto:Revision_ID@ALS_FH_Right" TargetMode="External"/><Relationship Id="rId12" Type="http://schemas.openxmlformats.org/officeDocument/2006/relationships/hyperlink" Target="mailto:ADD_ID2@ALS_FH_Left" TargetMode="External"/><Relationship Id="rId2" Type="http://schemas.openxmlformats.org/officeDocument/2006/relationships/hyperlink" Target="mailto:HALL@TCON_L_FH-Detect%20Test_IRQ" TargetMode="External"/><Relationship Id="rId16" Type="http://schemas.openxmlformats.org/officeDocument/2006/relationships/hyperlink" Target="mailto:Temperature@ALS_FH_Left" TargetMode="External"/><Relationship Id="rId1" Type="http://schemas.openxmlformats.org/officeDocument/2006/relationships/hyperlink" Target="mailto:HALL@TCON_L_FH-Miss%20Test_IRQ" TargetMode="External"/><Relationship Id="rId6" Type="http://schemas.openxmlformats.org/officeDocument/2006/relationships/hyperlink" Target="mailto:Chip_ID@ALS_FH_Left" TargetMode="External"/><Relationship Id="rId11" Type="http://schemas.openxmlformats.org/officeDocument/2006/relationships/hyperlink" Target="mailto:ADD_ID@ALS_FH_Left" TargetMode="External"/><Relationship Id="rId5" Type="http://schemas.openxmlformats.org/officeDocument/2006/relationships/hyperlink" Target="mailto:Revision_ID@ALS_FH_Left" TargetMode="External"/><Relationship Id="rId15" Type="http://schemas.openxmlformats.org/officeDocument/2006/relationships/hyperlink" Target="mailto:Temperature@ALS_FH_Right" TargetMode="External"/><Relationship Id="rId10" Type="http://schemas.openxmlformats.org/officeDocument/2006/relationships/hyperlink" Target="mailto:ADD_ID2@ALS_FH_Right" TargetMode="External"/><Relationship Id="rId4" Type="http://schemas.openxmlformats.org/officeDocument/2006/relationships/hyperlink" Target="mailto:Device_ID@ALS_FH_Left" TargetMode="External"/><Relationship Id="rId9" Type="http://schemas.openxmlformats.org/officeDocument/2006/relationships/hyperlink" Target="mailto:ADD_ID@ALS_FH_Right" TargetMode="External"/><Relationship Id="rId14" Type="http://schemas.openxmlformats.org/officeDocument/2006/relationships/hyperlink" Target="mailto:Interrupt_Test@FH_LEF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VMON_FFT_Peak_Magnitude@CN_R_W_CH6" TargetMode="External"/><Relationship Id="rId21" Type="http://schemas.openxmlformats.org/officeDocument/2006/relationships/hyperlink" Target="mailto:VMON_RMS@CN_R_T%20_CH4" TargetMode="External"/><Relationship Id="rId34" Type="http://schemas.openxmlformats.org/officeDocument/2006/relationships/hyperlink" Target="mailto:VMON_FFT_Peak_Magnitude@FH_L_T_CH8" TargetMode="External"/><Relationship Id="rId42" Type="http://schemas.openxmlformats.org/officeDocument/2006/relationships/hyperlink" Target="mailto:VMON_FFT_Peak_Magnitude@FH_L_W_CH10" TargetMode="External"/><Relationship Id="rId47" Type="http://schemas.openxmlformats.org/officeDocument/2006/relationships/hyperlink" Target="mailto:IMON_Frequency@FH_L_W%20_CH11" TargetMode="External"/><Relationship Id="rId50" Type="http://schemas.openxmlformats.org/officeDocument/2006/relationships/hyperlink" Target="mailto:VMON_FFT_Peak_Magnitude@FH_R_T_CH12" TargetMode="External"/><Relationship Id="rId55" Type="http://schemas.openxmlformats.org/officeDocument/2006/relationships/hyperlink" Target="mailto:IMON_Frequency@FH_R_T_CH13" TargetMode="External"/><Relationship Id="rId63" Type="http://schemas.openxmlformats.org/officeDocument/2006/relationships/hyperlink" Target="mailto:IMON_Frequency@FH_R_W_CH15" TargetMode="External"/><Relationship Id="rId68" Type="http://schemas.openxmlformats.org/officeDocument/2006/relationships/hyperlink" Target="mailto:Green_FREQ@TONE1" TargetMode="External"/><Relationship Id="rId76" Type="http://schemas.openxmlformats.org/officeDocument/2006/relationships/hyperlink" Target="mailto:Green_PEAK_MAG@TONE2" TargetMode="External"/><Relationship Id="rId84" Type="http://schemas.openxmlformats.org/officeDocument/2006/relationships/hyperlink" Target="mailto:DC_Voltage@Ch1-3.4Klux" TargetMode="External"/><Relationship Id="rId89" Type="http://schemas.openxmlformats.org/officeDocument/2006/relationships/hyperlink" Target="mailto:Flash_Mode@Neon2%20_Amber_Strobe" TargetMode="External"/><Relationship Id="rId97" Type="http://schemas.openxmlformats.org/officeDocument/2006/relationships/hyperlink" Target="mailto:Penrose_IR_AC_Voltage@Ch0-4W/m%5E2" TargetMode="External"/><Relationship Id="rId7" Type="http://schemas.openxmlformats.org/officeDocument/2006/relationships/hyperlink" Target="mailto:VMON_Frequency@CN_L_T_CH0" TargetMode="External"/><Relationship Id="rId71" Type="http://schemas.openxmlformats.org/officeDocument/2006/relationships/hyperlink" Target="mailto:Green_FREQ@TONE4" TargetMode="External"/><Relationship Id="rId92" Type="http://schemas.openxmlformats.org/officeDocument/2006/relationships/hyperlink" Target="mailto:Flash_Mode@Neon1%20_Cool_Strobe" TargetMode="External"/><Relationship Id="rId2" Type="http://schemas.openxmlformats.org/officeDocument/2006/relationships/hyperlink" Target="mailto:Riker_VDD_Idle@Adams_LDO4" TargetMode="External"/><Relationship Id="rId16" Type="http://schemas.openxmlformats.org/officeDocument/2006/relationships/hyperlink" Target="mailto:IMON_Frequency@CN_L_W%20_CH3" TargetMode="External"/><Relationship Id="rId29" Type="http://schemas.openxmlformats.org/officeDocument/2006/relationships/hyperlink" Target="mailto:VMON_RMS@CN_R_T%20_CH4" TargetMode="External"/><Relationship Id="rId11" Type="http://schemas.openxmlformats.org/officeDocument/2006/relationships/hyperlink" Target="mailto:IMON_RMS@CN_L_T%20_CH1" TargetMode="External"/><Relationship Id="rId24" Type="http://schemas.openxmlformats.org/officeDocument/2006/relationships/hyperlink" Target="mailto:IMON_THD+N@CN_R_T_CH5" TargetMode="External"/><Relationship Id="rId32" Type="http://schemas.openxmlformats.org/officeDocument/2006/relationships/hyperlink" Target="mailto:IMON_THD+N@CN_R_W_CH7" TargetMode="External"/><Relationship Id="rId37" Type="http://schemas.openxmlformats.org/officeDocument/2006/relationships/hyperlink" Target="mailto:VMON_RMS@CN_L_T%20_CH8" TargetMode="External"/><Relationship Id="rId40" Type="http://schemas.openxmlformats.org/officeDocument/2006/relationships/hyperlink" Target="mailto:IMON_THD+N@FH_L_T_CH9" TargetMode="External"/><Relationship Id="rId45" Type="http://schemas.openxmlformats.org/officeDocument/2006/relationships/hyperlink" Target="mailto:VMON_RMS@FH_L_W%20_CH10" TargetMode="External"/><Relationship Id="rId53" Type="http://schemas.openxmlformats.org/officeDocument/2006/relationships/hyperlink" Target="mailto:VMON_RMS@FH_R_T%20_CH12" TargetMode="External"/><Relationship Id="rId58" Type="http://schemas.openxmlformats.org/officeDocument/2006/relationships/hyperlink" Target="mailto:VMON_FFT_Peak_Magnitude@FH_R_W_CH14" TargetMode="External"/><Relationship Id="rId66" Type="http://schemas.openxmlformats.org/officeDocument/2006/relationships/hyperlink" Target="mailto:Loop_Test@SPK_CN_L_T_To_4x_Mic" TargetMode="External"/><Relationship Id="rId74" Type="http://schemas.openxmlformats.org/officeDocument/2006/relationships/hyperlink" Target="mailto:Green_FREQ@TONE7" TargetMode="External"/><Relationship Id="rId79" Type="http://schemas.openxmlformats.org/officeDocument/2006/relationships/hyperlink" Target="mailto:Green_PEAK_MAG@TONE5" TargetMode="External"/><Relationship Id="rId87" Type="http://schemas.openxmlformats.org/officeDocument/2006/relationships/hyperlink" Target="mailto:Green_DC_Voltage@Ch1-13.6Klux" TargetMode="External"/><Relationship Id="rId5" Type="http://schemas.openxmlformats.org/officeDocument/2006/relationships/hyperlink" Target="mailto:Riker_INT_Response@0x46" TargetMode="External"/><Relationship Id="rId61" Type="http://schemas.openxmlformats.org/officeDocument/2006/relationships/hyperlink" Target="mailto:VMON_RMS@FH_R_W%20_CH14" TargetMode="External"/><Relationship Id="rId82" Type="http://schemas.openxmlformats.org/officeDocument/2006/relationships/hyperlink" Target="mailto:DC_FREQ@TONE1-3.4Klux" TargetMode="External"/><Relationship Id="rId90" Type="http://schemas.openxmlformats.org/officeDocument/2006/relationships/hyperlink" Target="mailto:Torch_Mode@2x_Cool_Strobe" TargetMode="External"/><Relationship Id="rId95" Type="http://schemas.openxmlformats.org/officeDocument/2006/relationships/hyperlink" Target="mailto:Torch_Mode@2x_Amber_Strobe" TargetMode="External"/><Relationship Id="rId19" Type="http://schemas.openxmlformats.org/officeDocument/2006/relationships/hyperlink" Target="mailto:VMON_Frequency@CN_R_T%20_CH4" TargetMode="External"/><Relationship Id="rId14" Type="http://schemas.openxmlformats.org/officeDocument/2006/relationships/hyperlink" Target="mailto:VMON_WHD_N@CN_L_W_CH2" TargetMode="External"/><Relationship Id="rId22" Type="http://schemas.openxmlformats.org/officeDocument/2006/relationships/hyperlink" Target="mailto:VMON_FFT_Peak_Magnitude@CN_R_T_CH4" TargetMode="External"/><Relationship Id="rId27" Type="http://schemas.openxmlformats.org/officeDocument/2006/relationships/hyperlink" Target="mailto:VMON_Frequency@CN_R_W%20_CH6" TargetMode="External"/><Relationship Id="rId30" Type="http://schemas.openxmlformats.org/officeDocument/2006/relationships/hyperlink" Target="mailto:IMON_FFT_Peak_Magnitude@CN_R_W_CH7" TargetMode="External"/><Relationship Id="rId35" Type="http://schemas.openxmlformats.org/officeDocument/2006/relationships/hyperlink" Target="mailto:VMON_Frequency@FH_L_T%20_CH8" TargetMode="External"/><Relationship Id="rId43" Type="http://schemas.openxmlformats.org/officeDocument/2006/relationships/hyperlink" Target="mailto:VMON_Frequency@FH_L_W_CH10" TargetMode="External"/><Relationship Id="rId48" Type="http://schemas.openxmlformats.org/officeDocument/2006/relationships/hyperlink" Target="mailto:IMON_THD+N@FH_L_W_CH11" TargetMode="External"/><Relationship Id="rId56" Type="http://schemas.openxmlformats.org/officeDocument/2006/relationships/hyperlink" Target="mailto:IMON_THD+N@FH_R_T_CH13" TargetMode="External"/><Relationship Id="rId64" Type="http://schemas.openxmlformats.org/officeDocument/2006/relationships/hyperlink" Target="mailto:IMON_THD+N@FH_R_W_CH15" TargetMode="External"/><Relationship Id="rId69" Type="http://schemas.openxmlformats.org/officeDocument/2006/relationships/hyperlink" Target="mailto:Green_FREQ@TONE2" TargetMode="External"/><Relationship Id="rId77" Type="http://schemas.openxmlformats.org/officeDocument/2006/relationships/hyperlink" Target="mailto:Green_PEAK_MAG@TONE3" TargetMode="External"/><Relationship Id="rId100" Type="http://schemas.openxmlformats.org/officeDocument/2006/relationships/hyperlink" Target="mailto:Penrose_Green_AC_Voltage@Ch0-3.4Klux" TargetMode="External"/><Relationship Id="rId8" Type="http://schemas.openxmlformats.org/officeDocument/2006/relationships/hyperlink" Target="mailto:VMON_THD_N@CN_L_T%20_CH0" TargetMode="External"/><Relationship Id="rId51" Type="http://schemas.openxmlformats.org/officeDocument/2006/relationships/hyperlink" Target="mailto:VMON_Frequency@FH_R_T_CH12" TargetMode="External"/><Relationship Id="rId72" Type="http://schemas.openxmlformats.org/officeDocument/2006/relationships/hyperlink" Target="mailto:Green_FREQ@TONE5" TargetMode="External"/><Relationship Id="rId80" Type="http://schemas.openxmlformats.org/officeDocument/2006/relationships/hyperlink" Target="mailto:Green_PEAK_MAG@TONE6" TargetMode="External"/><Relationship Id="rId85" Type="http://schemas.openxmlformats.org/officeDocument/2006/relationships/hyperlink" Target="mailto:Green_DC_FREQ@TONE1-13.6Klux" TargetMode="External"/><Relationship Id="rId93" Type="http://schemas.openxmlformats.org/officeDocument/2006/relationships/hyperlink" Target="mailto:Flash_Mode@Neon1%20_Amber_Strobe" TargetMode="External"/><Relationship Id="rId98" Type="http://schemas.openxmlformats.org/officeDocument/2006/relationships/hyperlink" Target="mailto:Penrose_IR_AC_Voltage@Ch1-4W/m%5E2" TargetMode="External"/><Relationship Id="rId3" Type="http://schemas.openxmlformats.org/officeDocument/2006/relationships/hyperlink" Target="mailto:Riker_INT_Response@0x44" TargetMode="External"/><Relationship Id="rId12" Type="http://schemas.openxmlformats.org/officeDocument/2006/relationships/hyperlink" Target="mailto:VMON_FFT_Peak_Magnitude@CN_L_W_CH2" TargetMode="External"/><Relationship Id="rId17" Type="http://schemas.openxmlformats.org/officeDocument/2006/relationships/hyperlink" Target="mailto:IMON_THD+N@CN_L_W_CH3" TargetMode="External"/><Relationship Id="rId25" Type="http://schemas.openxmlformats.org/officeDocument/2006/relationships/hyperlink" Target="mailto:VMON_RMS@CN_R_T%20_CH4" TargetMode="External"/><Relationship Id="rId33" Type="http://schemas.openxmlformats.org/officeDocument/2006/relationships/hyperlink" Target="mailto:VMON_RMS@CN_R_T%20_CH4" TargetMode="External"/><Relationship Id="rId38" Type="http://schemas.openxmlformats.org/officeDocument/2006/relationships/hyperlink" Target="mailto:VMON_FFT_Peak_Magnitude@FH_L_T_CH8" TargetMode="External"/><Relationship Id="rId46" Type="http://schemas.openxmlformats.org/officeDocument/2006/relationships/hyperlink" Target="mailto:IMON_FFT_Peak_Magnitude@FH_L_W_CH11" TargetMode="External"/><Relationship Id="rId59" Type="http://schemas.openxmlformats.org/officeDocument/2006/relationships/hyperlink" Target="mailto:VMON_Frequency@FH_R_W_CH14" TargetMode="External"/><Relationship Id="rId67" Type="http://schemas.openxmlformats.org/officeDocument/2006/relationships/hyperlink" Target="mailto:FREQ@IR1_TONE1" TargetMode="External"/><Relationship Id="rId20" Type="http://schemas.openxmlformats.org/officeDocument/2006/relationships/hyperlink" Target="mailto:VMON_THD_N@CN_R_T_CH4" TargetMode="External"/><Relationship Id="rId41" Type="http://schemas.openxmlformats.org/officeDocument/2006/relationships/hyperlink" Target="mailto:VMON_RMS@CN_L_T%20_CH8" TargetMode="External"/><Relationship Id="rId54" Type="http://schemas.openxmlformats.org/officeDocument/2006/relationships/hyperlink" Target="mailto:VMON_FFT_Peak_Magnitude@FH_R_T_CH12" TargetMode="External"/><Relationship Id="rId62" Type="http://schemas.openxmlformats.org/officeDocument/2006/relationships/hyperlink" Target="mailto:IMON_FFT_Peak_Magnitude@FH_R_W_CH15" TargetMode="External"/><Relationship Id="rId70" Type="http://schemas.openxmlformats.org/officeDocument/2006/relationships/hyperlink" Target="mailto:Green_FREQ@TONE3" TargetMode="External"/><Relationship Id="rId75" Type="http://schemas.openxmlformats.org/officeDocument/2006/relationships/hyperlink" Target="mailto:Green_PEAK_MAG@TONE1" TargetMode="External"/><Relationship Id="rId83" Type="http://schemas.openxmlformats.org/officeDocument/2006/relationships/hyperlink" Target="mailto:DC_Voltage@Ch0-3.4Klux" TargetMode="External"/><Relationship Id="rId88" Type="http://schemas.openxmlformats.org/officeDocument/2006/relationships/hyperlink" Target="mailto:Green_DC_Ratio@Green-13.6Klux" TargetMode="External"/><Relationship Id="rId91" Type="http://schemas.openxmlformats.org/officeDocument/2006/relationships/hyperlink" Target="mailto:Flash_Mode@4x_Strobe" TargetMode="External"/><Relationship Id="rId96" Type="http://schemas.openxmlformats.org/officeDocument/2006/relationships/hyperlink" Target="mailto:Green_DC_Ratio@Green-13.6Klux" TargetMode="External"/><Relationship Id="rId1" Type="http://schemas.openxmlformats.org/officeDocument/2006/relationships/hyperlink" Target="mailto:Periscope_VDD_Idle@Adams_LDO2" TargetMode="External"/><Relationship Id="rId6" Type="http://schemas.openxmlformats.org/officeDocument/2006/relationships/hyperlink" Target="mailto:Borris_Boost@Master_Slave_OTP_VER" TargetMode="External"/><Relationship Id="rId15" Type="http://schemas.openxmlformats.org/officeDocument/2006/relationships/hyperlink" Target="mailto:IMON_FFT_Peak_Magnitude@CN_L_W_CH3" TargetMode="External"/><Relationship Id="rId23" Type="http://schemas.openxmlformats.org/officeDocument/2006/relationships/hyperlink" Target="mailto:IMON_Frequency@CN_R_T%20_CH5" TargetMode="External"/><Relationship Id="rId28" Type="http://schemas.openxmlformats.org/officeDocument/2006/relationships/hyperlink" Target="mailto:VMON_THD+N@CN_R_W_CH6" TargetMode="External"/><Relationship Id="rId36" Type="http://schemas.openxmlformats.org/officeDocument/2006/relationships/hyperlink" Target="mailto:VMON_THD+N@FH_L_T_CH8" TargetMode="External"/><Relationship Id="rId49" Type="http://schemas.openxmlformats.org/officeDocument/2006/relationships/hyperlink" Target="mailto:VMON_RMS@CN_L_T%20_CH8" TargetMode="External"/><Relationship Id="rId57" Type="http://schemas.openxmlformats.org/officeDocument/2006/relationships/hyperlink" Target="mailto:VMON_RMS@FH_R_T%20_CH12" TargetMode="External"/><Relationship Id="rId10" Type="http://schemas.openxmlformats.org/officeDocument/2006/relationships/hyperlink" Target="mailto:IMON_THD_N@CN_L_T%20_CH1" TargetMode="External"/><Relationship Id="rId31" Type="http://schemas.openxmlformats.org/officeDocument/2006/relationships/hyperlink" Target="mailto:IMON_Frequency@CN_R_W%20_CH7" TargetMode="External"/><Relationship Id="rId44" Type="http://schemas.openxmlformats.org/officeDocument/2006/relationships/hyperlink" Target="mailto:VMON_THD+N@FH_L_W_CH10" TargetMode="External"/><Relationship Id="rId52" Type="http://schemas.openxmlformats.org/officeDocument/2006/relationships/hyperlink" Target="mailto:VMON_THD+N@FH_R_T_CH12" TargetMode="External"/><Relationship Id="rId60" Type="http://schemas.openxmlformats.org/officeDocument/2006/relationships/hyperlink" Target="mailto:VMON_THD+N@FH_R_W_CH14" TargetMode="External"/><Relationship Id="rId65" Type="http://schemas.openxmlformats.org/officeDocument/2006/relationships/hyperlink" Target="mailto:IMON_RMS@FH_R_W%20_CH15" TargetMode="External"/><Relationship Id="rId73" Type="http://schemas.openxmlformats.org/officeDocument/2006/relationships/hyperlink" Target="mailto:Green_FREQ@TONE6" TargetMode="External"/><Relationship Id="rId78" Type="http://schemas.openxmlformats.org/officeDocument/2006/relationships/hyperlink" Target="mailto:Green_PEAK_MAG@TONE4" TargetMode="External"/><Relationship Id="rId81" Type="http://schemas.openxmlformats.org/officeDocument/2006/relationships/hyperlink" Target="mailto:Green_PEAK_MAG@TONE7" TargetMode="External"/><Relationship Id="rId86" Type="http://schemas.openxmlformats.org/officeDocument/2006/relationships/hyperlink" Target="mailto:Green_DC_Voltage@Ch0-13.6Klux" TargetMode="External"/><Relationship Id="rId94" Type="http://schemas.openxmlformats.org/officeDocument/2006/relationships/hyperlink" Target="mailto:Flash_Mode@Neon2%20_Cool_Strobe" TargetMode="External"/><Relationship Id="rId99" Type="http://schemas.openxmlformats.org/officeDocument/2006/relationships/hyperlink" Target="mailto:Penrose_Green_AC_Voltage@Ch1-3.4Klux" TargetMode="External"/><Relationship Id="rId101" Type="http://schemas.openxmlformats.org/officeDocument/2006/relationships/printerSettings" Target="../printerSettings/printerSettings2.bin"/><Relationship Id="rId4" Type="http://schemas.openxmlformats.org/officeDocument/2006/relationships/hyperlink" Target="mailto:Riker_INT_Response@0x45" TargetMode="External"/><Relationship Id="rId9" Type="http://schemas.openxmlformats.org/officeDocument/2006/relationships/hyperlink" Target="mailto:IMON_Frequency@CN_L_T%20_CH1" TargetMode="External"/><Relationship Id="rId13" Type="http://schemas.openxmlformats.org/officeDocument/2006/relationships/hyperlink" Target="mailto:VMON_Frequency@CN_L_W%20_CH2" TargetMode="External"/><Relationship Id="rId18" Type="http://schemas.openxmlformats.org/officeDocument/2006/relationships/hyperlink" Target="mailto:VMON_FFT_Peak_Magnitude@CN_R_T_CH4" TargetMode="External"/><Relationship Id="rId39" Type="http://schemas.openxmlformats.org/officeDocument/2006/relationships/hyperlink" Target="mailto:IMON_Frequency@FH_L_T%20_CH9"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3" Type="http://schemas.openxmlformats.org/officeDocument/2006/relationships/hyperlink" Target="mailto:DC_MAG@EDGE_R" TargetMode="External"/><Relationship Id="rId18" Type="http://schemas.openxmlformats.org/officeDocument/2006/relationships/hyperlink" Target="mailto:DC_MAG@TM-Disable" TargetMode="External"/><Relationship Id="rId26" Type="http://schemas.openxmlformats.org/officeDocument/2006/relationships/hyperlink" Target="mailto:PMU_Button_Test@Volup" TargetMode="External"/><Relationship Id="rId39" Type="http://schemas.openxmlformats.org/officeDocument/2006/relationships/hyperlink" Target="mailto:Device_ID@ALS_FH_Left" TargetMode="External"/><Relationship Id="rId3" Type="http://schemas.openxmlformats.org/officeDocument/2006/relationships/hyperlink" Target="mailto:Test_IRQ@TCON_L_FH-Detect" TargetMode="External"/><Relationship Id="rId21" Type="http://schemas.openxmlformats.org/officeDocument/2006/relationships/hyperlink" Target="mailto:DC_MAG@EDGE_R-Disable" TargetMode="External"/><Relationship Id="rId34" Type="http://schemas.openxmlformats.org/officeDocument/2006/relationships/hyperlink" Target="mailto:ADD_ID2@ALS_FH_Right" TargetMode="External"/><Relationship Id="rId42" Type="http://schemas.openxmlformats.org/officeDocument/2006/relationships/hyperlink" Target="mailto:BL_Leakage_Bright_Ch_1@ALS_FH_Right" TargetMode="External"/><Relationship Id="rId47" Type="http://schemas.openxmlformats.org/officeDocument/2006/relationships/hyperlink" Target="mailto:BL_Leakage_Bright_Ch_1@ALS_FH_Left" TargetMode="External"/><Relationship Id="rId50" Type="http://schemas.openxmlformats.org/officeDocument/2006/relationships/hyperlink" Target="mailto:BL_Leakage_Bright_Ch_1@ALS_FH_Left" TargetMode="External"/><Relationship Id="rId7" Type="http://schemas.openxmlformats.org/officeDocument/2006/relationships/hyperlink" Target="mailto:PK_MAG@HOUSING" TargetMode="External"/><Relationship Id="rId12" Type="http://schemas.openxmlformats.org/officeDocument/2006/relationships/hyperlink" Target="mailto:DC_MAG@EDGE_L" TargetMode="External"/><Relationship Id="rId17" Type="http://schemas.openxmlformats.org/officeDocument/2006/relationships/hyperlink" Target="mailto:PK_MAG@EDGE_R-Disable" TargetMode="External"/><Relationship Id="rId25" Type="http://schemas.openxmlformats.org/officeDocument/2006/relationships/hyperlink" Target="mailto:PMU_Button_Test@Voldn" TargetMode="External"/><Relationship Id="rId33" Type="http://schemas.openxmlformats.org/officeDocument/2006/relationships/hyperlink" Target="mailto:ADD_ID@ALS_FH_Right" TargetMode="External"/><Relationship Id="rId38" Type="http://schemas.openxmlformats.org/officeDocument/2006/relationships/hyperlink" Target="mailto:Revision_ID@ALS_FH_Left" TargetMode="External"/><Relationship Id="rId46" Type="http://schemas.openxmlformats.org/officeDocument/2006/relationships/hyperlink" Target="mailto:BL_Leakage_Bright_Ch_2@ALS_FH_Right" TargetMode="External"/><Relationship Id="rId2" Type="http://schemas.openxmlformats.org/officeDocument/2006/relationships/hyperlink" Target="mailto:Test_IRQ@TCON_L_FH-Miss" TargetMode="External"/><Relationship Id="rId16" Type="http://schemas.openxmlformats.org/officeDocument/2006/relationships/hyperlink" Target="mailto:PK_MAG@EDGE_L-Disable" TargetMode="External"/><Relationship Id="rId20" Type="http://schemas.openxmlformats.org/officeDocument/2006/relationships/hyperlink" Target="mailto:DC_MAG@EDGE_L-Disable" TargetMode="External"/><Relationship Id="rId29" Type="http://schemas.openxmlformats.org/officeDocument/2006/relationships/hyperlink" Target="mailto:Force_Sensor_Value2@Volume_UP" TargetMode="External"/><Relationship Id="rId41" Type="http://schemas.openxmlformats.org/officeDocument/2006/relationships/hyperlink" Target="mailto:Temperature@ALS_FH_Left"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PK_MAG@TM" TargetMode="External"/><Relationship Id="rId11" Type="http://schemas.openxmlformats.org/officeDocument/2006/relationships/hyperlink" Target="mailto:DC_MAG@HOUSING" TargetMode="External"/><Relationship Id="rId24" Type="http://schemas.openxmlformats.org/officeDocument/2006/relationships/hyperlink" Target="mailto:PMU_Button_Test@Power" TargetMode="External"/><Relationship Id="rId32" Type="http://schemas.openxmlformats.org/officeDocument/2006/relationships/hyperlink" Target="mailto:Device_ID@ALS_FH_Right" TargetMode="External"/><Relationship Id="rId37" Type="http://schemas.openxmlformats.org/officeDocument/2006/relationships/hyperlink" Target="mailto:Chip_ID@ALS_FH_Left" TargetMode="External"/><Relationship Id="rId40" Type="http://schemas.openxmlformats.org/officeDocument/2006/relationships/hyperlink" Target="mailto:Temperature@ALS_FH_Right" TargetMode="External"/><Relationship Id="rId45" Type="http://schemas.openxmlformats.org/officeDocument/2006/relationships/hyperlink" Target="mailto:BL_Leakage_Bright_Ch_1@ALS_FH_Right" TargetMode="External"/><Relationship Id="rId5" Type="http://schemas.openxmlformats.org/officeDocument/2006/relationships/hyperlink" Target="mailto:Test_IRQ@C3%20Flex-Detect" TargetMode="External"/><Relationship Id="rId15" Type="http://schemas.openxmlformats.org/officeDocument/2006/relationships/hyperlink" Target="mailto:PK_MAG@HOUSING-Disable" TargetMode="External"/><Relationship Id="rId23" Type="http://schemas.openxmlformats.org/officeDocument/2006/relationships/hyperlink" Target="mailto:Force_Sensor_Value@Volume_Up" TargetMode="External"/><Relationship Id="rId28" Type="http://schemas.openxmlformats.org/officeDocument/2006/relationships/hyperlink" Target="mailto:Force_Sensor_Value2@Volume_Down" TargetMode="External"/><Relationship Id="rId36" Type="http://schemas.openxmlformats.org/officeDocument/2006/relationships/hyperlink" Target="mailto:ADD_ID2@ALS_FH_Left" TargetMode="External"/><Relationship Id="rId49" Type="http://schemas.openxmlformats.org/officeDocument/2006/relationships/hyperlink" Target="mailto:BL_Leakage_Bright_Ch_1@ALS_FH_Left" TargetMode="External"/><Relationship Id="rId10" Type="http://schemas.openxmlformats.org/officeDocument/2006/relationships/hyperlink" Target="mailto:DC_MAG@TM" TargetMode="External"/><Relationship Id="rId19" Type="http://schemas.openxmlformats.org/officeDocument/2006/relationships/hyperlink" Target="mailto:DC_MAG@HOUSING-Disable" TargetMode="External"/><Relationship Id="rId31" Type="http://schemas.openxmlformats.org/officeDocument/2006/relationships/hyperlink" Target="mailto:Revision_ID@ALS_FH_Right" TargetMode="External"/><Relationship Id="rId44" Type="http://schemas.openxmlformats.org/officeDocument/2006/relationships/hyperlink" Target="mailto:BL_Leakage_Bright_Ch_1@ALS_FH_Right" TargetMode="External"/><Relationship Id="rId4" Type="http://schemas.openxmlformats.org/officeDocument/2006/relationships/hyperlink" Target="mailto:Test_IRQ@C3_Flex-Miss" TargetMode="External"/><Relationship Id="rId9" Type="http://schemas.openxmlformats.org/officeDocument/2006/relationships/hyperlink" Target="mailto:PK_MAG@EDGE_R" TargetMode="External"/><Relationship Id="rId14" Type="http://schemas.openxmlformats.org/officeDocument/2006/relationships/hyperlink" Target="mailto:PK_MAG@TM-Disable" TargetMode="External"/><Relationship Id="rId22" Type="http://schemas.openxmlformats.org/officeDocument/2006/relationships/hyperlink" Target="mailto:Force_Sensor_Value@Volume_Down" TargetMode="External"/><Relationship Id="rId27" Type="http://schemas.openxmlformats.org/officeDocument/2006/relationships/hyperlink" Target="mailto:Force_Sensor_Value2@Power_Button" TargetMode="External"/><Relationship Id="rId30" Type="http://schemas.openxmlformats.org/officeDocument/2006/relationships/hyperlink" Target="mailto:Chip_ID@ALS_FH_Right" TargetMode="External"/><Relationship Id="rId35" Type="http://schemas.openxmlformats.org/officeDocument/2006/relationships/hyperlink" Target="mailto:ADD_ID@ALS_FH_Left" TargetMode="External"/><Relationship Id="rId43" Type="http://schemas.openxmlformats.org/officeDocument/2006/relationships/hyperlink" Target="mailto:BL_Leakage_Bright_Ch_2@ALS_FH_Right" TargetMode="External"/><Relationship Id="rId48" Type="http://schemas.openxmlformats.org/officeDocument/2006/relationships/hyperlink" Target="mailto:BL_Leakage_Bright_Ch_2@ALS_FH_Left" TargetMode="External"/><Relationship Id="rId8" Type="http://schemas.openxmlformats.org/officeDocument/2006/relationships/hyperlink" Target="mailto:PK_MAG@EDGE_L" TargetMode="External"/><Relationship Id="rId51" Type="http://schemas.openxmlformats.org/officeDocument/2006/relationships/hyperlink" Target="mailto:BL_Leakage_Bright_Ch_2@ALS_FH_Left"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Check@Front_Camera-IRCF_Variant"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Process_DOE_Code" TargetMode="External"/><Relationship Id="rId39" Type="http://schemas.openxmlformats.org/officeDocument/2006/relationships/hyperlink" Target="mailto:Check@Juliet_Camera-Sensor_Vendor" TargetMode="External"/><Relationship Id="rId21" Type="http://schemas.openxmlformats.org/officeDocument/2006/relationships/hyperlink" Target="mailto:Check@Front_Camera-Flex_Revision" TargetMode="External"/><Relationship Id="rId34" Type="http://schemas.openxmlformats.org/officeDocument/2006/relationships/hyperlink" Target="mailto:Check@Juliet_Camera-Plant" TargetMode="External"/><Relationship Id="rId42" Type="http://schemas.openxmlformats.org/officeDocument/2006/relationships/hyperlink" Target="mailto:Check@Juliet_Camera-Lens_Vendor" TargetMode="External"/><Relationship Id="rId47" Type="http://schemas.openxmlformats.org/officeDocument/2006/relationships/hyperlink" Target="mailto:Check@Ohio_Camera-Header_Revision" TargetMode="External"/><Relationship Id="rId50" Type="http://schemas.openxmlformats.org/officeDocument/2006/relationships/hyperlink" Target="mailto:Check@Ohio_Camera-Project_Version" TargetMode="External"/><Relationship Id="rId55" Type="http://schemas.openxmlformats.org/officeDocument/2006/relationships/hyperlink" Target="mailto:Check@Ohio_Camera-IRCF_Revision_Vendor" TargetMode="External"/><Relationship Id="rId63" Type="http://schemas.openxmlformats.org/officeDocument/2006/relationships/hyperlink" Target="mailto:Check@Ohio_Camera-Sensor_Revision" TargetMode="External"/><Relationship Id="rId68" Type="http://schemas.openxmlformats.org/officeDocument/2006/relationships/hyperlink" Target="mailto:Check@Ohio_Camera-Flex_Variant" TargetMode="External"/><Relationship Id="rId76" Type="http://schemas.openxmlformats.org/officeDocument/2006/relationships/hyperlink" Target="mailto:Temperature_TDEV1@SIMETRA" TargetMode="External"/><Relationship Id="rId84" Type="http://schemas.openxmlformats.org/officeDocument/2006/relationships/hyperlink" Target="mailto:Temperature_FCAM_TCAL@ADAMS" TargetMode="External"/><Relationship Id="rId7" Type="http://schemas.openxmlformats.org/officeDocument/2006/relationships/hyperlink" Target="mailto:Check@Front_Camera-Integrator" TargetMode="External"/><Relationship Id="rId71" Type="http://schemas.openxmlformats.org/officeDocument/2006/relationships/hyperlink" Target="mailto:Check@Ohio_Camera-Stiffener_Variant" TargetMode="External"/><Relationship Id="rId2" Type="http://schemas.openxmlformats.org/officeDocument/2006/relationships/hyperlink" Target="mailto:Find@Juliet_Camera" TargetMode="External"/><Relationship Id="rId16" Type="http://schemas.openxmlformats.org/officeDocument/2006/relationships/hyperlink" Target="mailto:Check@Front_Camera-Substrate_Variant" TargetMode="External"/><Relationship Id="rId29" Type="http://schemas.openxmlformats.org/officeDocument/2006/relationships/hyperlink" Target="mailto:Read@Juliet_ID" TargetMode="External"/><Relationship Id="rId11" Type="http://schemas.openxmlformats.org/officeDocument/2006/relationships/hyperlink" Target="mailto:Check@Front_Camera-IRCF_Vendor" TargetMode="External"/><Relationship Id="rId24" Type="http://schemas.openxmlformats.org/officeDocument/2006/relationships/hyperlink" Target="mailto:Check@Front_Camera-Build" TargetMode="External"/><Relationship Id="rId32" Type="http://schemas.openxmlformats.org/officeDocument/2006/relationships/hyperlink" Target="mailto:Check@Juliet_Camera-Project" TargetMode="External"/><Relationship Id="rId37" Type="http://schemas.openxmlformats.org/officeDocument/2006/relationships/hyperlink" Target="mailto:Check@Juliet_Camera-Substrate_Vendor" TargetMode="External"/><Relationship Id="rId40" Type="http://schemas.openxmlformats.org/officeDocument/2006/relationships/hyperlink" Target="mailto:Check@Juliet_Camera-Sensor_Revision" TargetMode="External"/><Relationship Id="rId45" Type="http://schemas.openxmlformats.org/officeDocument/2006/relationships/hyperlink" Target="mailto:Check@Juliet_Camera-Stiffener_Revision" TargetMode="External"/><Relationship Id="rId53" Type="http://schemas.openxmlformats.org/officeDocument/2006/relationships/hyperlink" Target="mailto:Check@Ohio_Camera-Build" TargetMode="External"/><Relationship Id="rId58" Type="http://schemas.openxmlformats.org/officeDocument/2006/relationships/hyperlink" Target="mailto:Check@Ohio_Camera-Substrate_Vendor" TargetMode="External"/><Relationship Id="rId66" Type="http://schemas.openxmlformats.org/officeDocument/2006/relationships/hyperlink" Target="mailto:Check@Ohio_Camera-Lens_Holder_Revision" TargetMode="External"/><Relationship Id="rId74" Type="http://schemas.openxmlformats.org/officeDocument/2006/relationships/hyperlink" Target="mailto:Interrupt_Test@FH_LEFT" TargetMode="External"/><Relationship Id="rId79" Type="http://schemas.openxmlformats.org/officeDocument/2006/relationships/hyperlink" Target="mailto:Temperature_TDEV1@Sera" TargetMode="External"/><Relationship Id="rId5" Type="http://schemas.openxmlformats.org/officeDocument/2006/relationships/hyperlink" Target="mailto:Check@Front_Camera-Project" TargetMode="External"/><Relationship Id="rId61" Type="http://schemas.openxmlformats.org/officeDocument/2006/relationships/hyperlink" Target="mailto:Check@Ohio_Camera-Sensor_Vendor" TargetMode="External"/><Relationship Id="rId82" Type="http://schemas.openxmlformats.org/officeDocument/2006/relationships/hyperlink" Target="mailto:Temperature_TCAL@SIMETRA" TargetMode="External"/><Relationship Id="rId19" Type="http://schemas.openxmlformats.org/officeDocument/2006/relationships/hyperlink" Target="mailto:Check@Front_Camera-Sensor_Variant" TargetMode="External"/><Relationship Id="rId4" Type="http://schemas.openxmlformats.org/officeDocument/2006/relationships/hyperlink" Target="mailto:Find@Jasper_Camera" TargetMode="External"/><Relationship Id="rId9" Type="http://schemas.openxmlformats.org/officeDocument/2006/relationships/hyperlink" Target="mailto:Check@Front_Camera-Lens_Revision" TargetMode="External"/><Relationship Id="rId14" Type="http://schemas.openxmlformats.org/officeDocument/2006/relationships/hyperlink" Target="mailto:Check@Front_Camera-Substrate_Vendor" TargetMode="External"/><Relationship Id="rId22" Type="http://schemas.openxmlformats.org/officeDocument/2006/relationships/hyperlink" Target="mailto:Check@Front_Camera-Stiffener_Vendor" TargetMode="External"/><Relationship Id="rId27" Type="http://schemas.openxmlformats.org/officeDocument/2006/relationships/hyperlink" Target="mailto:Check@Front_Camera-X_Code" TargetMode="External"/><Relationship Id="rId30" Type="http://schemas.openxmlformats.org/officeDocument/2006/relationships/hyperlink" Target="mailto:Check@Juliet_Camera-NVM_Version" TargetMode="External"/><Relationship Id="rId35" Type="http://schemas.openxmlformats.org/officeDocument/2006/relationships/hyperlink" Target="mailto:Check@Juliet_Camera-Build" TargetMode="External"/><Relationship Id="rId43" Type="http://schemas.openxmlformats.org/officeDocument/2006/relationships/hyperlink" Target="mailto:Check@Juliet_Camera-Lens_Revision" TargetMode="External"/><Relationship Id="rId48" Type="http://schemas.openxmlformats.org/officeDocument/2006/relationships/hyperlink" Target="mailto:Check@Ohio_Camera-Nvm_Map_Revision" TargetMode="External"/><Relationship Id="rId56" Type="http://schemas.openxmlformats.org/officeDocument/2006/relationships/hyperlink" Target="mailto:Check@Ohio_Camera-IRCF_Variant" TargetMode="External"/><Relationship Id="rId64" Type="http://schemas.openxmlformats.org/officeDocument/2006/relationships/hyperlink" Target="mailto:Check@Ohio_Camera-Lens_Holder_Vendor" TargetMode="External"/><Relationship Id="rId69" Type="http://schemas.openxmlformats.org/officeDocument/2006/relationships/hyperlink" Target="mailto:Check@Ohio_Camera-Flex_Revision" TargetMode="External"/><Relationship Id="rId77" Type="http://schemas.openxmlformats.org/officeDocument/2006/relationships/hyperlink" Target="mailto:Temperature_RCAM_C3@ADAMS" TargetMode="External"/><Relationship Id="rId8" Type="http://schemas.openxmlformats.org/officeDocument/2006/relationships/hyperlink" Target="mailto:Check@Front_Camera-Lens_Vendor" TargetMode="External"/><Relationship Id="rId51" Type="http://schemas.openxmlformats.org/officeDocument/2006/relationships/hyperlink" Target="mailto:Check@Ohio_Camera-Integrate" TargetMode="External"/><Relationship Id="rId72" Type="http://schemas.openxmlformats.org/officeDocument/2006/relationships/hyperlink" Target="mailto:Check@Ohio_Camera-Stiffener_Revision" TargetMode="External"/><Relationship Id="rId80" Type="http://schemas.openxmlformats.org/officeDocument/2006/relationships/hyperlink" Target="mailto:Temperature_TDEV1@SIMETRA" TargetMode="External"/><Relationship Id="rId85" Type="http://schemas.openxmlformats.org/officeDocument/2006/relationships/hyperlink" Target="mailto:Check@Front_Camera-Stiffener_Vendor" TargetMode="External"/><Relationship Id="rId3" Type="http://schemas.openxmlformats.org/officeDocument/2006/relationships/hyperlink" Target="mailto:Find@Ohio_Camera" TargetMode="External"/><Relationship Id="rId12" Type="http://schemas.openxmlformats.org/officeDocument/2006/relationships/hyperlink" Target="mailto:Check@Front_Camera-IRCF_Revision" TargetMode="External"/><Relationship Id="rId17" Type="http://schemas.openxmlformats.org/officeDocument/2006/relationships/hyperlink" Target="mailto:Check@Front_Camera-Sensor_Vendor" TargetMode="External"/><Relationship Id="rId25" Type="http://schemas.openxmlformats.org/officeDocument/2006/relationships/hyperlink" Target="mailto:Check@Front_Camera-Config_Number" TargetMode="External"/><Relationship Id="rId33" Type="http://schemas.openxmlformats.org/officeDocument/2006/relationships/hyperlink" Target="mailto:Check@Juliet_Camera-Project_Version" TargetMode="External"/><Relationship Id="rId38" Type="http://schemas.openxmlformats.org/officeDocument/2006/relationships/hyperlink" Target="mailto:Check@Juliet_Camera-Substrate_Variant" TargetMode="External"/><Relationship Id="rId46" Type="http://schemas.openxmlformats.org/officeDocument/2006/relationships/hyperlink" Target="mailto:Check@Juliet_Camera-Lens_Shading_Revision" TargetMode="External"/><Relationship Id="rId59" Type="http://schemas.openxmlformats.org/officeDocument/2006/relationships/hyperlink" Target="mailto:Check@Ohio_Camera-Substrate_Variant" TargetMode="External"/><Relationship Id="rId67" Type="http://schemas.openxmlformats.org/officeDocument/2006/relationships/hyperlink" Target="mailto:Check@Ohio_Camera-Flex_Vendor" TargetMode="External"/><Relationship Id="rId20" Type="http://schemas.openxmlformats.org/officeDocument/2006/relationships/hyperlink" Target="mailto:Check@Front_Camera-Flex_Vendor" TargetMode="External"/><Relationship Id="rId41" Type="http://schemas.openxmlformats.org/officeDocument/2006/relationships/hyperlink" Target="mailto:Check@Juliet_Camera-Sensor_Variant" TargetMode="External"/><Relationship Id="rId54" Type="http://schemas.openxmlformats.org/officeDocument/2006/relationships/hyperlink" Target="mailto:Check@Ohio_Camera-Config_Number" TargetMode="External"/><Relationship Id="rId62" Type="http://schemas.openxmlformats.org/officeDocument/2006/relationships/hyperlink" Target="mailto:Check@Ohio_Camera-Sensor_Variant" TargetMode="External"/><Relationship Id="rId70" Type="http://schemas.openxmlformats.org/officeDocument/2006/relationships/hyperlink" Target="mailto:Check@Ohio_Camera-Stiffener_Vendor" TargetMode="External"/><Relationship Id="rId75" Type="http://schemas.openxmlformats.org/officeDocument/2006/relationships/hyperlink" Target="mailto:Temperature_TDEV1@Sera" TargetMode="External"/><Relationship Id="rId83" Type="http://schemas.openxmlformats.org/officeDocument/2006/relationships/hyperlink" Target="mailto:Temperature_FCAM_C4@ADAMS" TargetMode="External"/><Relationship Id="rId1" Type="http://schemas.openxmlformats.org/officeDocument/2006/relationships/hyperlink" Target="mailto:Find@Back_Camera" TargetMode="External"/><Relationship Id="rId6" Type="http://schemas.openxmlformats.org/officeDocument/2006/relationships/hyperlink" Target="mailto:Check@Front_Camera-Project_Version" TargetMode="External"/><Relationship Id="rId15" Type="http://schemas.openxmlformats.org/officeDocument/2006/relationships/hyperlink" Target="mailto:Check@Front_Camera-Substrate_Revision" TargetMode="External"/><Relationship Id="rId23" Type="http://schemas.openxmlformats.org/officeDocument/2006/relationships/hyperlink" Target="mailto:Check@Front_Camera-Stiffener_Revision" TargetMode="External"/><Relationship Id="rId28" Type="http://schemas.openxmlformats.org/officeDocument/2006/relationships/hyperlink" Target="mailto:Read@Juliet_SN" TargetMode="External"/><Relationship Id="rId36" Type="http://schemas.openxmlformats.org/officeDocument/2006/relationships/hyperlink" Target="mailto:Check@Juliet_Camera-Filter_Variant" TargetMode="External"/><Relationship Id="rId49" Type="http://schemas.openxmlformats.org/officeDocument/2006/relationships/hyperlink" Target="mailto:Check@Ohio_Camera-Project" TargetMode="External"/><Relationship Id="rId57" Type="http://schemas.openxmlformats.org/officeDocument/2006/relationships/hyperlink" Target="mailto:Check@Ohio_Camera-IRCF_Revision" TargetMode="External"/><Relationship Id="rId10" Type="http://schemas.openxmlformats.org/officeDocument/2006/relationships/hyperlink" Target="mailto:Check@Front_Camera-Lens_Variant" TargetMode="External"/><Relationship Id="rId31" Type="http://schemas.openxmlformats.org/officeDocument/2006/relationships/hyperlink" Target="mailto:Check@Juliet_Camera-NVM_Revision" TargetMode="External"/><Relationship Id="rId44" Type="http://schemas.openxmlformats.org/officeDocument/2006/relationships/hyperlink" Target="mailto:Check@Juliet_Camera-Lens_Variant" TargetMode="External"/><Relationship Id="rId52" Type="http://schemas.openxmlformats.org/officeDocument/2006/relationships/hyperlink" Target="mailto:Check@Ohio_Camera-Plant_Code" TargetMode="External"/><Relationship Id="rId60" Type="http://schemas.openxmlformats.org/officeDocument/2006/relationships/hyperlink" Target="mailto:Check@Ohio_Camera-Substrate_Revision" TargetMode="External"/><Relationship Id="rId65" Type="http://schemas.openxmlformats.org/officeDocument/2006/relationships/hyperlink" Target="mailto:Check@Ohio_Camera-Lens_Holder_Variant" TargetMode="External"/><Relationship Id="rId73" Type="http://schemas.openxmlformats.org/officeDocument/2006/relationships/hyperlink" Target="mailto:Interrupt_Test@FH_RIGHT" TargetMode="External"/><Relationship Id="rId78" Type="http://schemas.openxmlformats.org/officeDocument/2006/relationships/hyperlink" Target="mailto:Temperature_RCAM_TCAL@ADAMS" TargetMode="External"/><Relationship Id="rId81" Type="http://schemas.openxmlformats.org/officeDocument/2006/relationships/hyperlink" Target="mailto:Temperature_TCAL@Sera" TargetMode="External"/><Relationship Id="rId86" Type="http://schemas.openxmlformats.org/officeDocument/2006/relationships/hyperlink" Target="mailto:Check@Front_Camera-NVM_Revis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3" Type="http://schemas.openxmlformats.org/officeDocument/2006/relationships/hyperlink" Target="mailto:Check@Juliet_Camera-Sensor_Vendor" TargetMode="External"/><Relationship Id="rId18" Type="http://schemas.openxmlformats.org/officeDocument/2006/relationships/hyperlink" Target="mailto:Check@Juliet_Camera-Lens_Variant" TargetMode="External"/><Relationship Id="rId26" Type="http://schemas.openxmlformats.org/officeDocument/2006/relationships/hyperlink" Target="mailto:Temperature_TDEV1@SIMETRA" TargetMode="External"/><Relationship Id="rId39" Type="http://schemas.openxmlformats.org/officeDocument/2006/relationships/hyperlink" Target="mailto:DC_MAG@EDGE_L" TargetMode="External"/><Relationship Id="rId21" Type="http://schemas.openxmlformats.org/officeDocument/2006/relationships/hyperlink" Target="mailto:Test_IRQ@TCON_L_FH-Miss" TargetMode="External"/><Relationship Id="rId34" Type="http://schemas.openxmlformats.org/officeDocument/2006/relationships/hyperlink" Target="mailto:PK_MAG@HOUSING" TargetMode="External"/><Relationship Id="rId42" Type="http://schemas.openxmlformats.org/officeDocument/2006/relationships/hyperlink" Target="mailto:Temperature_RCAM_TCAL@ADAMS" TargetMode="External"/><Relationship Id="rId47" Type="http://schemas.openxmlformats.org/officeDocument/2006/relationships/hyperlink" Target="mailto:Revision_ID@ALS_FH_Left" TargetMode="External"/><Relationship Id="rId50" Type="http://schemas.openxmlformats.org/officeDocument/2006/relationships/hyperlink" Target="mailto:Device_ID@ALS_FH_Right" TargetMode="External"/><Relationship Id="rId55" Type="http://schemas.openxmlformats.org/officeDocument/2006/relationships/hyperlink" Target="mailto:Interrupt_Test@FH_RIGHT" TargetMode="External"/><Relationship Id="rId63" Type="http://schemas.openxmlformats.org/officeDocument/2006/relationships/hyperlink" Target="mailto:BL_Leakage_Bright_Ch_2@ALS_FH_Right" TargetMode="External"/><Relationship Id="rId68" Type="http://schemas.openxmlformats.org/officeDocument/2006/relationships/hyperlink" Target="mailto:BL_Leakage_Bright_Ch_2@ALS_FH_Left" TargetMode="External"/><Relationship Id="rId7" Type="http://schemas.openxmlformats.org/officeDocument/2006/relationships/hyperlink" Target="mailto:Check@Juliet_Camera-Project_Version" TargetMode="External"/><Relationship Id="rId2" Type="http://schemas.openxmlformats.org/officeDocument/2006/relationships/hyperlink" Target="mailto:Read@Juliet_SN" TargetMode="External"/><Relationship Id="rId16" Type="http://schemas.openxmlformats.org/officeDocument/2006/relationships/hyperlink" Target="mailto:Check@Juliet_Camera-Lens_Vendor" TargetMode="External"/><Relationship Id="rId29" Type="http://schemas.openxmlformats.org/officeDocument/2006/relationships/hyperlink" Target="mailto:Temperature_TCAL@Sera" TargetMode="External"/><Relationship Id="rId1" Type="http://schemas.openxmlformats.org/officeDocument/2006/relationships/hyperlink" Target="mailto:Find@Juliet_Camera" TargetMode="External"/><Relationship Id="rId6" Type="http://schemas.openxmlformats.org/officeDocument/2006/relationships/hyperlink" Target="mailto:Check@Juliet_Camera-Project" TargetMode="External"/><Relationship Id="rId11" Type="http://schemas.openxmlformats.org/officeDocument/2006/relationships/hyperlink" Target="mailto:Check@Juliet_Camera-Substrate_Vendor" TargetMode="External"/><Relationship Id="rId24" Type="http://schemas.openxmlformats.org/officeDocument/2006/relationships/hyperlink" Target="mailto:Test_IRQ@C3%20Flex-Detect" TargetMode="External"/><Relationship Id="rId32" Type="http://schemas.openxmlformats.org/officeDocument/2006/relationships/hyperlink" Target="mailto:Force_Sensor_Value@Volume_Up" TargetMode="External"/><Relationship Id="rId37" Type="http://schemas.openxmlformats.org/officeDocument/2006/relationships/hyperlink" Target="mailto:DC_MAG@TM" TargetMode="External"/><Relationship Id="rId40" Type="http://schemas.openxmlformats.org/officeDocument/2006/relationships/hyperlink" Target="mailto:DC_MAG@EDGE_R" TargetMode="External"/><Relationship Id="rId45" Type="http://schemas.openxmlformats.org/officeDocument/2006/relationships/hyperlink" Target="mailto:Chip_ID@ALS_FH_Right" TargetMode="External"/><Relationship Id="rId53" Type="http://schemas.openxmlformats.org/officeDocument/2006/relationships/hyperlink" Target="mailto:ADD_ID@ALS_FH_Left" TargetMode="External"/><Relationship Id="rId58" Type="http://schemas.openxmlformats.org/officeDocument/2006/relationships/hyperlink" Target="mailto:Temperature@ALS_FH_Left" TargetMode="External"/><Relationship Id="rId66" Type="http://schemas.openxmlformats.org/officeDocument/2006/relationships/hyperlink" Target="mailto:BL_Leakage_Bright_Ch_1@ALS_FH_Left" TargetMode="External"/><Relationship Id="rId5" Type="http://schemas.openxmlformats.org/officeDocument/2006/relationships/hyperlink" Target="mailto:Check@Juliet_Camera-NVM_Revision" TargetMode="External"/><Relationship Id="rId15" Type="http://schemas.openxmlformats.org/officeDocument/2006/relationships/hyperlink" Target="mailto:Check@Juliet_Camera-Sensor_Variant" TargetMode="External"/><Relationship Id="rId23" Type="http://schemas.openxmlformats.org/officeDocument/2006/relationships/hyperlink" Target="mailto:Test_IRQ@C3_Flex-Miss" TargetMode="External"/><Relationship Id="rId28" Type="http://schemas.openxmlformats.org/officeDocument/2006/relationships/hyperlink" Target="mailto:Temperature_TDEV1@SIMETRA" TargetMode="External"/><Relationship Id="rId36" Type="http://schemas.openxmlformats.org/officeDocument/2006/relationships/hyperlink" Target="mailto:PK_MAG@EDGE_R" TargetMode="External"/><Relationship Id="rId49" Type="http://schemas.openxmlformats.org/officeDocument/2006/relationships/hyperlink" Target="mailto:Revision_ID@ALS_FH_Right" TargetMode="External"/><Relationship Id="rId57" Type="http://schemas.openxmlformats.org/officeDocument/2006/relationships/hyperlink" Target="mailto:Temperature@ALS_FH_Right" TargetMode="External"/><Relationship Id="rId61" Type="http://schemas.openxmlformats.org/officeDocument/2006/relationships/hyperlink" Target="mailto:BL_Leakage_Bright_Ch_1@ALS_FH_Right" TargetMode="External"/><Relationship Id="rId10" Type="http://schemas.openxmlformats.org/officeDocument/2006/relationships/hyperlink" Target="mailto:Check@Juliet_Camera-Filter_Variant" TargetMode="External"/><Relationship Id="rId19" Type="http://schemas.openxmlformats.org/officeDocument/2006/relationships/hyperlink" Target="mailto:Check@Juliet_Camera-Stiffener_Revision" TargetMode="External"/><Relationship Id="rId31" Type="http://schemas.openxmlformats.org/officeDocument/2006/relationships/hyperlink" Target="mailto:Force_Sensor_Value@Volume_Down" TargetMode="External"/><Relationship Id="rId44" Type="http://schemas.openxmlformats.org/officeDocument/2006/relationships/hyperlink" Target="mailto:Temperature_FCAM_TCAL@ADAMS" TargetMode="External"/><Relationship Id="rId52" Type="http://schemas.openxmlformats.org/officeDocument/2006/relationships/hyperlink" Target="mailto:ADD_ID2@ALS_FH_Right" TargetMode="External"/><Relationship Id="rId60" Type="http://schemas.openxmlformats.org/officeDocument/2006/relationships/hyperlink" Target="mailto:BL_Leakage_Bright_Ch_2@ALS_FH_Right" TargetMode="External"/><Relationship Id="rId65" Type="http://schemas.openxmlformats.org/officeDocument/2006/relationships/hyperlink" Target="mailto:BL_Leakage_Bright_Ch_2@ALS_FH_Left" TargetMode="External"/><Relationship Id="rId4" Type="http://schemas.openxmlformats.org/officeDocument/2006/relationships/hyperlink" Target="mailto:Check@Juliet_Camera-NVM_Version" TargetMode="External"/><Relationship Id="rId9" Type="http://schemas.openxmlformats.org/officeDocument/2006/relationships/hyperlink" Target="mailto:Check@Juliet_Camera-Build" TargetMode="External"/><Relationship Id="rId14" Type="http://schemas.openxmlformats.org/officeDocument/2006/relationships/hyperlink" Target="mailto:Check@Juliet_Camera-Sensor_Revision" TargetMode="External"/><Relationship Id="rId22" Type="http://schemas.openxmlformats.org/officeDocument/2006/relationships/hyperlink" Target="mailto:Test_IRQ@TCON_L_FH-Detect" TargetMode="External"/><Relationship Id="rId27" Type="http://schemas.openxmlformats.org/officeDocument/2006/relationships/hyperlink" Target="mailto:Temperature_TDEV1@Sera" TargetMode="External"/><Relationship Id="rId30" Type="http://schemas.openxmlformats.org/officeDocument/2006/relationships/hyperlink" Target="mailto:Temperature_TCAL@SIMETRA" TargetMode="External"/><Relationship Id="rId35" Type="http://schemas.openxmlformats.org/officeDocument/2006/relationships/hyperlink" Target="mailto:PK_MAG@EDGE_L" TargetMode="External"/><Relationship Id="rId43" Type="http://schemas.openxmlformats.org/officeDocument/2006/relationships/hyperlink" Target="mailto:Temperature_FCAM_C4@ADAMS" TargetMode="External"/><Relationship Id="rId48" Type="http://schemas.openxmlformats.org/officeDocument/2006/relationships/hyperlink" Target="mailto:Chip_ID@ALS_FH_Left" TargetMode="External"/><Relationship Id="rId56" Type="http://schemas.openxmlformats.org/officeDocument/2006/relationships/hyperlink" Target="mailto:Interrupt_Test@FH_LEFT" TargetMode="External"/><Relationship Id="rId64" Type="http://schemas.openxmlformats.org/officeDocument/2006/relationships/hyperlink" Target="mailto:BL_Leakage_Bright_Ch_1@ALS_FH_Left" TargetMode="External"/><Relationship Id="rId69" Type="http://schemas.openxmlformats.org/officeDocument/2006/relationships/printerSettings" Target="../printerSettings/printerSettings5.bin"/><Relationship Id="rId8" Type="http://schemas.openxmlformats.org/officeDocument/2006/relationships/hyperlink" Target="mailto:Check@Juliet_Camera-Plant" TargetMode="External"/><Relationship Id="rId51" Type="http://schemas.openxmlformats.org/officeDocument/2006/relationships/hyperlink" Target="mailto:ADD_ID@ALS_FH_Right" TargetMode="External"/><Relationship Id="rId3" Type="http://schemas.openxmlformats.org/officeDocument/2006/relationships/hyperlink" Target="mailto:Read@Juliet_ID" TargetMode="External"/><Relationship Id="rId12" Type="http://schemas.openxmlformats.org/officeDocument/2006/relationships/hyperlink" Target="mailto:Check@Juliet_Camera-Substrate_Variant" TargetMode="External"/><Relationship Id="rId17" Type="http://schemas.openxmlformats.org/officeDocument/2006/relationships/hyperlink" Target="mailto:Check@Juliet_Camera-Lens_Revision" TargetMode="External"/><Relationship Id="rId25" Type="http://schemas.openxmlformats.org/officeDocument/2006/relationships/hyperlink" Target="mailto:Temperature_TDEV1@Sera" TargetMode="External"/><Relationship Id="rId33" Type="http://schemas.openxmlformats.org/officeDocument/2006/relationships/hyperlink" Target="mailto:PK_MAG@TM" TargetMode="External"/><Relationship Id="rId38" Type="http://schemas.openxmlformats.org/officeDocument/2006/relationships/hyperlink" Target="mailto:DC_MAG@HOUSING" TargetMode="External"/><Relationship Id="rId46" Type="http://schemas.openxmlformats.org/officeDocument/2006/relationships/hyperlink" Target="mailto:Device_ID@ALS_FH_Left" TargetMode="External"/><Relationship Id="rId59" Type="http://schemas.openxmlformats.org/officeDocument/2006/relationships/hyperlink" Target="mailto:BL_Leakage_Bright_Ch_1@ALS_FH_Right" TargetMode="External"/><Relationship Id="rId67" Type="http://schemas.openxmlformats.org/officeDocument/2006/relationships/hyperlink" Target="mailto:BL_Leakage_Bright_Ch_5@ALS_FH_Left" TargetMode="External"/><Relationship Id="rId20" Type="http://schemas.openxmlformats.org/officeDocument/2006/relationships/hyperlink" Target="mailto:Check@Juliet_Camera-Lens_Shading_Revision" TargetMode="External"/><Relationship Id="rId41" Type="http://schemas.openxmlformats.org/officeDocument/2006/relationships/hyperlink" Target="mailto:Temperature_RCAM_C3@ADAMS" TargetMode="External"/><Relationship Id="rId54" Type="http://schemas.openxmlformats.org/officeDocument/2006/relationships/hyperlink" Target="mailto:ADD_ID2@ALS_FH_Left" TargetMode="External"/><Relationship Id="rId62" Type="http://schemas.openxmlformats.org/officeDocument/2006/relationships/hyperlink" Target="mailto:BL_Leakage_Bright_Ch_1@ALS_FH_Right" TargetMode="External"/></Relationships>
</file>

<file path=xl/worksheets/sheet1.xml><?xml version="1.0" encoding="utf-8"?>
<worksheet xmlns="http://schemas.openxmlformats.org/spreadsheetml/2006/main" xmlns:r="http://schemas.openxmlformats.org/officeDocument/2006/relationships">
  <dimension ref="A1:IU259"/>
  <sheetViews>
    <sheetView showGridLines="0" tabSelected="1" topLeftCell="A235" workbookViewId="0">
      <selection activeCell="A246" sqref="A246"/>
    </sheetView>
  </sheetViews>
  <sheetFormatPr defaultColWidth="70.625" defaultRowHeight="16.350000000000001" customHeight="1"/>
  <cols>
    <col min="1" max="1" width="122.625" style="1" customWidth="1"/>
    <col min="2" max="2" width="15.125" style="1" customWidth="1"/>
    <col min="3" max="3" width="11.125" style="1" customWidth="1"/>
    <col min="4" max="4" width="26.375" style="1" customWidth="1"/>
    <col min="5" max="255" width="70.625" style="1" customWidth="1"/>
  </cols>
  <sheetData>
    <row r="1" spans="1:255" ht="30" customHeight="1">
      <c r="A1" s="2" t="s">
        <v>0</v>
      </c>
      <c r="B1" s="3"/>
      <c r="C1" s="4"/>
      <c r="D1" s="4"/>
    </row>
    <row r="2" spans="1:255" ht="30" customHeight="1" thickBot="1">
      <c r="A2" s="5" t="s">
        <v>1</v>
      </c>
      <c r="B2" s="6"/>
      <c r="C2" s="7"/>
      <c r="D2" s="8"/>
    </row>
    <row r="3" spans="1:255" ht="16.350000000000001" customHeight="1" thickBot="1">
      <c r="A3" s="9" t="s">
        <v>2</v>
      </c>
      <c r="B3" s="10"/>
      <c r="C3" s="11">
        <f>DATE(2019,12,4)</f>
        <v>43803</v>
      </c>
      <c r="D3" s="12" t="s">
        <v>1710</v>
      </c>
    </row>
    <row r="4" spans="1:255" ht="16.350000000000001" customHeight="1">
      <c r="A4" s="13" t="s">
        <v>3</v>
      </c>
      <c r="B4" s="14"/>
      <c r="C4" s="14"/>
      <c r="D4" s="14"/>
    </row>
    <row r="5" spans="1:255" ht="16.350000000000001" customHeight="1" thickBot="1">
      <c r="A5" s="15" t="s">
        <v>4</v>
      </c>
      <c r="B5" s="16"/>
      <c r="C5" s="16"/>
      <c r="D5" s="16"/>
    </row>
    <row r="6" spans="1:255" ht="16.350000000000001" customHeight="1" thickBot="1">
      <c r="A6" s="9" t="s">
        <v>1543</v>
      </c>
      <c r="B6" s="10"/>
      <c r="C6" s="11">
        <f>DATE(2020,1,6)</f>
        <v>43836</v>
      </c>
      <c r="D6" s="12" t="s">
        <v>1710</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row>
    <row r="7" spans="1:255" ht="17.100000000000001" customHeight="1">
      <c r="A7" s="121" t="s">
        <v>1544</v>
      </c>
      <c r="B7" s="16"/>
      <c r="C7" s="16"/>
      <c r="D7" s="16"/>
    </row>
    <row r="8" spans="1:255" ht="17.100000000000001" customHeight="1">
      <c r="A8" s="122" t="s">
        <v>1547</v>
      </c>
      <c r="B8" s="16"/>
      <c r="C8" s="16"/>
      <c r="D8" s="16"/>
    </row>
    <row r="9" spans="1:255" ht="17.100000000000001" customHeight="1">
      <c r="A9" s="121" t="s">
        <v>1548</v>
      </c>
      <c r="B9" s="16"/>
      <c r="C9" s="16"/>
      <c r="D9" s="16"/>
    </row>
    <row r="10" spans="1:255" ht="16.350000000000001" customHeight="1">
      <c r="A10" s="121" t="s">
        <v>1545</v>
      </c>
      <c r="B10" s="16"/>
      <c r="C10" s="16"/>
      <c r="D10" s="16"/>
    </row>
    <row r="11" spans="1:255" ht="16.350000000000001" customHeight="1">
      <c r="A11" s="121" t="s">
        <v>1546</v>
      </c>
      <c r="B11" s="16"/>
      <c r="C11" s="16"/>
      <c r="D11" s="16"/>
    </row>
    <row r="12" spans="1:255" ht="16.350000000000001" customHeight="1">
      <c r="A12" s="121" t="s">
        <v>1549</v>
      </c>
      <c r="B12" s="16"/>
      <c r="C12" s="16"/>
      <c r="D12" s="16"/>
    </row>
    <row r="13" spans="1:255" ht="16.350000000000001" customHeight="1">
      <c r="A13" s="121" t="s">
        <v>1553</v>
      </c>
      <c r="B13" s="16"/>
      <c r="C13" s="16"/>
      <c r="D13" s="16"/>
    </row>
    <row r="14" spans="1:255" ht="16.350000000000001" customHeight="1">
      <c r="A14" s="121" t="s">
        <v>1551</v>
      </c>
      <c r="B14" s="16"/>
      <c r="C14" s="16"/>
      <c r="D14" s="16"/>
    </row>
    <row r="15" spans="1:255" ht="16.350000000000001" customHeight="1" thickBot="1">
      <c r="A15" s="121" t="s">
        <v>1552</v>
      </c>
      <c r="B15" s="16"/>
      <c r="C15" s="16"/>
      <c r="D15" s="16"/>
    </row>
    <row r="16" spans="1:255" ht="16.350000000000001" customHeight="1" thickBot="1">
      <c r="A16" s="9" t="s">
        <v>1543</v>
      </c>
      <c r="B16" s="10"/>
      <c r="C16" s="11">
        <f>DATE(2020,1,6)</f>
        <v>43836</v>
      </c>
      <c r="D16" s="12" t="s">
        <v>1710</v>
      </c>
    </row>
    <row r="17" spans="1:255" ht="16.350000000000001" customHeight="1">
      <c r="A17" s="121" t="s">
        <v>1544</v>
      </c>
      <c r="B17" s="16"/>
      <c r="C17" s="16"/>
      <c r="D17" s="16"/>
    </row>
    <row r="18" spans="1:255" ht="16.350000000000001" customHeight="1">
      <c r="A18" s="122" t="s">
        <v>1547</v>
      </c>
      <c r="B18" s="16"/>
      <c r="C18" s="16"/>
      <c r="D18" s="16"/>
    </row>
    <row r="19" spans="1:255" ht="16.350000000000001" customHeight="1">
      <c r="A19" s="121" t="s">
        <v>1559</v>
      </c>
      <c r="B19" s="16"/>
      <c r="C19" s="16"/>
      <c r="D19" s="16"/>
    </row>
    <row r="20" spans="1:255" ht="16.350000000000001" customHeight="1">
      <c r="A20" s="121" t="s">
        <v>1560</v>
      </c>
      <c r="B20" s="16"/>
      <c r="C20" s="16"/>
      <c r="D20" s="16"/>
    </row>
    <row r="21" spans="1:255" ht="16.350000000000001" customHeight="1">
      <c r="A21" s="123" t="s">
        <v>1561</v>
      </c>
      <c r="B21" s="16"/>
      <c r="C21" s="16"/>
      <c r="D21" s="16"/>
    </row>
    <row r="22" spans="1:255" ht="16.350000000000001" customHeight="1">
      <c r="A22" s="121" t="s">
        <v>1562</v>
      </c>
      <c r="B22" s="16"/>
      <c r="C22" s="16"/>
      <c r="D22" s="16"/>
    </row>
    <row r="23" spans="1:255" ht="16.350000000000001" customHeight="1">
      <c r="A23" s="124" t="s">
        <v>1567</v>
      </c>
      <c r="B23" s="125"/>
      <c r="C23" s="125"/>
      <c r="D23" s="125"/>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row>
    <row r="24" spans="1:255" ht="16.350000000000001" customHeight="1">
      <c r="A24" s="121" t="s">
        <v>1563</v>
      </c>
      <c r="B24" s="16"/>
      <c r="C24" s="16"/>
      <c r="D24" s="16"/>
    </row>
    <row r="25" spans="1:255" ht="16.350000000000001" customHeight="1" thickBot="1">
      <c r="A25" s="121" t="s">
        <v>1564</v>
      </c>
      <c r="B25" s="16"/>
      <c r="C25" s="16"/>
      <c r="D25" s="16"/>
    </row>
    <row r="26" spans="1:255" ht="16.350000000000001" customHeight="1" thickBot="1">
      <c r="A26" s="9" t="s">
        <v>1645</v>
      </c>
      <c r="B26" s="10"/>
      <c r="C26" s="11">
        <f>DATE(2020,1,9)</f>
        <v>43839</v>
      </c>
      <c r="D26" s="12" t="s">
        <v>1710</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row>
    <row r="27" spans="1:255" ht="16.350000000000001" customHeight="1">
      <c r="A27" s="121" t="s">
        <v>1646</v>
      </c>
      <c r="B27" s="16"/>
      <c r="C27" s="16"/>
      <c r="D27" s="16"/>
    </row>
    <row r="28" spans="1:255" ht="16.350000000000001" customHeight="1">
      <c r="A28" s="123" t="s">
        <v>1647</v>
      </c>
    </row>
    <row r="29" spans="1:255" ht="16.350000000000001" customHeight="1">
      <c r="A29" s="123" t="s">
        <v>1648</v>
      </c>
    </row>
    <row r="30" spans="1:255" ht="16.350000000000001" customHeight="1" thickBot="1">
      <c r="A30" s="123" t="s">
        <v>1649</v>
      </c>
    </row>
    <row r="31" spans="1:255" ht="16.350000000000001" customHeight="1" thickBot="1">
      <c r="A31" s="9" t="s">
        <v>1654</v>
      </c>
      <c r="B31" s="10"/>
      <c r="C31" s="11">
        <f>DATE(2020,1,10)</f>
        <v>43840</v>
      </c>
      <c r="D31" s="12" t="s">
        <v>1710</v>
      </c>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row>
    <row r="32" spans="1:255" ht="16.350000000000001" customHeight="1">
      <c r="A32" s="16" t="s">
        <v>1655</v>
      </c>
      <c r="B32" s="16"/>
      <c r="C32" s="16"/>
      <c r="D32" s="16"/>
    </row>
    <row r="33" spans="1:255" ht="16.350000000000001" customHeight="1">
      <c r="A33" s="16" t="s">
        <v>1656</v>
      </c>
      <c r="B33" s="16"/>
      <c r="C33" s="16"/>
      <c r="D33" s="16"/>
    </row>
    <row r="34" spans="1:255" ht="16.350000000000001" customHeight="1">
      <c r="A34" s="16" t="s">
        <v>1657</v>
      </c>
      <c r="B34" s="16"/>
      <c r="C34" s="16"/>
      <c r="D34" s="16"/>
    </row>
    <row r="35" spans="1:255" ht="16.350000000000001" customHeight="1">
      <c r="A35" s="121" t="s">
        <v>1551</v>
      </c>
      <c r="B35" s="16"/>
      <c r="C35" s="16"/>
      <c r="D35" s="16"/>
    </row>
    <row r="36" spans="1:255" ht="16.350000000000001" customHeight="1">
      <c r="A36" s="16" t="s">
        <v>1660</v>
      </c>
      <c r="B36" s="16"/>
      <c r="C36" s="16"/>
      <c r="D36" s="16"/>
    </row>
    <row r="37" spans="1:255" ht="16.350000000000001" customHeight="1">
      <c r="A37" s="16" t="s">
        <v>1661</v>
      </c>
      <c r="B37" s="16"/>
      <c r="C37" s="16"/>
      <c r="D37" s="16"/>
    </row>
    <row r="38" spans="1:255" ht="16.350000000000001" customHeight="1">
      <c r="A38" s="16" t="s">
        <v>1662</v>
      </c>
      <c r="B38" s="16"/>
      <c r="C38" s="16"/>
      <c r="D38" s="16"/>
    </row>
    <row r="39" spans="1:255" ht="16.350000000000001" customHeight="1" thickBot="1">
      <c r="A39" s="16" t="s">
        <v>1664</v>
      </c>
      <c r="B39" s="16"/>
      <c r="C39" s="16"/>
      <c r="D39" s="16"/>
    </row>
    <row r="40" spans="1:255" ht="16.350000000000001" customHeight="1" thickBot="1">
      <c r="A40" s="9" t="s">
        <v>1668</v>
      </c>
      <c r="B40" s="10"/>
      <c r="C40" s="11">
        <f>DATE(2020,1,11)</f>
        <v>43841</v>
      </c>
      <c r="D40" s="12" t="s">
        <v>1710</v>
      </c>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row>
    <row r="41" spans="1:255" ht="16.350000000000001" customHeight="1">
      <c r="A41" s="121" t="s">
        <v>1549</v>
      </c>
      <c r="B41" s="16"/>
      <c r="C41" s="16"/>
      <c r="D41" s="16"/>
    </row>
    <row r="42" spans="1:255" ht="16.350000000000001" customHeight="1">
      <c r="A42" s="121" t="s">
        <v>1670</v>
      </c>
      <c r="B42" s="16"/>
      <c r="C42" s="16"/>
      <c r="D42" s="16"/>
    </row>
    <row r="43" spans="1:255" ht="16.350000000000001" customHeight="1">
      <c r="A43" s="121" t="s">
        <v>1669</v>
      </c>
      <c r="B43" s="16"/>
      <c r="C43" s="16"/>
      <c r="D43" s="16"/>
    </row>
    <row r="44" spans="1:255" ht="16.350000000000001" customHeight="1">
      <c r="A44" s="121" t="s">
        <v>1671</v>
      </c>
      <c r="B44" s="16"/>
      <c r="C44" s="16"/>
      <c r="D44" s="16"/>
    </row>
    <row r="45" spans="1:255" ht="16.350000000000001" customHeight="1">
      <c r="A45" s="121" t="s">
        <v>1672</v>
      </c>
      <c r="B45" s="16"/>
      <c r="C45" s="16"/>
      <c r="D45" s="16"/>
    </row>
    <row r="46" spans="1:255" ht="16.350000000000001" customHeight="1">
      <c r="A46" s="121" t="s">
        <v>1563</v>
      </c>
      <c r="B46" s="16"/>
      <c r="C46" s="16"/>
      <c r="D46" s="16"/>
    </row>
    <row r="47" spans="1:255" ht="16.5" customHeight="1" thickBot="1">
      <c r="A47" s="121" t="s">
        <v>1673</v>
      </c>
      <c r="B47" s="16"/>
      <c r="C47" s="16"/>
      <c r="D47" s="16"/>
    </row>
    <row r="48" spans="1:255" ht="16.350000000000001" customHeight="1" thickBot="1">
      <c r="A48" s="9" t="s">
        <v>1679</v>
      </c>
      <c r="B48" s="10"/>
      <c r="C48" s="11">
        <f>DATE(2020,1,11)</f>
        <v>43841</v>
      </c>
      <c r="D48" s="12" t="s">
        <v>1710</v>
      </c>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43"/>
      <c r="FP48" s="43"/>
      <c r="FQ48" s="43"/>
      <c r="FR48" s="43"/>
      <c r="FS48" s="43"/>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43"/>
      <c r="HD48" s="43"/>
      <c r="HE48" s="43"/>
      <c r="HF48" s="43"/>
      <c r="HG48" s="43"/>
      <c r="HH48" s="43"/>
      <c r="HI48" s="43"/>
      <c r="HJ48" s="43"/>
      <c r="HK48" s="43"/>
      <c r="HL48" s="43"/>
      <c r="HM48" s="43"/>
      <c r="HN48" s="43"/>
      <c r="HO48" s="43"/>
      <c r="HP48" s="43"/>
      <c r="HQ48" s="43"/>
      <c r="HR48" s="43"/>
      <c r="HS48" s="43"/>
      <c r="HT48" s="43"/>
      <c r="HU48" s="43"/>
      <c r="HV48" s="43"/>
      <c r="HW48" s="43"/>
      <c r="HX48" s="43"/>
      <c r="HY48" s="43"/>
      <c r="HZ48" s="43"/>
      <c r="IA48" s="43"/>
      <c r="IB48" s="43"/>
      <c r="IC48" s="43"/>
      <c r="ID48" s="43"/>
      <c r="IE48" s="43"/>
      <c r="IF48" s="43"/>
      <c r="IG48" s="43"/>
      <c r="IH48" s="43"/>
      <c r="II48" s="43"/>
      <c r="IJ48" s="43"/>
      <c r="IK48" s="43"/>
      <c r="IL48" s="43"/>
      <c r="IM48" s="43"/>
      <c r="IN48" s="43"/>
      <c r="IO48" s="43"/>
      <c r="IP48" s="43"/>
      <c r="IQ48" s="43"/>
      <c r="IR48" s="43"/>
      <c r="IS48" s="43"/>
      <c r="IT48" s="43"/>
      <c r="IU48" s="43"/>
    </row>
    <row r="49" spans="1:255" ht="16.350000000000001" customHeight="1">
      <c r="A49" s="121" t="s">
        <v>1704</v>
      </c>
      <c r="B49" s="16"/>
      <c r="C49" s="16"/>
      <c r="D49" s="16"/>
    </row>
    <row r="50" spans="1:255" ht="16.350000000000001" customHeight="1" thickBot="1">
      <c r="A50" s="121" t="s">
        <v>1713</v>
      </c>
      <c r="B50" s="16"/>
      <c r="C50" s="16"/>
      <c r="D50" s="16"/>
    </row>
    <row r="51" spans="1:255" ht="16.350000000000001" customHeight="1" thickBot="1">
      <c r="A51" s="9" t="s">
        <v>1687</v>
      </c>
      <c r="B51" s="10"/>
      <c r="C51" s="11">
        <f>DATE(2020,1,13)</f>
        <v>43843</v>
      </c>
      <c r="D51" s="12" t="s">
        <v>1710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3"/>
      <c r="DD51" s="43"/>
      <c r="DE51" s="43"/>
      <c r="DF51" s="43"/>
      <c r="DG51" s="43"/>
      <c r="DH51" s="43"/>
      <c r="DI51" s="43"/>
      <c r="DJ51" s="43"/>
      <c r="DK51" s="43"/>
      <c r="DL51" s="43"/>
      <c r="DM51" s="43"/>
      <c r="DN51" s="43"/>
      <c r="DO51" s="43"/>
      <c r="DP51" s="43"/>
      <c r="DQ51" s="43"/>
      <c r="DR51" s="43"/>
      <c r="DS51" s="43"/>
      <c r="DT51" s="43"/>
      <c r="DU51" s="43"/>
      <c r="DV51" s="43"/>
      <c r="DW51" s="43"/>
      <c r="DX51" s="43"/>
      <c r="DY51" s="43"/>
      <c r="DZ51" s="43"/>
      <c r="EA51" s="43"/>
      <c r="EB51" s="43"/>
      <c r="EC51" s="43"/>
      <c r="ED51" s="43"/>
      <c r="EE51" s="43"/>
      <c r="EF51" s="43"/>
      <c r="EG51" s="43"/>
      <c r="EH51" s="43"/>
      <c r="EI51" s="43"/>
      <c r="EJ51" s="43"/>
      <c r="EK51" s="43"/>
      <c r="EL51" s="43"/>
      <c r="EM51" s="43"/>
      <c r="EN51" s="43"/>
      <c r="EO51" s="43"/>
      <c r="EP51" s="43"/>
      <c r="EQ51" s="43"/>
      <c r="ER51" s="43"/>
      <c r="ES51" s="43"/>
      <c r="ET51" s="43"/>
      <c r="EU51" s="43"/>
      <c r="EV51" s="43"/>
      <c r="EW51" s="43"/>
      <c r="EX51" s="43"/>
      <c r="EY51" s="43"/>
      <c r="EZ51" s="43"/>
      <c r="FA51" s="43"/>
      <c r="FB51" s="43"/>
      <c r="FC51" s="43"/>
      <c r="FD51" s="43"/>
      <c r="FE51" s="43"/>
      <c r="FF51" s="43"/>
      <c r="FG51" s="43"/>
      <c r="FH51" s="43"/>
      <c r="FI51" s="43"/>
      <c r="FJ51" s="43"/>
      <c r="FK51" s="43"/>
      <c r="FL51" s="43"/>
      <c r="FM51" s="43"/>
      <c r="FN51" s="43"/>
      <c r="FO51" s="43"/>
      <c r="FP51" s="43"/>
      <c r="FQ51" s="43"/>
      <c r="FR51" s="43"/>
      <c r="FS51" s="43"/>
      <c r="FT51" s="43"/>
      <c r="FU51" s="43"/>
      <c r="FV51" s="43"/>
      <c r="FW51" s="43"/>
      <c r="FX51" s="43"/>
      <c r="FY51" s="43"/>
      <c r="FZ51" s="43"/>
      <c r="GA51" s="43"/>
      <c r="GB51" s="43"/>
      <c r="GC51" s="43"/>
      <c r="GD51" s="43"/>
      <c r="GE51" s="43"/>
      <c r="GF51" s="43"/>
      <c r="GG51" s="43"/>
      <c r="GH51" s="43"/>
      <c r="GI51" s="43"/>
      <c r="GJ51" s="43"/>
      <c r="GK51" s="43"/>
      <c r="GL51" s="43"/>
      <c r="GM51" s="43"/>
      <c r="GN51" s="43"/>
      <c r="GO51" s="43"/>
      <c r="GP51" s="43"/>
      <c r="GQ51" s="43"/>
      <c r="GR51" s="43"/>
      <c r="GS51" s="43"/>
      <c r="GT51" s="43"/>
      <c r="GU51" s="43"/>
      <c r="GV51" s="43"/>
      <c r="GW51" s="43"/>
      <c r="GX51" s="43"/>
      <c r="GY51" s="43"/>
      <c r="GZ51" s="43"/>
      <c r="HA51" s="43"/>
      <c r="HB51" s="43"/>
      <c r="HC51" s="43"/>
      <c r="HD51" s="43"/>
      <c r="HE51" s="43"/>
      <c r="HF51" s="43"/>
      <c r="HG51" s="43"/>
      <c r="HH51" s="43"/>
      <c r="HI51" s="43"/>
      <c r="HJ51" s="43"/>
      <c r="HK51" s="43"/>
      <c r="HL51" s="43"/>
      <c r="HM51" s="43"/>
      <c r="HN51" s="43"/>
      <c r="HO51" s="43"/>
      <c r="HP51" s="43"/>
      <c r="HQ51" s="43"/>
      <c r="HR51" s="43"/>
      <c r="HS51" s="43"/>
      <c r="HT51" s="43"/>
      <c r="HU51" s="43"/>
      <c r="HV51" s="43"/>
      <c r="HW51" s="43"/>
      <c r="HX51" s="43"/>
      <c r="HY51" s="43"/>
      <c r="HZ51" s="43"/>
      <c r="IA51" s="43"/>
      <c r="IB51" s="43"/>
      <c r="IC51" s="43"/>
      <c r="ID51" s="43"/>
      <c r="IE51" s="43"/>
      <c r="IF51" s="43"/>
      <c r="IG51" s="43"/>
      <c r="IH51" s="43"/>
      <c r="II51" s="43"/>
      <c r="IJ51" s="43"/>
      <c r="IK51" s="43"/>
      <c r="IL51" s="43"/>
      <c r="IM51" s="43"/>
      <c r="IN51" s="43"/>
      <c r="IO51" s="43"/>
      <c r="IP51" s="43"/>
      <c r="IQ51" s="43"/>
      <c r="IR51" s="43"/>
      <c r="IS51" s="43"/>
      <c r="IT51" s="43"/>
      <c r="IU51" s="43"/>
    </row>
    <row r="52" spans="1:255" ht="16.350000000000001" customHeight="1">
      <c r="A52" s="121" t="s">
        <v>1705</v>
      </c>
      <c r="B52" s="16"/>
      <c r="C52" s="16"/>
      <c r="D52" s="16"/>
    </row>
    <row r="53" spans="1:255" ht="16.350000000000001" customHeight="1">
      <c r="A53" s="121" t="s">
        <v>1706</v>
      </c>
      <c r="B53" s="16"/>
      <c r="C53" s="16"/>
      <c r="D53" s="16"/>
    </row>
    <row r="54" spans="1:255" ht="16.350000000000001" customHeight="1">
      <c r="A54" s="121" t="s">
        <v>1707</v>
      </c>
      <c r="B54" s="16"/>
      <c r="C54" s="16"/>
      <c r="D54" s="16"/>
    </row>
    <row r="55" spans="1:255" ht="16.350000000000001" customHeight="1">
      <c r="A55" s="121" t="s">
        <v>1708</v>
      </c>
      <c r="B55" s="16"/>
      <c r="C55" s="16"/>
      <c r="D55" s="16"/>
    </row>
    <row r="56" spans="1:255" ht="16.350000000000001" customHeight="1" thickBot="1">
      <c r="A56" s="121" t="s">
        <v>1709</v>
      </c>
      <c r="B56" s="16"/>
      <c r="C56" s="16"/>
      <c r="D56" s="16"/>
    </row>
    <row r="57" spans="1:255" ht="16.350000000000001" customHeight="1" thickBot="1">
      <c r="A57" s="9" t="s">
        <v>1702</v>
      </c>
      <c r="B57" s="10"/>
      <c r="C57" s="11">
        <f>DATE(2020,1,13)</f>
        <v>43843</v>
      </c>
      <c r="D57" s="12" t="s">
        <v>1710</v>
      </c>
    </row>
    <row r="58" spans="1:255" ht="16.350000000000001" customHeight="1">
      <c r="A58" s="121" t="s">
        <v>1563</v>
      </c>
      <c r="B58" s="16"/>
      <c r="C58" s="16"/>
      <c r="D58" s="16"/>
    </row>
    <row r="59" spans="1:255" ht="16.350000000000001" customHeight="1" thickBot="1">
      <c r="A59" s="121" t="s">
        <v>1703</v>
      </c>
      <c r="B59" s="121" t="s">
        <v>1718</v>
      </c>
      <c r="C59" s="16"/>
      <c r="D59" s="16"/>
    </row>
    <row r="60" spans="1:255" ht="16.350000000000001" customHeight="1" thickBot="1">
      <c r="A60" s="9" t="s">
        <v>1717</v>
      </c>
      <c r="B60" s="10"/>
      <c r="C60" s="11">
        <f>DATE(2020,1,14)</f>
        <v>43844</v>
      </c>
      <c r="D60" s="12" t="s">
        <v>1710</v>
      </c>
    </row>
    <row r="61" spans="1:255" ht="16.350000000000001" customHeight="1">
      <c r="A61" s="121" t="s">
        <v>1549</v>
      </c>
      <c r="B61" s="16"/>
      <c r="C61" s="16"/>
      <c r="D61" s="16"/>
    </row>
    <row r="62" spans="1:255" ht="16.350000000000001" customHeight="1">
      <c r="A62" s="121" t="s">
        <v>1720</v>
      </c>
      <c r="B62" s="121" t="s">
        <v>1723</v>
      </c>
      <c r="C62" s="16"/>
      <c r="D62" s="16"/>
    </row>
    <row r="63" spans="1:255" ht="16.350000000000001" customHeight="1">
      <c r="A63" s="121" t="s">
        <v>1551</v>
      </c>
      <c r="B63" s="16"/>
      <c r="C63" s="16"/>
      <c r="D63" s="16"/>
    </row>
    <row r="64" spans="1:255" ht="16.350000000000001" customHeight="1">
      <c r="A64" s="121" t="s">
        <v>1721</v>
      </c>
      <c r="B64" s="16"/>
      <c r="C64" s="16"/>
      <c r="D64" s="16"/>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c r="DE64" s="43"/>
      <c r="DF64" s="43"/>
      <c r="DG64" s="43"/>
      <c r="DH64" s="43"/>
      <c r="DI64" s="43"/>
      <c r="DJ64" s="43"/>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3"/>
      <c r="EI64" s="43"/>
      <c r="EJ64" s="43"/>
      <c r="EK64" s="43"/>
      <c r="EL64" s="43"/>
      <c r="EM64" s="43"/>
      <c r="EN64" s="43"/>
      <c r="EO64" s="43"/>
      <c r="EP64" s="43"/>
      <c r="EQ64" s="43"/>
      <c r="ER64" s="43"/>
      <c r="ES64" s="43"/>
      <c r="ET64" s="43"/>
      <c r="EU64" s="43"/>
      <c r="EV64" s="43"/>
      <c r="EW64" s="43"/>
      <c r="EX64" s="43"/>
      <c r="EY64" s="43"/>
      <c r="EZ64" s="43"/>
      <c r="FA64" s="43"/>
      <c r="FB64" s="43"/>
      <c r="FC64" s="43"/>
      <c r="FD64" s="43"/>
      <c r="FE64" s="43"/>
      <c r="FF64" s="43"/>
      <c r="FG64" s="43"/>
      <c r="FH64" s="43"/>
      <c r="FI64" s="43"/>
      <c r="FJ64" s="43"/>
      <c r="FK64" s="43"/>
      <c r="FL64" s="43"/>
      <c r="FM64" s="43"/>
      <c r="FN64" s="43"/>
      <c r="FO64" s="43"/>
      <c r="FP64" s="43"/>
      <c r="FQ64" s="43"/>
      <c r="FR64" s="43"/>
      <c r="FS64" s="43"/>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43"/>
      <c r="HD64" s="43"/>
      <c r="HE64" s="43"/>
      <c r="HF64" s="43"/>
      <c r="HG64" s="43"/>
      <c r="HH64" s="43"/>
      <c r="HI64" s="43"/>
      <c r="HJ64" s="43"/>
      <c r="HK64" s="43"/>
      <c r="HL64" s="43"/>
      <c r="HM64" s="43"/>
      <c r="HN64" s="43"/>
      <c r="HO64" s="43"/>
      <c r="HP64" s="43"/>
      <c r="HQ64" s="43"/>
      <c r="HR64" s="43"/>
      <c r="HS64" s="43"/>
      <c r="HT64" s="43"/>
      <c r="HU64" s="43"/>
      <c r="HV64" s="43"/>
      <c r="HW64" s="43"/>
      <c r="HX64" s="43"/>
      <c r="HY64" s="43"/>
      <c r="HZ64" s="43"/>
      <c r="IA64" s="43"/>
      <c r="IB64" s="43"/>
      <c r="IC64" s="43"/>
      <c r="ID64" s="43"/>
      <c r="IE64" s="43"/>
      <c r="IF64" s="43"/>
      <c r="IG64" s="43"/>
      <c r="IH64" s="43"/>
      <c r="II64" s="43"/>
      <c r="IJ64" s="43"/>
      <c r="IK64" s="43"/>
      <c r="IL64" s="43"/>
      <c r="IM64" s="43"/>
      <c r="IN64" s="43"/>
      <c r="IO64" s="43"/>
      <c r="IP64" s="43"/>
      <c r="IQ64" s="43"/>
      <c r="IR64" s="43"/>
      <c r="IS64" s="43"/>
      <c r="IT64" s="43"/>
      <c r="IU64" s="43"/>
    </row>
    <row r="65" spans="1:255" ht="16.350000000000001" customHeight="1" thickBot="1">
      <c r="A65" s="121" t="s">
        <v>1722</v>
      </c>
      <c r="B65" s="16"/>
      <c r="C65" s="16"/>
      <c r="D65" s="16"/>
    </row>
    <row r="66" spans="1:255" ht="16.350000000000001" customHeight="1" thickBot="1">
      <c r="A66" s="9" t="s">
        <v>1740</v>
      </c>
      <c r="B66" s="10"/>
      <c r="C66" s="11">
        <f>DATE(2020,1,16)</f>
        <v>43846</v>
      </c>
      <c r="D66" s="12" t="s">
        <v>1710</v>
      </c>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43"/>
      <c r="HS66" s="43"/>
      <c r="HT66" s="43"/>
      <c r="HU66" s="43"/>
      <c r="HV66" s="43"/>
      <c r="HW66" s="43"/>
      <c r="HX66" s="43"/>
      <c r="HY66" s="43"/>
      <c r="HZ66" s="43"/>
      <c r="IA66" s="43"/>
      <c r="IB66" s="43"/>
      <c r="IC66" s="43"/>
      <c r="ID66" s="43"/>
      <c r="IE66" s="43"/>
      <c r="IF66" s="43"/>
      <c r="IG66" s="43"/>
      <c r="IH66" s="43"/>
      <c r="II66" s="43"/>
      <c r="IJ66" s="43"/>
      <c r="IK66" s="43"/>
      <c r="IL66" s="43"/>
      <c r="IM66" s="43"/>
      <c r="IN66" s="43"/>
      <c r="IO66" s="43"/>
      <c r="IP66" s="43"/>
      <c r="IQ66" s="43"/>
      <c r="IR66" s="43"/>
      <c r="IS66" s="43"/>
      <c r="IT66" s="43"/>
      <c r="IU66" s="43"/>
    </row>
    <row r="67" spans="1:255" ht="16.350000000000001" customHeight="1">
      <c r="A67" s="121" t="s">
        <v>1917</v>
      </c>
      <c r="B67" s="16"/>
      <c r="C67" s="16"/>
      <c r="D67" s="16"/>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43"/>
      <c r="HS67" s="43"/>
      <c r="HT67" s="43"/>
      <c r="HU67" s="43"/>
      <c r="HV67" s="43"/>
      <c r="HW67" s="43"/>
      <c r="HX67" s="43"/>
      <c r="HY67" s="43"/>
      <c r="HZ67" s="43"/>
      <c r="IA67" s="43"/>
      <c r="IB67" s="43"/>
      <c r="IC67" s="43"/>
      <c r="ID67" s="43"/>
      <c r="IE67" s="43"/>
      <c r="IF67" s="43"/>
      <c r="IG67" s="43"/>
      <c r="IH67" s="43"/>
      <c r="II67" s="43"/>
      <c r="IJ67" s="43"/>
      <c r="IK67" s="43"/>
      <c r="IL67" s="43"/>
      <c r="IM67" s="43"/>
      <c r="IN67" s="43"/>
      <c r="IO67" s="43"/>
      <c r="IP67" s="43"/>
      <c r="IQ67" s="43"/>
      <c r="IR67" s="43"/>
      <c r="IS67" s="43"/>
      <c r="IT67" s="43"/>
      <c r="IU67" s="43"/>
    </row>
    <row r="68" spans="1:255" ht="16.350000000000001" customHeight="1" thickBot="1">
      <c r="A68" s="121" t="s">
        <v>1744</v>
      </c>
      <c r="B68" s="121"/>
      <c r="C68" s="16"/>
      <c r="D68" s="16"/>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43"/>
      <c r="CU68" s="43"/>
      <c r="CV68" s="43"/>
      <c r="CW68" s="43"/>
      <c r="CX68" s="43"/>
      <c r="CY68" s="43"/>
      <c r="CZ68" s="43"/>
      <c r="DA68" s="43"/>
      <c r="DB68" s="43"/>
      <c r="DC68" s="43"/>
      <c r="DD68" s="43"/>
      <c r="DE68" s="43"/>
      <c r="DF68" s="43"/>
      <c r="DG68" s="43"/>
      <c r="DH68" s="43"/>
      <c r="DI68" s="43"/>
      <c r="DJ68" s="43"/>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3"/>
      <c r="EI68" s="43"/>
      <c r="EJ68" s="43"/>
      <c r="EK68" s="43"/>
      <c r="EL68" s="43"/>
      <c r="EM68" s="43"/>
      <c r="EN68" s="43"/>
      <c r="EO68" s="43"/>
      <c r="EP68" s="43"/>
      <c r="EQ68" s="43"/>
      <c r="ER68" s="43"/>
      <c r="ES68" s="43"/>
      <c r="ET68" s="43"/>
      <c r="EU68" s="43"/>
      <c r="EV68" s="43"/>
      <c r="EW68" s="43"/>
      <c r="EX68" s="43"/>
      <c r="EY68" s="43"/>
      <c r="EZ68" s="43"/>
      <c r="FA68" s="43"/>
      <c r="FB68" s="43"/>
      <c r="FC68" s="43"/>
      <c r="FD68" s="43"/>
      <c r="FE68" s="43"/>
      <c r="FF68" s="43"/>
      <c r="FG68" s="43"/>
      <c r="FH68" s="43"/>
      <c r="FI68" s="43"/>
      <c r="FJ68" s="43"/>
      <c r="FK68" s="43"/>
      <c r="FL68" s="43"/>
      <c r="FM68" s="43"/>
      <c r="FN68" s="43"/>
      <c r="FO68" s="43"/>
      <c r="FP68" s="43"/>
      <c r="FQ68" s="43"/>
      <c r="FR68" s="43"/>
      <c r="FS68" s="43"/>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43"/>
      <c r="HD68" s="43"/>
      <c r="HE68" s="43"/>
      <c r="HF68" s="43"/>
      <c r="HG68" s="43"/>
      <c r="HH68" s="43"/>
      <c r="HI68" s="43"/>
      <c r="HJ68" s="43"/>
      <c r="HK68" s="43"/>
      <c r="HL68" s="43"/>
      <c r="HM68" s="43"/>
      <c r="HN68" s="43"/>
      <c r="HO68" s="43"/>
      <c r="HP68" s="43"/>
      <c r="HQ68" s="43"/>
      <c r="HR68" s="43"/>
      <c r="HS68" s="43"/>
      <c r="HT68" s="43"/>
      <c r="HU68" s="43"/>
      <c r="HV68" s="43"/>
      <c r="HW68" s="43"/>
      <c r="HX68" s="43"/>
      <c r="HY68" s="43"/>
      <c r="HZ68" s="43"/>
      <c r="IA68" s="43"/>
      <c r="IB68" s="43"/>
      <c r="IC68" s="43"/>
      <c r="ID68" s="43"/>
      <c r="IE68" s="43"/>
      <c r="IF68" s="43"/>
      <c r="IG68" s="43"/>
      <c r="IH68" s="43"/>
      <c r="II68" s="43"/>
      <c r="IJ68" s="43"/>
      <c r="IK68" s="43"/>
      <c r="IL68" s="43"/>
      <c r="IM68" s="43"/>
      <c r="IN68" s="43"/>
      <c r="IO68" s="43"/>
      <c r="IP68" s="43"/>
      <c r="IQ68" s="43"/>
      <c r="IR68" s="43"/>
      <c r="IS68" s="43"/>
      <c r="IT68" s="43"/>
      <c r="IU68" s="43"/>
    </row>
    <row r="69" spans="1:255" ht="16.350000000000001" customHeight="1" thickBot="1">
      <c r="A69" s="9" t="s">
        <v>1751</v>
      </c>
      <c r="B69" s="10"/>
      <c r="C69" s="11">
        <f>DATE(2020,1,16)</f>
        <v>43846</v>
      </c>
      <c r="D69" s="12" t="s">
        <v>1710</v>
      </c>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43"/>
      <c r="HS69" s="43"/>
      <c r="HT69" s="43"/>
      <c r="HU69" s="43"/>
      <c r="HV69" s="43"/>
      <c r="HW69" s="43"/>
      <c r="HX69" s="43"/>
      <c r="HY69" s="43"/>
      <c r="HZ69" s="43"/>
      <c r="IA69" s="43"/>
      <c r="IB69" s="43"/>
      <c r="IC69" s="43"/>
      <c r="ID69" s="43"/>
      <c r="IE69" s="43"/>
      <c r="IF69" s="43"/>
      <c r="IG69" s="43"/>
      <c r="IH69" s="43"/>
      <c r="II69" s="43"/>
      <c r="IJ69" s="43"/>
      <c r="IK69" s="43"/>
      <c r="IL69" s="43"/>
      <c r="IM69" s="43"/>
      <c r="IN69" s="43"/>
      <c r="IO69" s="43"/>
      <c r="IP69" s="43"/>
      <c r="IQ69" s="43"/>
      <c r="IR69" s="43"/>
      <c r="IS69" s="43"/>
      <c r="IT69" s="43"/>
      <c r="IU69" s="43"/>
    </row>
    <row r="70" spans="1:255" ht="16.350000000000001" customHeight="1">
      <c r="A70" s="121" t="s">
        <v>1918</v>
      </c>
      <c r="B70" s="16"/>
      <c r="C70" s="16"/>
      <c r="D70" s="16"/>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43"/>
      <c r="HS70" s="43"/>
      <c r="HT70" s="43"/>
      <c r="HU70" s="43"/>
      <c r="HV70" s="43"/>
      <c r="HW70" s="43"/>
      <c r="HX70" s="43"/>
      <c r="HY70" s="43"/>
      <c r="HZ70" s="43"/>
      <c r="IA70" s="43"/>
      <c r="IB70" s="43"/>
      <c r="IC70" s="43"/>
      <c r="ID70" s="43"/>
      <c r="IE70" s="43"/>
      <c r="IF70" s="43"/>
      <c r="IG70" s="43"/>
      <c r="IH70" s="43"/>
      <c r="II70" s="43"/>
      <c r="IJ70" s="43"/>
      <c r="IK70" s="43"/>
      <c r="IL70" s="43"/>
      <c r="IM70" s="43"/>
      <c r="IN70" s="43"/>
      <c r="IO70" s="43"/>
      <c r="IP70" s="43"/>
      <c r="IQ70" s="43"/>
      <c r="IR70" s="43"/>
      <c r="IS70" s="43"/>
      <c r="IT70" s="43"/>
      <c r="IU70" s="43"/>
    </row>
    <row r="71" spans="1:255" ht="16.350000000000001" customHeight="1" thickBot="1">
      <c r="A71" s="121" t="s">
        <v>1919</v>
      </c>
      <c r="B71" s="121"/>
      <c r="C71" s="16"/>
      <c r="D71" s="16"/>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3"/>
      <c r="EI71" s="43"/>
      <c r="EJ71" s="43"/>
      <c r="EK71" s="43"/>
      <c r="EL71" s="43"/>
      <c r="EM71" s="43"/>
      <c r="EN71" s="43"/>
      <c r="EO71" s="43"/>
      <c r="EP71" s="43"/>
      <c r="EQ71" s="43"/>
      <c r="ER71" s="43"/>
      <c r="ES71" s="43"/>
      <c r="ET71" s="43"/>
      <c r="EU71" s="43"/>
      <c r="EV71" s="43"/>
      <c r="EW71" s="43"/>
      <c r="EX71" s="43"/>
      <c r="EY71" s="43"/>
      <c r="EZ71" s="43"/>
      <c r="FA71" s="43"/>
      <c r="FB71" s="43"/>
      <c r="FC71" s="43"/>
      <c r="FD71" s="43"/>
      <c r="FE71" s="43"/>
      <c r="FF71" s="43"/>
      <c r="FG71" s="43"/>
      <c r="FH71" s="43"/>
      <c r="FI71" s="43"/>
      <c r="FJ71" s="43"/>
      <c r="FK71" s="43"/>
      <c r="FL71" s="43"/>
      <c r="FM71" s="43"/>
      <c r="FN71" s="43"/>
      <c r="FO71" s="43"/>
      <c r="FP71" s="43"/>
      <c r="FQ71" s="43"/>
      <c r="FR71" s="43"/>
      <c r="FS71" s="43"/>
      <c r="FT71" s="43"/>
      <c r="FU71" s="43"/>
      <c r="FV71" s="43"/>
      <c r="FW71" s="43"/>
      <c r="FX71" s="43"/>
      <c r="FY71" s="43"/>
      <c r="FZ71" s="43"/>
      <c r="GA71" s="43"/>
      <c r="GB71" s="43"/>
      <c r="GC71" s="43"/>
      <c r="GD71" s="43"/>
      <c r="GE71" s="43"/>
      <c r="GF71" s="43"/>
      <c r="GG71" s="43"/>
      <c r="GH71" s="43"/>
      <c r="GI71" s="43"/>
      <c r="GJ71" s="43"/>
      <c r="GK71" s="43"/>
      <c r="GL71" s="43"/>
      <c r="GM71" s="43"/>
      <c r="GN71" s="43"/>
      <c r="GO71" s="43"/>
      <c r="GP71" s="43"/>
      <c r="GQ71" s="43"/>
      <c r="GR71" s="43"/>
      <c r="GS71" s="43"/>
      <c r="GT71" s="43"/>
      <c r="GU71" s="43"/>
      <c r="GV71" s="43"/>
      <c r="GW71" s="43"/>
      <c r="GX71" s="43"/>
      <c r="GY71" s="43"/>
      <c r="GZ71" s="43"/>
      <c r="HA71" s="43"/>
      <c r="HB71" s="43"/>
      <c r="HC71" s="43"/>
      <c r="HD71" s="43"/>
      <c r="HE71" s="43"/>
      <c r="HF71" s="43"/>
      <c r="HG71" s="43"/>
      <c r="HH71" s="43"/>
      <c r="HI71" s="43"/>
      <c r="HJ71" s="43"/>
      <c r="HK71" s="43"/>
      <c r="HL71" s="43"/>
      <c r="HM71" s="43"/>
      <c r="HN71" s="43"/>
      <c r="HO71" s="43"/>
      <c r="HP71" s="43"/>
      <c r="HQ71" s="43"/>
      <c r="HR71" s="43"/>
      <c r="HS71" s="43"/>
      <c r="HT71" s="43"/>
      <c r="HU71" s="43"/>
      <c r="HV71" s="43"/>
      <c r="HW71" s="43"/>
      <c r="HX71" s="43"/>
      <c r="HY71" s="43"/>
      <c r="HZ71" s="43"/>
      <c r="IA71" s="43"/>
      <c r="IB71" s="43"/>
      <c r="IC71" s="43"/>
      <c r="ID71" s="43"/>
      <c r="IE71" s="43"/>
      <c r="IF71" s="43"/>
      <c r="IG71" s="43"/>
      <c r="IH71" s="43"/>
      <c r="II71" s="43"/>
      <c r="IJ71" s="43"/>
      <c r="IK71" s="43"/>
      <c r="IL71" s="43"/>
      <c r="IM71" s="43"/>
      <c r="IN71" s="43"/>
      <c r="IO71" s="43"/>
      <c r="IP71" s="43"/>
      <c r="IQ71" s="43"/>
      <c r="IR71" s="43"/>
      <c r="IS71" s="43"/>
      <c r="IT71" s="43"/>
      <c r="IU71" s="43"/>
    </row>
    <row r="72" spans="1:255" ht="16.350000000000001" customHeight="1" thickBot="1">
      <c r="A72" s="9" t="s">
        <v>1759</v>
      </c>
      <c r="B72" s="10"/>
      <c r="C72" s="11">
        <f>DATE(2020,1,18)</f>
        <v>43848</v>
      </c>
      <c r="D72" s="12" t="s">
        <v>1710</v>
      </c>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c r="DE72" s="43"/>
      <c r="DF72" s="43"/>
      <c r="DG72" s="43"/>
      <c r="DH72" s="43"/>
      <c r="DI72" s="43"/>
      <c r="DJ72" s="43"/>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3"/>
      <c r="EI72" s="43"/>
      <c r="EJ72" s="43"/>
      <c r="EK72" s="43"/>
      <c r="EL72" s="43"/>
      <c r="EM72" s="43"/>
      <c r="EN72" s="43"/>
      <c r="EO72" s="43"/>
      <c r="EP72" s="43"/>
      <c r="EQ72" s="43"/>
      <c r="ER72" s="43"/>
      <c r="ES72" s="43"/>
      <c r="ET72" s="43"/>
      <c r="EU72" s="43"/>
      <c r="EV72" s="43"/>
      <c r="EW72" s="43"/>
      <c r="EX72" s="43"/>
      <c r="EY72" s="43"/>
      <c r="EZ72" s="43"/>
      <c r="FA72" s="43"/>
      <c r="FB72" s="43"/>
      <c r="FC72" s="43"/>
      <c r="FD72" s="43"/>
      <c r="FE72" s="43"/>
      <c r="FF72" s="43"/>
      <c r="FG72" s="43"/>
      <c r="FH72" s="43"/>
      <c r="FI72" s="43"/>
      <c r="FJ72" s="43"/>
      <c r="FK72" s="43"/>
      <c r="FL72" s="43"/>
      <c r="FM72" s="43"/>
      <c r="FN72" s="43"/>
      <c r="FO72" s="43"/>
      <c r="FP72" s="43"/>
      <c r="FQ72" s="43"/>
      <c r="FR72" s="43"/>
      <c r="FS72" s="43"/>
      <c r="FT72" s="43"/>
      <c r="FU72" s="43"/>
      <c r="FV72" s="43"/>
      <c r="FW72" s="43"/>
      <c r="FX72" s="43"/>
      <c r="FY72" s="43"/>
      <c r="FZ72" s="43"/>
      <c r="GA72" s="43"/>
      <c r="GB72" s="43"/>
      <c r="GC72" s="43"/>
      <c r="GD72" s="43"/>
      <c r="GE72" s="43"/>
      <c r="GF72" s="43"/>
      <c r="GG72" s="43"/>
      <c r="GH72" s="43"/>
      <c r="GI72" s="43"/>
      <c r="GJ72" s="43"/>
      <c r="GK72" s="43"/>
      <c r="GL72" s="43"/>
      <c r="GM72" s="43"/>
      <c r="GN72" s="43"/>
      <c r="GO72" s="43"/>
      <c r="GP72" s="43"/>
      <c r="GQ72" s="43"/>
      <c r="GR72" s="43"/>
      <c r="GS72" s="43"/>
      <c r="GT72" s="43"/>
      <c r="GU72" s="43"/>
      <c r="GV72" s="43"/>
      <c r="GW72" s="43"/>
      <c r="GX72" s="43"/>
      <c r="GY72" s="43"/>
      <c r="GZ72" s="43"/>
      <c r="HA72" s="43"/>
      <c r="HB72" s="43"/>
      <c r="HC72" s="43"/>
      <c r="HD72" s="43"/>
      <c r="HE72" s="43"/>
      <c r="HF72" s="43"/>
      <c r="HG72" s="43"/>
      <c r="HH72" s="43"/>
      <c r="HI72" s="43"/>
      <c r="HJ72" s="43"/>
      <c r="HK72" s="43"/>
      <c r="HL72" s="43"/>
      <c r="HM72" s="43"/>
      <c r="HN72" s="43"/>
      <c r="HO72" s="43"/>
      <c r="HP72" s="43"/>
      <c r="HQ72" s="43"/>
      <c r="HR72" s="43"/>
      <c r="HS72" s="43"/>
      <c r="HT72" s="43"/>
      <c r="HU72" s="43"/>
      <c r="HV72" s="43"/>
      <c r="HW72" s="43"/>
      <c r="HX72" s="43"/>
      <c r="HY72" s="43"/>
      <c r="HZ72" s="43"/>
      <c r="IA72" s="43"/>
      <c r="IB72" s="43"/>
      <c r="IC72" s="43"/>
      <c r="ID72" s="43"/>
      <c r="IE72" s="43"/>
      <c r="IF72" s="43"/>
      <c r="IG72" s="43"/>
      <c r="IH72" s="43"/>
      <c r="II72" s="43"/>
      <c r="IJ72" s="43"/>
      <c r="IK72" s="43"/>
      <c r="IL72" s="43"/>
      <c r="IM72" s="43"/>
      <c r="IN72" s="43"/>
      <c r="IO72" s="43"/>
      <c r="IP72" s="43"/>
      <c r="IQ72" s="43"/>
      <c r="IR72" s="43"/>
      <c r="IS72" s="43"/>
      <c r="IT72" s="43"/>
      <c r="IU72" s="43"/>
    </row>
    <row r="73" spans="1:255" ht="16.350000000000001" customHeight="1">
      <c r="A73" s="16" t="s">
        <v>1661</v>
      </c>
      <c r="B73" s="16"/>
      <c r="C73" s="16"/>
      <c r="D73" s="16"/>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43"/>
      <c r="CU73" s="43"/>
      <c r="CV73" s="43"/>
      <c r="CW73" s="43"/>
      <c r="CX73" s="43"/>
      <c r="CY73" s="43"/>
      <c r="CZ73" s="43"/>
      <c r="DA73" s="43"/>
      <c r="DB73" s="43"/>
      <c r="DC73" s="43"/>
      <c r="DD73" s="43"/>
      <c r="DE73" s="43"/>
      <c r="DF73" s="43"/>
      <c r="DG73" s="43"/>
      <c r="DH73" s="43"/>
      <c r="DI73" s="43"/>
      <c r="DJ73" s="43"/>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3"/>
      <c r="EI73" s="43"/>
      <c r="EJ73" s="43"/>
      <c r="EK73" s="43"/>
      <c r="EL73" s="43"/>
      <c r="EM73" s="43"/>
      <c r="EN73" s="43"/>
      <c r="EO73" s="43"/>
      <c r="EP73" s="43"/>
      <c r="EQ73" s="43"/>
      <c r="ER73" s="43"/>
      <c r="ES73" s="43"/>
      <c r="ET73" s="43"/>
      <c r="EU73" s="43"/>
      <c r="EV73" s="43"/>
      <c r="EW73" s="43"/>
      <c r="EX73" s="43"/>
      <c r="EY73" s="43"/>
      <c r="EZ73" s="43"/>
      <c r="FA73" s="43"/>
      <c r="FB73" s="43"/>
      <c r="FC73" s="43"/>
      <c r="FD73" s="43"/>
      <c r="FE73" s="43"/>
      <c r="FF73" s="43"/>
      <c r="FG73" s="43"/>
      <c r="FH73" s="43"/>
      <c r="FI73" s="43"/>
      <c r="FJ73" s="43"/>
      <c r="FK73" s="43"/>
      <c r="FL73" s="43"/>
      <c r="FM73" s="43"/>
      <c r="FN73" s="43"/>
      <c r="FO73" s="43"/>
      <c r="FP73" s="43"/>
      <c r="FQ73" s="43"/>
      <c r="FR73" s="43"/>
      <c r="FS73" s="43"/>
      <c r="FT73" s="43"/>
      <c r="FU73" s="43"/>
      <c r="FV73" s="43"/>
      <c r="FW73" s="43"/>
      <c r="FX73" s="43"/>
      <c r="FY73" s="43"/>
      <c r="FZ73" s="43"/>
      <c r="GA73" s="43"/>
      <c r="GB73" s="43"/>
      <c r="GC73" s="43"/>
      <c r="GD73" s="43"/>
      <c r="GE73" s="43"/>
      <c r="GF73" s="43"/>
      <c r="GG73" s="43"/>
      <c r="GH73" s="43"/>
      <c r="GI73" s="43"/>
      <c r="GJ73" s="43"/>
      <c r="GK73" s="43"/>
      <c r="GL73" s="43"/>
      <c r="GM73" s="43"/>
      <c r="GN73" s="43"/>
      <c r="GO73" s="43"/>
      <c r="GP73" s="43"/>
      <c r="GQ73" s="43"/>
      <c r="GR73" s="43"/>
      <c r="GS73" s="43"/>
      <c r="GT73" s="43"/>
      <c r="GU73" s="43"/>
      <c r="GV73" s="43"/>
      <c r="GW73" s="43"/>
      <c r="GX73" s="43"/>
      <c r="GY73" s="43"/>
      <c r="GZ73" s="43"/>
      <c r="HA73" s="43"/>
      <c r="HB73" s="43"/>
      <c r="HC73" s="43"/>
      <c r="HD73" s="43"/>
      <c r="HE73" s="43"/>
      <c r="HF73" s="43"/>
      <c r="HG73" s="43"/>
      <c r="HH73" s="43"/>
      <c r="HI73" s="43"/>
      <c r="HJ73" s="43"/>
      <c r="HK73" s="43"/>
      <c r="HL73" s="43"/>
      <c r="HM73" s="43"/>
      <c r="HN73" s="43"/>
      <c r="HO73" s="43"/>
      <c r="HP73" s="43"/>
      <c r="HQ73" s="43"/>
      <c r="HR73" s="43"/>
      <c r="HS73" s="43"/>
      <c r="HT73" s="43"/>
      <c r="HU73" s="43"/>
      <c r="HV73" s="43"/>
      <c r="HW73" s="43"/>
      <c r="HX73" s="43"/>
      <c r="HY73" s="43"/>
      <c r="HZ73" s="43"/>
      <c r="IA73" s="43"/>
      <c r="IB73" s="43"/>
      <c r="IC73" s="43"/>
      <c r="ID73" s="43"/>
      <c r="IE73" s="43"/>
      <c r="IF73" s="43"/>
      <c r="IG73" s="43"/>
      <c r="IH73" s="43"/>
      <c r="II73" s="43"/>
      <c r="IJ73" s="43"/>
      <c r="IK73" s="43"/>
      <c r="IL73" s="43"/>
      <c r="IM73" s="43"/>
      <c r="IN73" s="43"/>
      <c r="IO73" s="43"/>
      <c r="IP73" s="43"/>
      <c r="IQ73" s="43"/>
      <c r="IR73" s="43"/>
      <c r="IS73" s="43"/>
      <c r="IT73" s="43"/>
      <c r="IU73" s="43"/>
    </row>
    <row r="74" spans="1:255" ht="16.350000000000001" customHeight="1">
      <c r="A74" s="16" t="s">
        <v>1761</v>
      </c>
      <c r="B74" s="16" t="s">
        <v>1765</v>
      </c>
      <c r="C74" s="16"/>
      <c r="D74" s="16"/>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c r="CT74" s="43"/>
      <c r="CU74" s="43"/>
      <c r="CV74" s="43"/>
      <c r="CW74" s="43"/>
      <c r="CX74" s="43"/>
      <c r="CY74" s="43"/>
      <c r="CZ74" s="43"/>
      <c r="DA74" s="43"/>
      <c r="DB74" s="43"/>
      <c r="DC74" s="43"/>
      <c r="DD74" s="43"/>
      <c r="DE74" s="43"/>
      <c r="DF74" s="43"/>
      <c r="DG74" s="43"/>
      <c r="DH74" s="43"/>
      <c r="DI74" s="43"/>
      <c r="DJ74" s="43"/>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3"/>
      <c r="EI74" s="43"/>
      <c r="EJ74" s="43"/>
      <c r="EK74" s="43"/>
      <c r="EL74" s="43"/>
      <c r="EM74" s="43"/>
      <c r="EN74" s="43"/>
      <c r="EO74" s="43"/>
      <c r="EP74" s="43"/>
      <c r="EQ74" s="43"/>
      <c r="ER74" s="43"/>
      <c r="ES74" s="43"/>
      <c r="ET74" s="43"/>
      <c r="EU74" s="43"/>
      <c r="EV74" s="43"/>
      <c r="EW74" s="43"/>
      <c r="EX74" s="43"/>
      <c r="EY74" s="43"/>
      <c r="EZ74" s="43"/>
      <c r="FA74" s="43"/>
      <c r="FB74" s="43"/>
      <c r="FC74" s="43"/>
      <c r="FD74" s="43"/>
      <c r="FE74" s="43"/>
      <c r="FF74" s="43"/>
      <c r="FG74" s="43"/>
      <c r="FH74" s="43"/>
      <c r="FI74" s="43"/>
      <c r="FJ74" s="43"/>
      <c r="FK74" s="43"/>
      <c r="FL74" s="43"/>
      <c r="FM74" s="43"/>
      <c r="FN74" s="43"/>
      <c r="FO74" s="43"/>
      <c r="FP74" s="43"/>
      <c r="FQ74" s="43"/>
      <c r="FR74" s="43"/>
      <c r="FS74" s="43"/>
      <c r="FT74" s="43"/>
      <c r="FU74" s="43"/>
      <c r="FV74" s="43"/>
      <c r="FW74" s="43"/>
      <c r="FX74" s="43"/>
      <c r="FY74" s="43"/>
      <c r="FZ74" s="43"/>
      <c r="GA74" s="43"/>
      <c r="GB74" s="43"/>
      <c r="GC74" s="43"/>
      <c r="GD74" s="43"/>
      <c r="GE74" s="43"/>
      <c r="GF74" s="43"/>
      <c r="GG74" s="43"/>
      <c r="GH74" s="43"/>
      <c r="GI74" s="43"/>
      <c r="GJ74" s="43"/>
      <c r="GK74" s="43"/>
      <c r="GL74" s="43"/>
      <c r="GM74" s="43"/>
      <c r="GN74" s="43"/>
      <c r="GO74" s="43"/>
      <c r="GP74" s="43"/>
      <c r="GQ74" s="43"/>
      <c r="GR74" s="43"/>
      <c r="GS74" s="43"/>
      <c r="GT74" s="43"/>
      <c r="GU74" s="43"/>
      <c r="GV74" s="43"/>
      <c r="GW74" s="43"/>
      <c r="GX74" s="43"/>
      <c r="GY74" s="43"/>
      <c r="GZ74" s="43"/>
      <c r="HA74" s="43"/>
      <c r="HB74" s="43"/>
      <c r="HC74" s="43"/>
      <c r="HD74" s="43"/>
      <c r="HE74" s="43"/>
      <c r="HF74" s="43"/>
      <c r="HG74" s="43"/>
      <c r="HH74" s="43"/>
      <c r="HI74" s="43"/>
      <c r="HJ74" s="43"/>
      <c r="HK74" s="43"/>
      <c r="HL74" s="43"/>
      <c r="HM74" s="43"/>
      <c r="HN74" s="43"/>
      <c r="HO74" s="43"/>
      <c r="HP74" s="43"/>
      <c r="HQ74" s="43"/>
      <c r="HR74" s="43"/>
      <c r="HS74" s="43"/>
      <c r="HT74" s="43"/>
      <c r="HU74" s="43"/>
      <c r="HV74" s="43"/>
      <c r="HW74" s="43"/>
      <c r="HX74" s="43"/>
      <c r="HY74" s="43"/>
      <c r="HZ74" s="43"/>
      <c r="IA74" s="43"/>
      <c r="IB74" s="43"/>
      <c r="IC74" s="43"/>
      <c r="ID74" s="43"/>
      <c r="IE74" s="43"/>
      <c r="IF74" s="43"/>
      <c r="IG74" s="43"/>
      <c r="IH74" s="43"/>
      <c r="II74" s="43"/>
      <c r="IJ74" s="43"/>
      <c r="IK74" s="43"/>
      <c r="IL74" s="43"/>
      <c r="IM74" s="43"/>
      <c r="IN74" s="43"/>
      <c r="IO74" s="43"/>
      <c r="IP74" s="43"/>
      <c r="IQ74" s="43"/>
      <c r="IR74" s="43"/>
      <c r="IS74" s="43"/>
      <c r="IT74" s="43"/>
      <c r="IU74" s="43"/>
    </row>
    <row r="75" spans="1:255" ht="16.350000000000001" customHeight="1">
      <c r="A75" s="16" t="s">
        <v>1669</v>
      </c>
      <c r="B75" s="16"/>
      <c r="C75" s="16"/>
      <c r="D75" s="16"/>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43"/>
      <c r="BV75" s="43"/>
      <c r="BW75" s="43"/>
      <c r="BX75" s="43"/>
      <c r="BY75" s="43"/>
      <c r="BZ75" s="43"/>
      <c r="CA75" s="43"/>
      <c r="CB75" s="43"/>
      <c r="CC75" s="43"/>
      <c r="CD75" s="43"/>
      <c r="CE75" s="43"/>
      <c r="CF75" s="43"/>
      <c r="CG75" s="43"/>
      <c r="CH75" s="43"/>
      <c r="CI75" s="43"/>
      <c r="CJ75" s="43"/>
      <c r="CK75" s="43"/>
      <c r="CL75" s="43"/>
      <c r="CM75" s="43"/>
      <c r="CN75" s="43"/>
      <c r="CO75" s="43"/>
      <c r="CP75" s="43"/>
      <c r="CQ75" s="43"/>
      <c r="CR75" s="43"/>
      <c r="CS75" s="43"/>
      <c r="CT75" s="43"/>
      <c r="CU75" s="43"/>
      <c r="CV75" s="43"/>
      <c r="CW75" s="43"/>
      <c r="CX75" s="43"/>
      <c r="CY75" s="43"/>
      <c r="CZ75" s="43"/>
      <c r="DA75" s="43"/>
      <c r="DB75" s="43"/>
      <c r="DC75" s="43"/>
      <c r="DD75" s="43"/>
      <c r="DE75" s="43"/>
      <c r="DF75" s="43"/>
      <c r="DG75" s="43"/>
      <c r="DH75" s="43"/>
      <c r="DI75" s="43"/>
      <c r="DJ75" s="43"/>
      <c r="DK75" s="43"/>
      <c r="DL75" s="43"/>
      <c r="DM75" s="43"/>
      <c r="DN75" s="43"/>
      <c r="DO75" s="43"/>
      <c r="DP75" s="43"/>
      <c r="DQ75" s="43"/>
      <c r="DR75" s="43"/>
      <c r="DS75" s="43"/>
      <c r="DT75" s="43"/>
      <c r="DU75" s="43"/>
      <c r="DV75" s="43"/>
      <c r="DW75" s="43"/>
      <c r="DX75" s="43"/>
      <c r="DY75" s="43"/>
      <c r="DZ75" s="43"/>
      <c r="EA75" s="43"/>
      <c r="EB75" s="43"/>
      <c r="EC75" s="43"/>
      <c r="ED75" s="43"/>
      <c r="EE75" s="43"/>
      <c r="EF75" s="43"/>
      <c r="EG75" s="43"/>
      <c r="EH75" s="43"/>
      <c r="EI75" s="43"/>
      <c r="EJ75" s="43"/>
      <c r="EK75" s="43"/>
      <c r="EL75" s="43"/>
      <c r="EM75" s="43"/>
      <c r="EN75" s="43"/>
      <c r="EO75" s="43"/>
      <c r="EP75" s="43"/>
      <c r="EQ75" s="43"/>
      <c r="ER75" s="43"/>
      <c r="ES75" s="43"/>
      <c r="ET75" s="43"/>
      <c r="EU75" s="43"/>
      <c r="EV75" s="43"/>
      <c r="EW75" s="43"/>
      <c r="EX75" s="43"/>
      <c r="EY75" s="43"/>
      <c r="EZ75" s="43"/>
      <c r="FA75" s="43"/>
      <c r="FB75" s="43"/>
      <c r="FC75" s="43"/>
      <c r="FD75" s="43"/>
      <c r="FE75" s="43"/>
      <c r="FF75" s="43"/>
      <c r="FG75" s="43"/>
      <c r="FH75" s="43"/>
      <c r="FI75" s="43"/>
      <c r="FJ75" s="43"/>
      <c r="FK75" s="43"/>
      <c r="FL75" s="43"/>
      <c r="FM75" s="43"/>
      <c r="FN75" s="43"/>
      <c r="FO75" s="43"/>
      <c r="FP75" s="43"/>
      <c r="FQ75" s="43"/>
      <c r="FR75" s="43"/>
      <c r="FS75" s="43"/>
      <c r="FT75" s="43"/>
      <c r="FU75" s="43"/>
      <c r="FV75" s="43"/>
      <c r="FW75" s="43"/>
      <c r="FX75" s="43"/>
      <c r="FY75" s="43"/>
      <c r="FZ75" s="43"/>
      <c r="GA75" s="43"/>
      <c r="GB75" s="43"/>
      <c r="GC75" s="43"/>
      <c r="GD75" s="43"/>
      <c r="GE75" s="43"/>
      <c r="GF75" s="43"/>
      <c r="GG75" s="43"/>
      <c r="GH75" s="43"/>
      <c r="GI75" s="43"/>
      <c r="GJ75" s="43"/>
      <c r="GK75" s="43"/>
      <c r="GL75" s="43"/>
      <c r="GM75" s="43"/>
      <c r="GN75" s="43"/>
      <c r="GO75" s="43"/>
      <c r="GP75" s="43"/>
      <c r="GQ75" s="43"/>
      <c r="GR75" s="43"/>
      <c r="GS75" s="43"/>
      <c r="GT75" s="43"/>
      <c r="GU75" s="43"/>
      <c r="GV75" s="43"/>
      <c r="GW75" s="43"/>
      <c r="GX75" s="43"/>
      <c r="GY75" s="43"/>
      <c r="GZ75" s="43"/>
      <c r="HA75" s="43"/>
      <c r="HB75" s="43"/>
      <c r="HC75" s="43"/>
      <c r="HD75" s="43"/>
      <c r="HE75" s="43"/>
      <c r="HF75" s="43"/>
      <c r="HG75" s="43"/>
      <c r="HH75" s="43"/>
      <c r="HI75" s="43"/>
      <c r="HJ75" s="43"/>
      <c r="HK75" s="43"/>
      <c r="HL75" s="43"/>
      <c r="HM75" s="43"/>
      <c r="HN75" s="43"/>
      <c r="HO75" s="43"/>
      <c r="HP75" s="43"/>
      <c r="HQ75" s="43"/>
      <c r="HR75" s="43"/>
      <c r="HS75" s="43"/>
      <c r="HT75" s="43"/>
      <c r="HU75" s="43"/>
      <c r="HV75" s="43"/>
      <c r="HW75" s="43"/>
      <c r="HX75" s="43"/>
      <c r="HY75" s="43"/>
      <c r="HZ75" s="43"/>
      <c r="IA75" s="43"/>
      <c r="IB75" s="43"/>
      <c r="IC75" s="43"/>
      <c r="ID75" s="43"/>
      <c r="IE75" s="43"/>
      <c r="IF75" s="43"/>
      <c r="IG75" s="43"/>
      <c r="IH75" s="43"/>
      <c r="II75" s="43"/>
      <c r="IJ75" s="43"/>
      <c r="IK75" s="43"/>
      <c r="IL75" s="43"/>
      <c r="IM75" s="43"/>
      <c r="IN75" s="43"/>
      <c r="IO75" s="43"/>
      <c r="IP75" s="43"/>
      <c r="IQ75" s="43"/>
      <c r="IR75" s="43"/>
      <c r="IS75" s="43"/>
      <c r="IT75" s="43"/>
      <c r="IU75" s="43"/>
    </row>
    <row r="76" spans="1:255" ht="16.350000000000001" customHeight="1" thickBot="1">
      <c r="A76" s="16" t="s">
        <v>1764</v>
      </c>
      <c r="B76" s="16"/>
      <c r="C76" s="16"/>
      <c r="D76" s="16"/>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c r="BY76" s="43"/>
      <c r="BZ76" s="43"/>
      <c r="CA76" s="43"/>
      <c r="CB76" s="43"/>
      <c r="CC76" s="43"/>
      <c r="CD76" s="43"/>
      <c r="CE76" s="43"/>
      <c r="CF76" s="43"/>
      <c r="CG76" s="43"/>
      <c r="CH76" s="43"/>
      <c r="CI76" s="43"/>
      <c r="CJ76" s="43"/>
      <c r="CK76" s="43"/>
      <c r="CL76" s="43"/>
      <c r="CM76" s="43"/>
      <c r="CN76" s="43"/>
      <c r="CO76" s="43"/>
      <c r="CP76" s="43"/>
      <c r="CQ76" s="43"/>
      <c r="CR76" s="43"/>
      <c r="CS76" s="43"/>
      <c r="CT76" s="43"/>
      <c r="CU76" s="43"/>
      <c r="CV76" s="43"/>
      <c r="CW76" s="43"/>
      <c r="CX76" s="43"/>
      <c r="CY76" s="43"/>
      <c r="CZ76" s="43"/>
      <c r="DA76" s="43"/>
      <c r="DB76" s="43"/>
      <c r="DC76" s="43"/>
      <c r="DD76" s="43"/>
      <c r="DE76" s="43"/>
      <c r="DF76" s="43"/>
      <c r="DG76" s="43"/>
      <c r="DH76" s="43"/>
      <c r="DI76" s="43"/>
      <c r="DJ76" s="43"/>
      <c r="DK76" s="43"/>
      <c r="DL76" s="43"/>
      <c r="DM76" s="43"/>
      <c r="DN76" s="43"/>
      <c r="DO76" s="43"/>
      <c r="DP76" s="43"/>
      <c r="DQ76" s="43"/>
      <c r="DR76" s="43"/>
      <c r="DS76" s="43"/>
      <c r="DT76" s="43"/>
      <c r="DU76" s="43"/>
      <c r="DV76" s="43"/>
      <c r="DW76" s="43"/>
      <c r="DX76" s="43"/>
      <c r="DY76" s="43"/>
      <c r="DZ76" s="43"/>
      <c r="EA76" s="43"/>
      <c r="EB76" s="43"/>
      <c r="EC76" s="43"/>
      <c r="ED76" s="43"/>
      <c r="EE76" s="43"/>
      <c r="EF76" s="43"/>
      <c r="EG76" s="43"/>
      <c r="EH76" s="43"/>
      <c r="EI76" s="43"/>
      <c r="EJ76" s="43"/>
      <c r="EK76" s="43"/>
      <c r="EL76" s="43"/>
      <c r="EM76" s="43"/>
      <c r="EN76" s="43"/>
      <c r="EO76" s="43"/>
      <c r="EP76" s="43"/>
      <c r="EQ76" s="43"/>
      <c r="ER76" s="43"/>
      <c r="ES76" s="43"/>
      <c r="ET76" s="43"/>
      <c r="EU76" s="43"/>
      <c r="EV76" s="43"/>
      <c r="EW76" s="43"/>
      <c r="EX76" s="43"/>
      <c r="EY76" s="43"/>
      <c r="EZ76" s="43"/>
      <c r="FA76" s="43"/>
      <c r="FB76" s="43"/>
      <c r="FC76" s="43"/>
      <c r="FD76" s="43"/>
      <c r="FE76" s="43"/>
      <c r="FF76" s="43"/>
      <c r="FG76" s="43"/>
      <c r="FH76" s="43"/>
      <c r="FI76" s="43"/>
      <c r="FJ76" s="43"/>
      <c r="FK76" s="43"/>
      <c r="FL76" s="43"/>
      <c r="FM76" s="43"/>
      <c r="FN76" s="43"/>
      <c r="FO76" s="43"/>
      <c r="FP76" s="43"/>
      <c r="FQ76" s="43"/>
      <c r="FR76" s="43"/>
      <c r="FS76" s="43"/>
      <c r="FT76" s="43"/>
      <c r="FU76" s="43"/>
      <c r="FV76" s="43"/>
      <c r="FW76" s="43"/>
      <c r="FX76" s="43"/>
      <c r="FY76" s="43"/>
      <c r="FZ76" s="43"/>
      <c r="GA76" s="43"/>
      <c r="GB76" s="43"/>
      <c r="GC76" s="43"/>
      <c r="GD76" s="43"/>
      <c r="GE76" s="43"/>
      <c r="GF76" s="43"/>
      <c r="GG76" s="43"/>
      <c r="GH76" s="43"/>
      <c r="GI76" s="43"/>
      <c r="GJ76" s="43"/>
      <c r="GK76" s="43"/>
      <c r="GL76" s="43"/>
      <c r="GM76" s="43"/>
      <c r="GN76" s="43"/>
      <c r="GO76" s="43"/>
      <c r="GP76" s="43"/>
      <c r="GQ76" s="43"/>
      <c r="GR76" s="43"/>
      <c r="GS76" s="43"/>
      <c r="GT76" s="43"/>
      <c r="GU76" s="43"/>
      <c r="GV76" s="43"/>
      <c r="GW76" s="43"/>
      <c r="GX76" s="43"/>
      <c r="GY76" s="43"/>
      <c r="GZ76" s="43"/>
      <c r="HA76" s="43"/>
      <c r="HB76" s="43"/>
      <c r="HC76" s="43"/>
      <c r="HD76" s="43"/>
      <c r="HE76" s="43"/>
      <c r="HF76" s="43"/>
      <c r="HG76" s="43"/>
      <c r="HH76" s="43"/>
      <c r="HI76" s="43"/>
      <c r="HJ76" s="43"/>
      <c r="HK76" s="43"/>
      <c r="HL76" s="43"/>
      <c r="HM76" s="43"/>
      <c r="HN76" s="43"/>
      <c r="HO76" s="43"/>
      <c r="HP76" s="43"/>
      <c r="HQ76" s="43"/>
      <c r="HR76" s="43"/>
      <c r="HS76" s="43"/>
      <c r="HT76" s="43"/>
      <c r="HU76" s="43"/>
      <c r="HV76" s="43"/>
      <c r="HW76" s="43"/>
      <c r="HX76" s="43"/>
      <c r="HY76" s="43"/>
      <c r="HZ76" s="43"/>
      <c r="IA76" s="43"/>
      <c r="IB76" s="43"/>
      <c r="IC76" s="43"/>
      <c r="ID76" s="43"/>
      <c r="IE76" s="43"/>
      <c r="IF76" s="43"/>
      <c r="IG76" s="43"/>
      <c r="IH76" s="43"/>
      <c r="II76" s="43"/>
      <c r="IJ76" s="43"/>
      <c r="IK76" s="43"/>
      <c r="IL76" s="43"/>
      <c r="IM76" s="43"/>
      <c r="IN76" s="43"/>
      <c r="IO76" s="43"/>
      <c r="IP76" s="43"/>
      <c r="IQ76" s="43"/>
      <c r="IR76" s="43"/>
      <c r="IS76" s="43"/>
      <c r="IT76" s="43"/>
      <c r="IU76" s="43"/>
    </row>
    <row r="77" spans="1:255" ht="16.350000000000001" customHeight="1" thickBot="1">
      <c r="A77" s="9" t="s">
        <v>1766</v>
      </c>
      <c r="B77" s="10"/>
      <c r="C77" s="11">
        <f>DATE(2020,1,20)</f>
        <v>43850</v>
      </c>
      <c r="D77" s="12" t="s">
        <v>1710</v>
      </c>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c r="CT77" s="43"/>
      <c r="CU77" s="43"/>
      <c r="CV77" s="43"/>
      <c r="CW77" s="43"/>
      <c r="CX77" s="43"/>
      <c r="CY77" s="43"/>
      <c r="CZ77" s="43"/>
      <c r="DA77" s="43"/>
      <c r="DB77" s="43"/>
      <c r="DC77" s="43"/>
      <c r="DD77" s="43"/>
      <c r="DE77" s="43"/>
      <c r="DF77" s="43"/>
      <c r="DG77" s="43"/>
      <c r="DH77" s="43"/>
      <c r="DI77" s="43"/>
      <c r="DJ77" s="43"/>
      <c r="DK77" s="43"/>
      <c r="DL77" s="43"/>
      <c r="DM77" s="43"/>
      <c r="DN77" s="43"/>
      <c r="DO77" s="43"/>
      <c r="DP77" s="43"/>
      <c r="DQ77" s="43"/>
      <c r="DR77" s="43"/>
      <c r="DS77" s="43"/>
      <c r="DT77" s="43"/>
      <c r="DU77" s="43"/>
      <c r="DV77" s="43"/>
      <c r="DW77" s="43"/>
      <c r="DX77" s="43"/>
      <c r="DY77" s="43"/>
      <c r="DZ77" s="43"/>
      <c r="EA77" s="43"/>
      <c r="EB77" s="43"/>
      <c r="EC77" s="43"/>
      <c r="ED77" s="43"/>
      <c r="EE77" s="43"/>
      <c r="EF77" s="43"/>
      <c r="EG77" s="43"/>
      <c r="EH77" s="43"/>
      <c r="EI77" s="43"/>
      <c r="EJ77" s="43"/>
      <c r="EK77" s="43"/>
      <c r="EL77" s="43"/>
      <c r="EM77" s="43"/>
      <c r="EN77" s="43"/>
      <c r="EO77" s="43"/>
      <c r="EP77" s="43"/>
      <c r="EQ77" s="43"/>
      <c r="ER77" s="43"/>
      <c r="ES77" s="43"/>
      <c r="ET77" s="43"/>
      <c r="EU77" s="43"/>
      <c r="EV77" s="43"/>
      <c r="EW77" s="43"/>
      <c r="EX77" s="43"/>
      <c r="EY77" s="43"/>
      <c r="EZ77" s="43"/>
      <c r="FA77" s="43"/>
      <c r="FB77" s="43"/>
      <c r="FC77" s="43"/>
      <c r="FD77" s="43"/>
      <c r="FE77" s="43"/>
      <c r="FF77" s="43"/>
      <c r="FG77" s="43"/>
      <c r="FH77" s="43"/>
      <c r="FI77" s="43"/>
      <c r="FJ77" s="43"/>
      <c r="FK77" s="43"/>
      <c r="FL77" s="43"/>
      <c r="FM77" s="43"/>
      <c r="FN77" s="43"/>
      <c r="FO77" s="43"/>
      <c r="FP77" s="43"/>
      <c r="FQ77" s="43"/>
      <c r="FR77" s="43"/>
      <c r="FS77" s="43"/>
      <c r="FT77" s="43"/>
      <c r="FU77" s="43"/>
      <c r="FV77" s="43"/>
      <c r="FW77" s="43"/>
      <c r="FX77" s="43"/>
      <c r="FY77" s="43"/>
      <c r="FZ77" s="43"/>
      <c r="GA77" s="43"/>
      <c r="GB77" s="43"/>
      <c r="GC77" s="43"/>
      <c r="GD77" s="43"/>
      <c r="GE77" s="43"/>
      <c r="GF77" s="43"/>
      <c r="GG77" s="43"/>
      <c r="GH77" s="43"/>
      <c r="GI77" s="43"/>
      <c r="GJ77" s="43"/>
      <c r="GK77" s="43"/>
      <c r="GL77" s="43"/>
      <c r="GM77" s="43"/>
      <c r="GN77" s="43"/>
      <c r="GO77" s="43"/>
      <c r="GP77" s="43"/>
      <c r="GQ77" s="43"/>
      <c r="GR77" s="43"/>
      <c r="GS77" s="43"/>
      <c r="GT77" s="43"/>
      <c r="GU77" s="43"/>
      <c r="GV77" s="43"/>
      <c r="GW77" s="43"/>
      <c r="GX77" s="43"/>
      <c r="GY77" s="43"/>
      <c r="GZ77" s="43"/>
      <c r="HA77" s="43"/>
      <c r="HB77" s="43"/>
      <c r="HC77" s="43"/>
      <c r="HD77" s="43"/>
      <c r="HE77" s="43"/>
      <c r="HF77" s="43"/>
      <c r="HG77" s="43"/>
      <c r="HH77" s="43"/>
      <c r="HI77" s="43"/>
      <c r="HJ77" s="43"/>
      <c r="HK77" s="43"/>
      <c r="HL77" s="43"/>
      <c r="HM77" s="43"/>
      <c r="HN77" s="43"/>
      <c r="HO77" s="43"/>
      <c r="HP77" s="43"/>
      <c r="HQ77" s="43"/>
      <c r="HR77" s="43"/>
      <c r="HS77" s="43"/>
      <c r="HT77" s="43"/>
      <c r="HU77" s="43"/>
      <c r="HV77" s="43"/>
      <c r="HW77" s="43"/>
      <c r="HX77" s="43"/>
      <c r="HY77" s="43"/>
      <c r="HZ77" s="43"/>
      <c r="IA77" s="43"/>
      <c r="IB77" s="43"/>
      <c r="IC77" s="43"/>
      <c r="ID77" s="43"/>
      <c r="IE77" s="43"/>
      <c r="IF77" s="43"/>
      <c r="IG77" s="43"/>
      <c r="IH77" s="43"/>
      <c r="II77" s="43"/>
      <c r="IJ77" s="43"/>
      <c r="IK77" s="43"/>
      <c r="IL77" s="43"/>
      <c r="IM77" s="43"/>
      <c r="IN77" s="43"/>
      <c r="IO77" s="43"/>
      <c r="IP77" s="43"/>
      <c r="IQ77" s="43"/>
      <c r="IR77" s="43"/>
      <c r="IS77" s="43"/>
      <c r="IT77" s="43"/>
      <c r="IU77" s="43"/>
    </row>
    <row r="78" spans="1:255" ht="16.350000000000001" customHeight="1">
      <c r="A78" s="16" t="s">
        <v>1549</v>
      </c>
      <c r="B78" s="16"/>
      <c r="C78" s="16"/>
      <c r="D78" s="16"/>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43"/>
      <c r="HS78" s="43"/>
      <c r="HT78" s="43"/>
      <c r="HU78" s="43"/>
      <c r="HV78" s="43"/>
      <c r="HW78" s="43"/>
      <c r="HX78" s="43"/>
      <c r="HY78" s="43"/>
      <c r="HZ78" s="43"/>
      <c r="IA78" s="43"/>
      <c r="IB78" s="43"/>
      <c r="IC78" s="43"/>
      <c r="ID78" s="43"/>
      <c r="IE78" s="43"/>
      <c r="IF78" s="43"/>
      <c r="IG78" s="43"/>
      <c r="IH78" s="43"/>
      <c r="II78" s="43"/>
      <c r="IJ78" s="43"/>
      <c r="IK78" s="43"/>
      <c r="IL78" s="43"/>
      <c r="IM78" s="43"/>
      <c r="IN78" s="43"/>
      <c r="IO78" s="43"/>
      <c r="IP78" s="43"/>
      <c r="IQ78" s="43"/>
      <c r="IR78" s="43"/>
      <c r="IS78" s="43"/>
      <c r="IT78" s="43"/>
      <c r="IU78" s="43"/>
    </row>
    <row r="79" spans="1:255" ht="16.350000000000001" customHeight="1">
      <c r="A79" s="16" t="s">
        <v>1915</v>
      </c>
      <c r="B79" s="16" t="s">
        <v>1767</v>
      </c>
      <c r="C79" s="16"/>
      <c r="D79" s="16"/>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c r="HV79" s="43"/>
      <c r="HW79" s="43"/>
      <c r="HX79" s="43"/>
      <c r="HY79" s="43"/>
      <c r="HZ79" s="43"/>
      <c r="IA79" s="43"/>
      <c r="IB79" s="43"/>
      <c r="IC79" s="43"/>
      <c r="ID79" s="43"/>
      <c r="IE79" s="43"/>
      <c r="IF79" s="43"/>
      <c r="IG79" s="43"/>
      <c r="IH79" s="43"/>
      <c r="II79" s="43"/>
      <c r="IJ79" s="43"/>
      <c r="IK79" s="43"/>
      <c r="IL79" s="43"/>
      <c r="IM79" s="43"/>
      <c r="IN79" s="43"/>
      <c r="IO79" s="43"/>
      <c r="IP79" s="43"/>
      <c r="IQ79" s="43"/>
      <c r="IR79" s="43"/>
      <c r="IS79" s="43"/>
      <c r="IT79" s="43"/>
      <c r="IU79" s="43"/>
    </row>
    <row r="80" spans="1:255" ht="16.350000000000001" customHeight="1">
      <c r="A80" s="16" t="s">
        <v>1916</v>
      </c>
      <c r="B80" s="16"/>
      <c r="C80" s="16"/>
      <c r="D80" s="16"/>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c r="DE80" s="43"/>
      <c r="DF80" s="43"/>
      <c r="DG80" s="43"/>
      <c r="DH80" s="43"/>
      <c r="DI80" s="43"/>
      <c r="DJ80" s="43"/>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3"/>
      <c r="EI80" s="43"/>
      <c r="EJ80" s="43"/>
      <c r="EK80" s="43"/>
      <c r="EL80" s="43"/>
      <c r="EM80" s="43"/>
      <c r="EN80" s="43"/>
      <c r="EO80" s="43"/>
      <c r="EP80" s="43"/>
      <c r="EQ80" s="43"/>
      <c r="ER80" s="43"/>
      <c r="ES80" s="43"/>
      <c r="ET80" s="43"/>
      <c r="EU80" s="43"/>
      <c r="EV80" s="43"/>
      <c r="EW80" s="43"/>
      <c r="EX80" s="43"/>
      <c r="EY80" s="43"/>
      <c r="EZ80" s="43"/>
      <c r="FA80" s="43"/>
      <c r="FB80" s="43"/>
      <c r="FC80" s="43"/>
      <c r="FD80" s="43"/>
      <c r="FE80" s="43"/>
      <c r="FF80" s="43"/>
      <c r="FG80" s="43"/>
      <c r="FH80" s="43"/>
      <c r="FI80" s="43"/>
      <c r="FJ80" s="43"/>
      <c r="FK80" s="43"/>
      <c r="FL80" s="43"/>
      <c r="FM80" s="43"/>
      <c r="FN80" s="43"/>
      <c r="FO80" s="43"/>
      <c r="FP80" s="43"/>
      <c r="FQ80" s="43"/>
      <c r="FR80" s="43"/>
      <c r="FS80" s="43"/>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43"/>
      <c r="HD80" s="43"/>
      <c r="HE80" s="43"/>
      <c r="HF80" s="43"/>
      <c r="HG80" s="43"/>
      <c r="HH80" s="43"/>
      <c r="HI80" s="43"/>
      <c r="HJ80" s="43"/>
      <c r="HK80" s="43"/>
      <c r="HL80" s="43"/>
      <c r="HM80" s="43"/>
      <c r="HN80" s="43"/>
      <c r="HO80" s="43"/>
      <c r="HP80" s="43"/>
      <c r="HQ80" s="43"/>
      <c r="HR80" s="43"/>
      <c r="HS80" s="43"/>
      <c r="HT80" s="43"/>
      <c r="HU80" s="43"/>
      <c r="HV80" s="43"/>
      <c r="HW80" s="43"/>
      <c r="HX80" s="43"/>
      <c r="HY80" s="43"/>
      <c r="HZ80" s="43"/>
      <c r="IA80" s="43"/>
      <c r="IB80" s="43"/>
      <c r="IC80" s="43"/>
      <c r="ID80" s="43"/>
      <c r="IE80" s="43"/>
      <c r="IF80" s="43"/>
      <c r="IG80" s="43"/>
      <c r="IH80" s="43"/>
      <c r="II80" s="43"/>
      <c r="IJ80" s="43"/>
      <c r="IK80" s="43"/>
      <c r="IL80" s="43"/>
      <c r="IM80" s="43"/>
      <c r="IN80" s="43"/>
      <c r="IO80" s="43"/>
      <c r="IP80" s="43"/>
      <c r="IQ80" s="43"/>
      <c r="IR80" s="43"/>
      <c r="IS80" s="43"/>
      <c r="IT80" s="43"/>
      <c r="IU80" s="43"/>
    </row>
    <row r="81" spans="1:255" ht="30" customHeight="1" thickBot="1">
      <c r="A81" s="5" t="s">
        <v>1784</v>
      </c>
      <c r="B81" s="6"/>
      <c r="C81" s="7"/>
      <c r="D81" s="8"/>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43"/>
      <c r="CU81" s="43"/>
      <c r="CV81" s="43"/>
      <c r="CW81" s="43"/>
      <c r="CX81" s="43"/>
      <c r="CY81" s="43"/>
      <c r="CZ81" s="43"/>
      <c r="DA81" s="43"/>
      <c r="DB81" s="43"/>
      <c r="DC81" s="43"/>
      <c r="DD81" s="43"/>
      <c r="DE81" s="43"/>
      <c r="DF81" s="43"/>
      <c r="DG81" s="43"/>
      <c r="DH81" s="43"/>
      <c r="DI81" s="43"/>
      <c r="DJ81" s="43"/>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3"/>
      <c r="EI81" s="43"/>
      <c r="EJ81" s="43"/>
      <c r="EK81" s="43"/>
      <c r="EL81" s="43"/>
      <c r="EM81" s="43"/>
      <c r="EN81" s="43"/>
      <c r="EO81" s="43"/>
      <c r="EP81" s="43"/>
      <c r="EQ81" s="43"/>
      <c r="ER81" s="43"/>
      <c r="ES81" s="43"/>
      <c r="ET81" s="43"/>
      <c r="EU81" s="43"/>
      <c r="EV81" s="43"/>
      <c r="EW81" s="43"/>
      <c r="EX81" s="43"/>
      <c r="EY81" s="43"/>
      <c r="EZ81" s="43"/>
      <c r="FA81" s="43"/>
      <c r="FB81" s="43"/>
      <c r="FC81" s="43"/>
      <c r="FD81" s="43"/>
      <c r="FE81" s="43"/>
      <c r="FF81" s="43"/>
      <c r="FG81" s="43"/>
      <c r="FH81" s="43"/>
      <c r="FI81" s="43"/>
      <c r="FJ81" s="43"/>
      <c r="FK81" s="43"/>
      <c r="FL81" s="43"/>
      <c r="FM81" s="43"/>
      <c r="FN81" s="43"/>
      <c r="FO81" s="43"/>
      <c r="FP81" s="43"/>
      <c r="FQ81" s="43"/>
      <c r="FR81" s="43"/>
      <c r="FS81" s="43"/>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43"/>
      <c r="HD81" s="43"/>
      <c r="HE81" s="43"/>
      <c r="HF81" s="43"/>
      <c r="HG81" s="43"/>
      <c r="HH81" s="43"/>
      <c r="HI81" s="43"/>
      <c r="HJ81" s="43"/>
      <c r="HK81" s="43"/>
      <c r="HL81" s="43"/>
      <c r="HM81" s="43"/>
      <c r="HN81" s="43"/>
      <c r="HO81" s="43"/>
      <c r="HP81" s="43"/>
      <c r="HQ81" s="43"/>
      <c r="HR81" s="43"/>
      <c r="HS81" s="43"/>
      <c r="HT81" s="43"/>
      <c r="HU81" s="43"/>
      <c r="HV81" s="43"/>
      <c r="HW81" s="43"/>
      <c r="HX81" s="43"/>
      <c r="HY81" s="43"/>
      <c r="HZ81" s="43"/>
      <c r="IA81" s="43"/>
      <c r="IB81" s="43"/>
      <c r="IC81" s="43"/>
      <c r="ID81" s="43"/>
      <c r="IE81" s="43"/>
      <c r="IF81" s="43"/>
      <c r="IG81" s="43"/>
      <c r="IH81" s="43"/>
      <c r="II81" s="43"/>
      <c r="IJ81" s="43"/>
      <c r="IK81" s="43"/>
      <c r="IL81" s="43"/>
      <c r="IM81" s="43"/>
      <c r="IN81" s="43"/>
      <c r="IO81" s="43"/>
      <c r="IP81" s="43"/>
      <c r="IQ81" s="43"/>
      <c r="IR81" s="43"/>
      <c r="IS81" s="43"/>
      <c r="IT81" s="43"/>
      <c r="IU81" s="43"/>
    </row>
    <row r="82" spans="1:255" ht="16.350000000000001" customHeight="1" thickBot="1">
      <c r="A82" s="9" t="s">
        <v>1768</v>
      </c>
      <c r="B82" s="10"/>
      <c r="C82" s="11">
        <f>DATE(2020,3,14)</f>
        <v>43904</v>
      </c>
      <c r="D82" s="12" t="s">
        <v>1710</v>
      </c>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3"/>
      <c r="CL82" s="43"/>
      <c r="CM82" s="43"/>
      <c r="CN82" s="43"/>
      <c r="CO82" s="43"/>
      <c r="CP82" s="43"/>
      <c r="CQ82" s="43"/>
      <c r="CR82" s="43"/>
      <c r="CS82" s="43"/>
      <c r="CT82" s="43"/>
      <c r="CU82" s="43"/>
      <c r="CV82" s="43"/>
      <c r="CW82" s="43"/>
      <c r="CX82" s="43"/>
      <c r="CY82" s="43"/>
      <c r="CZ82" s="43"/>
      <c r="DA82" s="43"/>
      <c r="DB82" s="43"/>
      <c r="DC82" s="43"/>
      <c r="DD82" s="43"/>
      <c r="DE82" s="43"/>
      <c r="DF82" s="43"/>
      <c r="DG82" s="43"/>
      <c r="DH82" s="43"/>
      <c r="DI82" s="43"/>
      <c r="DJ82" s="43"/>
      <c r="DK82" s="43"/>
      <c r="DL82" s="43"/>
      <c r="DM82" s="43"/>
      <c r="DN82" s="43"/>
      <c r="DO82" s="43"/>
      <c r="DP82" s="43"/>
      <c r="DQ82" s="43"/>
      <c r="DR82" s="43"/>
      <c r="DS82" s="43"/>
      <c r="DT82" s="43"/>
      <c r="DU82" s="43"/>
      <c r="DV82" s="43"/>
      <c r="DW82" s="43"/>
      <c r="DX82" s="43"/>
      <c r="DY82" s="43"/>
      <c r="DZ82" s="43"/>
      <c r="EA82" s="43"/>
      <c r="EB82" s="43"/>
      <c r="EC82" s="43"/>
      <c r="ED82" s="43"/>
      <c r="EE82" s="43"/>
      <c r="EF82" s="43"/>
      <c r="EG82" s="43"/>
      <c r="EH82" s="43"/>
      <c r="EI82" s="43"/>
      <c r="EJ82" s="43"/>
      <c r="EK82" s="43"/>
      <c r="EL82" s="43"/>
      <c r="EM82" s="43"/>
      <c r="EN82" s="43"/>
      <c r="EO82" s="43"/>
      <c r="EP82" s="43"/>
      <c r="EQ82" s="43"/>
      <c r="ER82" s="43"/>
      <c r="ES82" s="43"/>
      <c r="ET82" s="43"/>
      <c r="EU82" s="43"/>
      <c r="EV82" s="43"/>
      <c r="EW82" s="43"/>
      <c r="EX82" s="43"/>
      <c r="EY82" s="43"/>
      <c r="EZ82" s="43"/>
      <c r="FA82" s="43"/>
      <c r="FB82" s="43"/>
      <c r="FC82" s="43"/>
      <c r="FD82" s="43"/>
      <c r="FE82" s="43"/>
      <c r="FF82" s="43"/>
      <c r="FG82" s="43"/>
      <c r="FH82" s="43"/>
      <c r="FI82" s="43"/>
      <c r="FJ82" s="43"/>
      <c r="FK82" s="43"/>
      <c r="FL82" s="43"/>
      <c r="FM82" s="43"/>
      <c r="FN82" s="43"/>
      <c r="FO82" s="43"/>
      <c r="FP82" s="43"/>
      <c r="FQ82" s="43"/>
      <c r="FR82" s="43"/>
      <c r="FS82" s="43"/>
      <c r="FT82" s="43"/>
      <c r="FU82" s="43"/>
      <c r="FV82" s="43"/>
      <c r="FW82" s="43"/>
      <c r="FX82" s="43"/>
      <c r="FY82" s="43"/>
      <c r="FZ82" s="43"/>
      <c r="GA82" s="43"/>
      <c r="GB82" s="43"/>
      <c r="GC82" s="43"/>
      <c r="GD82" s="43"/>
      <c r="GE82" s="43"/>
      <c r="GF82" s="43"/>
      <c r="GG82" s="43"/>
      <c r="GH82" s="43"/>
      <c r="GI82" s="43"/>
      <c r="GJ82" s="43"/>
      <c r="GK82" s="43"/>
      <c r="GL82" s="43"/>
      <c r="GM82" s="43"/>
      <c r="GN82" s="43"/>
      <c r="GO82" s="43"/>
      <c r="GP82" s="43"/>
      <c r="GQ82" s="43"/>
      <c r="GR82" s="43"/>
      <c r="GS82" s="43"/>
      <c r="GT82" s="43"/>
      <c r="GU82" s="43"/>
      <c r="GV82" s="43"/>
      <c r="GW82" s="43"/>
      <c r="GX82" s="43"/>
      <c r="GY82" s="43"/>
      <c r="GZ82" s="43"/>
      <c r="HA82" s="43"/>
      <c r="HB82" s="43"/>
      <c r="HC82" s="43"/>
      <c r="HD82" s="43"/>
      <c r="HE82" s="43"/>
      <c r="HF82" s="43"/>
      <c r="HG82" s="43"/>
      <c r="HH82" s="43"/>
      <c r="HI82" s="43"/>
      <c r="HJ82" s="43"/>
      <c r="HK82" s="43"/>
      <c r="HL82" s="43"/>
      <c r="HM82" s="43"/>
      <c r="HN82" s="43"/>
      <c r="HO82" s="43"/>
      <c r="HP82" s="43"/>
      <c r="HQ82" s="43"/>
      <c r="HR82" s="43"/>
      <c r="HS82" s="43"/>
      <c r="HT82" s="43"/>
      <c r="HU82" s="43"/>
      <c r="HV82" s="43"/>
      <c r="HW82" s="43"/>
      <c r="HX82" s="43"/>
      <c r="HY82" s="43"/>
      <c r="HZ82" s="43"/>
      <c r="IA82" s="43"/>
      <c r="IB82" s="43"/>
      <c r="IC82" s="43"/>
      <c r="ID82" s="43"/>
      <c r="IE82" s="43"/>
      <c r="IF82" s="43"/>
      <c r="IG82" s="43"/>
      <c r="IH82" s="43"/>
      <c r="II82" s="43"/>
      <c r="IJ82" s="43"/>
      <c r="IK82" s="43"/>
      <c r="IL82" s="43"/>
      <c r="IM82" s="43"/>
      <c r="IN82" s="43"/>
      <c r="IO82" s="43"/>
      <c r="IP82" s="43"/>
      <c r="IQ82" s="43"/>
      <c r="IR82" s="43"/>
      <c r="IS82" s="43"/>
      <c r="IT82" s="43"/>
      <c r="IU82" s="43"/>
    </row>
    <row r="83" spans="1:255" ht="16.350000000000001" customHeight="1">
      <c r="A83" s="16" t="s">
        <v>1903</v>
      </c>
      <c r="B83" s="16"/>
      <c r="C83" s="16"/>
      <c r="D83" s="16"/>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3"/>
      <c r="CO83" s="43"/>
      <c r="CP83" s="43"/>
      <c r="CQ83" s="43"/>
      <c r="CR83" s="43"/>
      <c r="CS83" s="43"/>
      <c r="CT83" s="43"/>
      <c r="CU83" s="43"/>
      <c r="CV83" s="43"/>
      <c r="CW83" s="43"/>
      <c r="CX83" s="43"/>
      <c r="CY83" s="43"/>
      <c r="CZ83" s="43"/>
      <c r="DA83" s="43"/>
      <c r="DB83" s="43"/>
      <c r="DC83" s="43"/>
      <c r="DD83" s="43"/>
      <c r="DE83" s="43"/>
      <c r="DF83" s="43"/>
      <c r="DG83" s="43"/>
      <c r="DH83" s="43"/>
      <c r="DI83" s="43"/>
      <c r="DJ83" s="43"/>
      <c r="DK83" s="43"/>
      <c r="DL83" s="43"/>
      <c r="DM83" s="43"/>
      <c r="DN83" s="43"/>
      <c r="DO83" s="43"/>
      <c r="DP83" s="43"/>
      <c r="DQ83" s="43"/>
      <c r="DR83" s="43"/>
      <c r="DS83" s="43"/>
      <c r="DT83" s="43"/>
      <c r="DU83" s="43"/>
      <c r="DV83" s="43"/>
      <c r="DW83" s="43"/>
      <c r="DX83" s="43"/>
      <c r="DY83" s="43"/>
      <c r="DZ83" s="43"/>
      <c r="EA83" s="43"/>
      <c r="EB83" s="43"/>
      <c r="EC83" s="43"/>
      <c r="ED83" s="43"/>
      <c r="EE83" s="43"/>
      <c r="EF83" s="43"/>
      <c r="EG83" s="43"/>
      <c r="EH83" s="43"/>
      <c r="EI83" s="43"/>
      <c r="EJ83" s="43"/>
      <c r="EK83" s="43"/>
      <c r="EL83" s="43"/>
      <c r="EM83" s="43"/>
      <c r="EN83" s="43"/>
      <c r="EO83" s="43"/>
      <c r="EP83" s="43"/>
      <c r="EQ83" s="43"/>
      <c r="ER83" s="43"/>
      <c r="ES83" s="43"/>
      <c r="ET83" s="43"/>
      <c r="EU83" s="43"/>
      <c r="EV83" s="43"/>
      <c r="EW83" s="43"/>
      <c r="EX83" s="43"/>
      <c r="EY83" s="43"/>
      <c r="EZ83" s="43"/>
      <c r="FA83" s="43"/>
      <c r="FB83" s="43"/>
      <c r="FC83" s="43"/>
      <c r="FD83" s="43"/>
      <c r="FE83" s="43"/>
      <c r="FF83" s="43"/>
      <c r="FG83" s="43"/>
      <c r="FH83" s="43"/>
      <c r="FI83" s="43"/>
      <c r="FJ83" s="43"/>
      <c r="FK83" s="43"/>
      <c r="FL83" s="43"/>
      <c r="FM83" s="43"/>
      <c r="FN83" s="43"/>
      <c r="FO83" s="43"/>
      <c r="FP83" s="43"/>
      <c r="FQ83" s="43"/>
      <c r="FR83" s="43"/>
      <c r="FS83" s="43"/>
      <c r="FT83" s="43"/>
      <c r="FU83" s="43"/>
      <c r="FV83" s="43"/>
      <c r="FW83" s="43"/>
      <c r="FX83" s="43"/>
      <c r="FY83" s="43"/>
      <c r="FZ83" s="43"/>
      <c r="GA83" s="43"/>
      <c r="GB83" s="43"/>
      <c r="GC83" s="43"/>
      <c r="GD83" s="43"/>
      <c r="GE83" s="43"/>
      <c r="GF83" s="43"/>
      <c r="GG83" s="43"/>
      <c r="GH83" s="43"/>
      <c r="GI83" s="43"/>
      <c r="GJ83" s="43"/>
      <c r="GK83" s="43"/>
      <c r="GL83" s="43"/>
      <c r="GM83" s="43"/>
      <c r="GN83" s="43"/>
      <c r="GO83" s="43"/>
      <c r="GP83" s="43"/>
      <c r="GQ83" s="43"/>
      <c r="GR83" s="43"/>
      <c r="GS83" s="43"/>
      <c r="GT83" s="43"/>
      <c r="GU83" s="43"/>
      <c r="GV83" s="43"/>
      <c r="GW83" s="43"/>
      <c r="GX83" s="43"/>
      <c r="GY83" s="43"/>
      <c r="GZ83" s="43"/>
      <c r="HA83" s="43"/>
      <c r="HB83" s="43"/>
      <c r="HC83" s="43"/>
      <c r="HD83" s="43"/>
      <c r="HE83" s="43"/>
      <c r="HF83" s="43"/>
      <c r="HG83" s="43"/>
      <c r="HH83" s="43"/>
      <c r="HI83" s="43"/>
      <c r="HJ83" s="43"/>
      <c r="HK83" s="43"/>
      <c r="HL83" s="43"/>
      <c r="HM83" s="43"/>
      <c r="HN83" s="43"/>
      <c r="HO83" s="43"/>
      <c r="HP83" s="43"/>
      <c r="HQ83" s="43"/>
      <c r="HR83" s="43"/>
      <c r="HS83" s="43"/>
      <c r="HT83" s="43"/>
      <c r="HU83" s="43"/>
      <c r="HV83" s="43"/>
      <c r="HW83" s="43"/>
      <c r="HX83" s="43"/>
      <c r="HY83" s="43"/>
      <c r="HZ83" s="43"/>
      <c r="IA83" s="43"/>
      <c r="IB83" s="43"/>
      <c r="IC83" s="43"/>
      <c r="ID83" s="43"/>
      <c r="IE83" s="43"/>
      <c r="IF83" s="43"/>
      <c r="IG83" s="43"/>
      <c r="IH83" s="43"/>
      <c r="II83" s="43"/>
      <c r="IJ83" s="43"/>
      <c r="IK83" s="43"/>
      <c r="IL83" s="43"/>
      <c r="IM83" s="43"/>
      <c r="IN83" s="43"/>
      <c r="IO83" s="43"/>
      <c r="IP83" s="43"/>
      <c r="IQ83" s="43"/>
      <c r="IR83" s="43"/>
      <c r="IS83" s="43"/>
      <c r="IT83" s="43"/>
      <c r="IU83" s="43"/>
    </row>
    <row r="84" spans="1:255" ht="16.350000000000001" customHeight="1">
      <c r="A84" s="16" t="s">
        <v>1902</v>
      </c>
      <c r="B84" s="16"/>
      <c r="C84" s="16"/>
      <c r="D84" s="16"/>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c r="CT84" s="43"/>
      <c r="CU84" s="43"/>
      <c r="CV84" s="43"/>
      <c r="CW84" s="43"/>
      <c r="CX84" s="43"/>
      <c r="CY84" s="43"/>
      <c r="CZ84" s="43"/>
      <c r="DA84" s="43"/>
      <c r="DB84" s="43"/>
      <c r="DC84" s="43"/>
      <c r="DD84" s="43"/>
      <c r="DE84" s="43"/>
      <c r="DF84" s="43"/>
      <c r="DG84" s="43"/>
      <c r="DH84" s="43"/>
      <c r="DI84" s="43"/>
      <c r="DJ84" s="43"/>
      <c r="DK84" s="43"/>
      <c r="DL84" s="43"/>
      <c r="DM84" s="43"/>
      <c r="DN84" s="43"/>
      <c r="DO84" s="43"/>
      <c r="DP84" s="43"/>
      <c r="DQ84" s="43"/>
      <c r="DR84" s="43"/>
      <c r="DS84" s="43"/>
      <c r="DT84" s="43"/>
      <c r="DU84" s="43"/>
      <c r="DV84" s="43"/>
      <c r="DW84" s="43"/>
      <c r="DX84" s="43"/>
      <c r="DY84" s="43"/>
      <c r="DZ84" s="43"/>
      <c r="EA84" s="43"/>
      <c r="EB84" s="43"/>
      <c r="EC84" s="43"/>
      <c r="ED84" s="43"/>
      <c r="EE84" s="43"/>
      <c r="EF84" s="43"/>
      <c r="EG84" s="43"/>
      <c r="EH84" s="43"/>
      <c r="EI84" s="43"/>
      <c r="EJ84" s="43"/>
      <c r="EK84" s="43"/>
      <c r="EL84" s="43"/>
      <c r="EM84" s="43"/>
      <c r="EN84" s="43"/>
      <c r="EO84" s="43"/>
      <c r="EP84" s="43"/>
      <c r="EQ84" s="43"/>
      <c r="ER84" s="43"/>
      <c r="ES84" s="43"/>
      <c r="ET84" s="43"/>
      <c r="EU84" s="43"/>
      <c r="EV84" s="43"/>
      <c r="EW84" s="43"/>
      <c r="EX84" s="43"/>
      <c r="EY84" s="43"/>
      <c r="EZ84" s="43"/>
      <c r="FA84" s="43"/>
      <c r="FB84" s="43"/>
      <c r="FC84" s="43"/>
      <c r="FD84" s="43"/>
      <c r="FE84" s="43"/>
      <c r="FF84" s="43"/>
      <c r="FG84" s="43"/>
      <c r="FH84" s="43"/>
      <c r="FI84" s="43"/>
      <c r="FJ84" s="43"/>
      <c r="FK84" s="43"/>
      <c r="FL84" s="43"/>
      <c r="FM84" s="43"/>
      <c r="FN84" s="43"/>
      <c r="FO84" s="43"/>
      <c r="FP84" s="43"/>
      <c r="FQ84" s="43"/>
      <c r="FR84" s="43"/>
      <c r="FS84" s="43"/>
      <c r="FT84" s="43"/>
      <c r="FU84" s="43"/>
      <c r="FV84" s="43"/>
      <c r="FW84" s="43"/>
      <c r="FX84" s="43"/>
      <c r="FY84" s="43"/>
      <c r="FZ84" s="43"/>
      <c r="GA84" s="43"/>
      <c r="GB84" s="43"/>
      <c r="GC84" s="43"/>
      <c r="GD84" s="43"/>
      <c r="GE84" s="43"/>
      <c r="GF84" s="43"/>
      <c r="GG84" s="43"/>
      <c r="GH84" s="43"/>
      <c r="GI84" s="43"/>
      <c r="GJ84" s="43"/>
      <c r="GK84" s="43"/>
      <c r="GL84" s="43"/>
      <c r="GM84" s="43"/>
      <c r="GN84" s="43"/>
      <c r="GO84" s="43"/>
      <c r="GP84" s="43"/>
      <c r="GQ84" s="43"/>
      <c r="GR84" s="43"/>
      <c r="GS84" s="43"/>
      <c r="GT84" s="43"/>
      <c r="GU84" s="43"/>
      <c r="GV84" s="43"/>
      <c r="GW84" s="43"/>
      <c r="GX84" s="43"/>
      <c r="GY84" s="43"/>
      <c r="GZ84" s="43"/>
      <c r="HA84" s="43"/>
      <c r="HB84" s="43"/>
      <c r="HC84" s="43"/>
      <c r="HD84" s="43"/>
      <c r="HE84" s="43"/>
      <c r="HF84" s="43"/>
      <c r="HG84" s="43"/>
      <c r="HH84" s="43"/>
      <c r="HI84" s="43"/>
      <c r="HJ84" s="43"/>
      <c r="HK84" s="43"/>
      <c r="HL84" s="43"/>
      <c r="HM84" s="43"/>
      <c r="HN84" s="43"/>
      <c r="HO84" s="43"/>
      <c r="HP84" s="43"/>
      <c r="HQ84" s="43"/>
      <c r="HR84" s="43"/>
      <c r="HS84" s="43"/>
      <c r="HT84" s="43"/>
      <c r="HU84" s="43"/>
      <c r="HV84" s="43"/>
      <c r="HW84" s="43"/>
      <c r="HX84" s="43"/>
      <c r="HY84" s="43"/>
      <c r="HZ84" s="43"/>
      <c r="IA84" s="43"/>
      <c r="IB84" s="43"/>
      <c r="IC84" s="43"/>
      <c r="ID84" s="43"/>
      <c r="IE84" s="43"/>
      <c r="IF84" s="43"/>
      <c r="IG84" s="43"/>
      <c r="IH84" s="43"/>
      <c r="II84" s="43"/>
      <c r="IJ84" s="43"/>
      <c r="IK84" s="43"/>
      <c r="IL84" s="43"/>
      <c r="IM84" s="43"/>
      <c r="IN84" s="43"/>
      <c r="IO84" s="43"/>
      <c r="IP84" s="43"/>
      <c r="IQ84" s="43"/>
      <c r="IR84" s="43"/>
      <c r="IS84" s="43"/>
      <c r="IT84" s="43"/>
      <c r="IU84" s="43"/>
    </row>
    <row r="85" spans="1:255" ht="16.350000000000001" customHeight="1">
      <c r="A85" s="16" t="s">
        <v>1904</v>
      </c>
      <c r="B85" s="16"/>
      <c r="C85" s="16"/>
      <c r="D85" s="16"/>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c r="DE85" s="43"/>
      <c r="DF85" s="43"/>
      <c r="DG85" s="43"/>
      <c r="DH85" s="43"/>
      <c r="DI85" s="43"/>
      <c r="DJ85" s="43"/>
      <c r="DK85" s="43"/>
      <c r="DL85" s="43"/>
      <c r="DM85" s="43"/>
      <c r="DN85" s="43"/>
      <c r="DO85" s="43"/>
      <c r="DP85" s="43"/>
      <c r="DQ85" s="43"/>
      <c r="DR85" s="43"/>
      <c r="DS85" s="43"/>
      <c r="DT85" s="43"/>
      <c r="DU85" s="43"/>
      <c r="DV85" s="43"/>
      <c r="DW85" s="43"/>
      <c r="DX85" s="43"/>
      <c r="DY85" s="43"/>
      <c r="DZ85" s="43"/>
      <c r="EA85" s="43"/>
      <c r="EB85" s="43"/>
      <c r="EC85" s="43"/>
      <c r="ED85" s="43"/>
      <c r="EE85" s="43"/>
      <c r="EF85" s="43"/>
      <c r="EG85" s="43"/>
      <c r="EH85" s="43"/>
      <c r="EI85" s="43"/>
      <c r="EJ85" s="43"/>
      <c r="EK85" s="43"/>
      <c r="EL85" s="43"/>
      <c r="EM85" s="43"/>
      <c r="EN85" s="43"/>
      <c r="EO85" s="43"/>
      <c r="EP85" s="43"/>
      <c r="EQ85" s="43"/>
      <c r="ER85" s="43"/>
      <c r="ES85" s="43"/>
      <c r="ET85" s="43"/>
      <c r="EU85" s="43"/>
      <c r="EV85" s="43"/>
      <c r="EW85" s="43"/>
      <c r="EX85" s="43"/>
      <c r="EY85" s="43"/>
      <c r="EZ85" s="43"/>
      <c r="FA85" s="43"/>
      <c r="FB85" s="43"/>
      <c r="FC85" s="43"/>
      <c r="FD85" s="43"/>
      <c r="FE85" s="43"/>
      <c r="FF85" s="43"/>
      <c r="FG85" s="43"/>
      <c r="FH85" s="43"/>
      <c r="FI85" s="43"/>
      <c r="FJ85" s="43"/>
      <c r="FK85" s="43"/>
      <c r="FL85" s="43"/>
      <c r="FM85" s="43"/>
      <c r="FN85" s="43"/>
      <c r="FO85" s="43"/>
      <c r="FP85" s="43"/>
      <c r="FQ85" s="43"/>
      <c r="FR85" s="43"/>
      <c r="FS85" s="43"/>
      <c r="FT85" s="43"/>
      <c r="FU85" s="43"/>
      <c r="FV85" s="43"/>
      <c r="FW85" s="43"/>
      <c r="FX85" s="43"/>
      <c r="FY85" s="43"/>
      <c r="FZ85" s="43"/>
      <c r="GA85" s="43"/>
      <c r="GB85" s="43"/>
      <c r="GC85" s="43"/>
      <c r="GD85" s="43"/>
      <c r="GE85" s="43"/>
      <c r="GF85" s="43"/>
      <c r="GG85" s="43"/>
      <c r="GH85" s="43"/>
      <c r="GI85" s="43"/>
      <c r="GJ85" s="43"/>
      <c r="GK85" s="43"/>
      <c r="GL85" s="43"/>
      <c r="GM85" s="43"/>
      <c r="GN85" s="43"/>
      <c r="GO85" s="43"/>
      <c r="GP85" s="43"/>
      <c r="GQ85" s="43"/>
      <c r="GR85" s="43"/>
      <c r="GS85" s="43"/>
      <c r="GT85" s="43"/>
      <c r="GU85" s="43"/>
      <c r="GV85" s="43"/>
      <c r="GW85" s="43"/>
      <c r="GX85" s="43"/>
      <c r="GY85" s="43"/>
      <c r="GZ85" s="43"/>
      <c r="HA85" s="43"/>
      <c r="HB85" s="43"/>
      <c r="HC85" s="43"/>
      <c r="HD85" s="43"/>
      <c r="HE85" s="43"/>
      <c r="HF85" s="43"/>
      <c r="HG85" s="43"/>
      <c r="HH85" s="43"/>
      <c r="HI85" s="43"/>
      <c r="HJ85" s="43"/>
      <c r="HK85" s="43"/>
      <c r="HL85" s="43"/>
      <c r="HM85" s="43"/>
      <c r="HN85" s="43"/>
      <c r="HO85" s="43"/>
      <c r="HP85" s="43"/>
      <c r="HQ85" s="43"/>
      <c r="HR85" s="43"/>
      <c r="HS85" s="43"/>
      <c r="HT85" s="43"/>
      <c r="HU85" s="43"/>
      <c r="HV85" s="43"/>
      <c r="HW85" s="43"/>
      <c r="HX85" s="43"/>
      <c r="HY85" s="43"/>
      <c r="HZ85" s="43"/>
      <c r="IA85" s="43"/>
      <c r="IB85" s="43"/>
      <c r="IC85" s="43"/>
      <c r="ID85" s="43"/>
      <c r="IE85" s="43"/>
      <c r="IF85" s="43"/>
      <c r="IG85" s="43"/>
      <c r="IH85" s="43"/>
      <c r="II85" s="43"/>
      <c r="IJ85" s="43"/>
      <c r="IK85" s="43"/>
      <c r="IL85" s="43"/>
      <c r="IM85" s="43"/>
      <c r="IN85" s="43"/>
      <c r="IO85" s="43"/>
      <c r="IP85" s="43"/>
      <c r="IQ85" s="43"/>
      <c r="IR85" s="43"/>
      <c r="IS85" s="43"/>
      <c r="IT85" s="43"/>
      <c r="IU85" s="43"/>
    </row>
    <row r="86" spans="1:255" ht="16.350000000000001" customHeight="1">
      <c r="A86" s="16" t="s">
        <v>1905</v>
      </c>
      <c r="B86" s="16"/>
      <c r="C86" s="16"/>
      <c r="D86" s="16"/>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43"/>
      <c r="CU86" s="43"/>
      <c r="CV86" s="43"/>
      <c r="CW86" s="43"/>
      <c r="CX86" s="43"/>
      <c r="CY86" s="43"/>
      <c r="CZ86" s="43"/>
      <c r="DA86" s="43"/>
      <c r="DB86" s="43"/>
      <c r="DC86" s="43"/>
      <c r="DD86" s="43"/>
      <c r="DE86" s="43"/>
      <c r="DF86" s="43"/>
      <c r="DG86" s="43"/>
      <c r="DH86" s="43"/>
      <c r="DI86" s="43"/>
      <c r="DJ86" s="43"/>
      <c r="DK86" s="43"/>
      <c r="DL86" s="43"/>
      <c r="DM86" s="43"/>
      <c r="DN86" s="43"/>
      <c r="DO86" s="43"/>
      <c r="DP86" s="43"/>
      <c r="DQ86" s="43"/>
      <c r="DR86" s="43"/>
      <c r="DS86" s="43"/>
      <c r="DT86" s="43"/>
      <c r="DU86" s="43"/>
      <c r="DV86" s="43"/>
      <c r="DW86" s="43"/>
      <c r="DX86" s="43"/>
      <c r="DY86" s="43"/>
      <c r="DZ86" s="43"/>
      <c r="EA86" s="43"/>
      <c r="EB86" s="43"/>
      <c r="EC86" s="43"/>
      <c r="ED86" s="43"/>
      <c r="EE86" s="43"/>
      <c r="EF86" s="43"/>
      <c r="EG86" s="43"/>
      <c r="EH86" s="43"/>
      <c r="EI86" s="43"/>
      <c r="EJ86" s="43"/>
      <c r="EK86" s="43"/>
      <c r="EL86" s="43"/>
      <c r="EM86" s="43"/>
      <c r="EN86" s="43"/>
      <c r="EO86" s="43"/>
      <c r="EP86" s="43"/>
      <c r="EQ86" s="43"/>
      <c r="ER86" s="43"/>
      <c r="ES86" s="43"/>
      <c r="ET86" s="43"/>
      <c r="EU86" s="43"/>
      <c r="EV86" s="43"/>
      <c r="EW86" s="43"/>
      <c r="EX86" s="43"/>
      <c r="EY86" s="43"/>
      <c r="EZ86" s="43"/>
      <c r="FA86" s="43"/>
      <c r="FB86" s="43"/>
      <c r="FC86" s="43"/>
      <c r="FD86" s="43"/>
      <c r="FE86" s="43"/>
      <c r="FF86" s="43"/>
      <c r="FG86" s="43"/>
      <c r="FH86" s="43"/>
      <c r="FI86" s="43"/>
      <c r="FJ86" s="43"/>
      <c r="FK86" s="43"/>
      <c r="FL86" s="43"/>
      <c r="FM86" s="43"/>
      <c r="FN86" s="43"/>
      <c r="FO86" s="43"/>
      <c r="FP86" s="43"/>
      <c r="FQ86" s="43"/>
      <c r="FR86" s="43"/>
      <c r="FS86" s="43"/>
      <c r="FT86" s="43"/>
      <c r="FU86" s="43"/>
      <c r="FV86" s="43"/>
      <c r="FW86" s="43"/>
      <c r="FX86" s="43"/>
      <c r="FY86" s="43"/>
      <c r="FZ86" s="43"/>
      <c r="GA86" s="43"/>
      <c r="GB86" s="43"/>
      <c r="GC86" s="43"/>
      <c r="GD86" s="43"/>
      <c r="GE86" s="43"/>
      <c r="GF86" s="43"/>
      <c r="GG86" s="43"/>
      <c r="GH86" s="43"/>
      <c r="GI86" s="43"/>
      <c r="GJ86" s="43"/>
      <c r="GK86" s="43"/>
      <c r="GL86" s="43"/>
      <c r="GM86" s="43"/>
      <c r="GN86" s="43"/>
      <c r="GO86" s="43"/>
      <c r="GP86" s="43"/>
      <c r="GQ86" s="43"/>
      <c r="GR86" s="43"/>
      <c r="GS86" s="43"/>
      <c r="GT86" s="43"/>
      <c r="GU86" s="43"/>
      <c r="GV86" s="43"/>
      <c r="GW86" s="43"/>
      <c r="GX86" s="43"/>
      <c r="GY86" s="43"/>
      <c r="GZ86" s="43"/>
      <c r="HA86" s="43"/>
      <c r="HB86" s="43"/>
      <c r="HC86" s="43"/>
      <c r="HD86" s="43"/>
      <c r="HE86" s="43"/>
      <c r="HF86" s="43"/>
      <c r="HG86" s="43"/>
      <c r="HH86" s="43"/>
      <c r="HI86" s="43"/>
      <c r="HJ86" s="43"/>
      <c r="HK86" s="43"/>
      <c r="HL86" s="43"/>
      <c r="HM86" s="43"/>
      <c r="HN86" s="43"/>
      <c r="HO86" s="43"/>
      <c r="HP86" s="43"/>
      <c r="HQ86" s="43"/>
      <c r="HR86" s="43"/>
      <c r="HS86" s="43"/>
      <c r="HT86" s="43"/>
      <c r="HU86" s="43"/>
      <c r="HV86" s="43"/>
      <c r="HW86" s="43"/>
      <c r="HX86" s="43"/>
      <c r="HY86" s="43"/>
      <c r="HZ86" s="43"/>
      <c r="IA86" s="43"/>
      <c r="IB86" s="43"/>
      <c r="IC86" s="43"/>
      <c r="ID86" s="43"/>
      <c r="IE86" s="43"/>
      <c r="IF86" s="43"/>
      <c r="IG86" s="43"/>
      <c r="IH86" s="43"/>
      <c r="II86" s="43"/>
      <c r="IJ86" s="43"/>
      <c r="IK86" s="43"/>
      <c r="IL86" s="43"/>
      <c r="IM86" s="43"/>
      <c r="IN86" s="43"/>
      <c r="IO86" s="43"/>
      <c r="IP86" s="43"/>
      <c r="IQ86" s="43"/>
      <c r="IR86" s="43"/>
      <c r="IS86" s="43"/>
      <c r="IT86" s="43"/>
      <c r="IU86" s="43"/>
    </row>
    <row r="87" spans="1:255" ht="16.350000000000001" customHeight="1">
      <c r="A87" s="16" t="s">
        <v>1913</v>
      </c>
      <c r="B87" s="16"/>
      <c r="C87" s="16"/>
      <c r="D87" s="16"/>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c r="CT87" s="43"/>
      <c r="CU87" s="43"/>
      <c r="CV87" s="43"/>
      <c r="CW87" s="43"/>
      <c r="CX87" s="43"/>
      <c r="CY87" s="43"/>
      <c r="CZ87" s="43"/>
      <c r="DA87" s="43"/>
      <c r="DB87" s="43"/>
      <c r="DC87" s="43"/>
      <c r="DD87" s="43"/>
      <c r="DE87" s="43"/>
      <c r="DF87" s="43"/>
      <c r="DG87" s="43"/>
      <c r="DH87" s="43"/>
      <c r="DI87" s="43"/>
      <c r="DJ87" s="43"/>
      <c r="DK87" s="43"/>
      <c r="DL87" s="43"/>
      <c r="DM87" s="43"/>
      <c r="DN87" s="43"/>
      <c r="DO87" s="43"/>
      <c r="DP87" s="43"/>
      <c r="DQ87" s="43"/>
      <c r="DR87" s="43"/>
      <c r="DS87" s="43"/>
      <c r="DT87" s="43"/>
      <c r="DU87" s="43"/>
      <c r="DV87" s="43"/>
      <c r="DW87" s="43"/>
      <c r="DX87" s="43"/>
      <c r="DY87" s="43"/>
      <c r="DZ87" s="43"/>
      <c r="EA87" s="43"/>
      <c r="EB87" s="43"/>
      <c r="EC87" s="43"/>
      <c r="ED87" s="43"/>
      <c r="EE87" s="43"/>
      <c r="EF87" s="43"/>
      <c r="EG87" s="43"/>
      <c r="EH87" s="43"/>
      <c r="EI87" s="43"/>
      <c r="EJ87" s="43"/>
      <c r="EK87" s="43"/>
      <c r="EL87" s="43"/>
      <c r="EM87" s="43"/>
      <c r="EN87" s="43"/>
      <c r="EO87" s="43"/>
      <c r="EP87" s="43"/>
      <c r="EQ87" s="43"/>
      <c r="ER87" s="43"/>
      <c r="ES87" s="43"/>
      <c r="ET87" s="43"/>
      <c r="EU87" s="43"/>
      <c r="EV87" s="43"/>
      <c r="EW87" s="43"/>
      <c r="EX87" s="43"/>
      <c r="EY87" s="43"/>
      <c r="EZ87" s="43"/>
      <c r="FA87" s="43"/>
      <c r="FB87" s="43"/>
      <c r="FC87" s="43"/>
      <c r="FD87" s="43"/>
      <c r="FE87" s="43"/>
      <c r="FF87" s="43"/>
      <c r="FG87" s="43"/>
      <c r="FH87" s="43"/>
      <c r="FI87" s="43"/>
      <c r="FJ87" s="43"/>
      <c r="FK87" s="43"/>
      <c r="FL87" s="43"/>
      <c r="FM87" s="43"/>
      <c r="FN87" s="43"/>
      <c r="FO87" s="43"/>
      <c r="FP87" s="43"/>
      <c r="FQ87" s="43"/>
      <c r="FR87" s="43"/>
      <c r="FS87" s="43"/>
      <c r="FT87" s="43"/>
      <c r="FU87" s="43"/>
      <c r="FV87" s="43"/>
      <c r="FW87" s="43"/>
      <c r="FX87" s="43"/>
      <c r="FY87" s="43"/>
      <c r="FZ87" s="43"/>
      <c r="GA87" s="43"/>
      <c r="GB87" s="43"/>
      <c r="GC87" s="43"/>
      <c r="GD87" s="43"/>
      <c r="GE87" s="43"/>
      <c r="GF87" s="43"/>
      <c r="GG87" s="43"/>
      <c r="GH87" s="43"/>
      <c r="GI87" s="43"/>
      <c r="GJ87" s="43"/>
      <c r="GK87" s="43"/>
      <c r="GL87" s="43"/>
      <c r="GM87" s="43"/>
      <c r="GN87" s="43"/>
      <c r="GO87" s="43"/>
      <c r="GP87" s="43"/>
      <c r="GQ87" s="43"/>
      <c r="GR87" s="43"/>
      <c r="GS87" s="43"/>
      <c r="GT87" s="43"/>
      <c r="GU87" s="43"/>
      <c r="GV87" s="43"/>
      <c r="GW87" s="43"/>
      <c r="GX87" s="43"/>
      <c r="GY87" s="43"/>
      <c r="GZ87" s="43"/>
      <c r="HA87" s="43"/>
      <c r="HB87" s="43"/>
      <c r="HC87" s="43"/>
      <c r="HD87" s="43"/>
      <c r="HE87" s="43"/>
      <c r="HF87" s="43"/>
      <c r="HG87" s="43"/>
      <c r="HH87" s="43"/>
      <c r="HI87" s="43"/>
      <c r="HJ87" s="43"/>
      <c r="HK87" s="43"/>
      <c r="HL87" s="43"/>
      <c r="HM87" s="43"/>
      <c r="HN87" s="43"/>
      <c r="HO87" s="43"/>
      <c r="HP87" s="43"/>
      <c r="HQ87" s="43"/>
      <c r="HR87" s="43"/>
      <c r="HS87" s="43"/>
      <c r="HT87" s="43"/>
      <c r="HU87" s="43"/>
      <c r="HV87" s="43"/>
      <c r="HW87" s="43"/>
      <c r="HX87" s="43"/>
      <c r="HY87" s="43"/>
      <c r="HZ87" s="43"/>
      <c r="IA87" s="43"/>
      <c r="IB87" s="43"/>
      <c r="IC87" s="43"/>
      <c r="ID87" s="43"/>
      <c r="IE87" s="43"/>
      <c r="IF87" s="43"/>
      <c r="IG87" s="43"/>
      <c r="IH87" s="43"/>
      <c r="II87" s="43"/>
      <c r="IJ87" s="43"/>
      <c r="IK87" s="43"/>
      <c r="IL87" s="43"/>
      <c r="IM87" s="43"/>
      <c r="IN87" s="43"/>
      <c r="IO87" s="43"/>
      <c r="IP87" s="43"/>
      <c r="IQ87" s="43"/>
      <c r="IR87" s="43"/>
      <c r="IS87" s="43"/>
      <c r="IT87" s="43"/>
      <c r="IU87" s="43"/>
    </row>
    <row r="88" spans="1:255" ht="16.350000000000001" customHeight="1">
      <c r="A88" s="16" t="s">
        <v>1914</v>
      </c>
      <c r="B88" s="16"/>
      <c r="C88" s="16"/>
      <c r="D88" s="16"/>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43"/>
      <c r="CU88" s="43"/>
      <c r="CV88" s="43"/>
      <c r="CW88" s="43"/>
      <c r="CX88" s="43"/>
      <c r="CY88" s="43"/>
      <c r="CZ88" s="43"/>
      <c r="DA88" s="43"/>
      <c r="DB88" s="43"/>
      <c r="DC88" s="43"/>
      <c r="DD88" s="43"/>
      <c r="DE88" s="43"/>
      <c r="DF88" s="43"/>
      <c r="DG88" s="43"/>
      <c r="DH88" s="43"/>
      <c r="DI88" s="43"/>
      <c r="DJ88" s="43"/>
      <c r="DK88" s="43"/>
      <c r="DL88" s="43"/>
      <c r="DM88" s="43"/>
      <c r="DN88" s="43"/>
      <c r="DO88" s="43"/>
      <c r="DP88" s="43"/>
      <c r="DQ88" s="43"/>
      <c r="DR88" s="43"/>
      <c r="DS88" s="43"/>
      <c r="DT88" s="43"/>
      <c r="DU88" s="43"/>
      <c r="DV88" s="43"/>
      <c r="DW88" s="43"/>
      <c r="DX88" s="43"/>
      <c r="DY88" s="43"/>
      <c r="DZ88" s="43"/>
      <c r="EA88" s="43"/>
      <c r="EB88" s="43"/>
      <c r="EC88" s="43"/>
      <c r="ED88" s="43"/>
      <c r="EE88" s="43"/>
      <c r="EF88" s="43"/>
      <c r="EG88" s="43"/>
      <c r="EH88" s="43"/>
      <c r="EI88" s="43"/>
      <c r="EJ88" s="43"/>
      <c r="EK88" s="43"/>
      <c r="EL88" s="43"/>
      <c r="EM88" s="43"/>
      <c r="EN88" s="43"/>
      <c r="EO88" s="43"/>
      <c r="EP88" s="43"/>
      <c r="EQ88" s="43"/>
      <c r="ER88" s="43"/>
      <c r="ES88" s="43"/>
      <c r="ET88" s="43"/>
      <c r="EU88" s="43"/>
      <c r="EV88" s="43"/>
      <c r="EW88" s="43"/>
      <c r="EX88" s="43"/>
      <c r="EY88" s="43"/>
      <c r="EZ88" s="43"/>
      <c r="FA88" s="43"/>
      <c r="FB88" s="43"/>
      <c r="FC88" s="43"/>
      <c r="FD88" s="43"/>
      <c r="FE88" s="43"/>
      <c r="FF88" s="43"/>
      <c r="FG88" s="43"/>
      <c r="FH88" s="43"/>
      <c r="FI88" s="43"/>
      <c r="FJ88" s="43"/>
      <c r="FK88" s="43"/>
      <c r="FL88" s="43"/>
      <c r="FM88" s="43"/>
      <c r="FN88" s="43"/>
      <c r="FO88" s="43"/>
      <c r="FP88" s="43"/>
      <c r="FQ88" s="43"/>
      <c r="FR88" s="43"/>
      <c r="FS88" s="43"/>
      <c r="FT88" s="43"/>
      <c r="FU88" s="43"/>
      <c r="FV88" s="43"/>
      <c r="FW88" s="43"/>
      <c r="FX88" s="43"/>
      <c r="FY88" s="43"/>
      <c r="FZ88" s="43"/>
      <c r="GA88" s="43"/>
      <c r="GB88" s="43"/>
      <c r="GC88" s="43"/>
      <c r="GD88" s="43"/>
      <c r="GE88" s="43"/>
      <c r="GF88" s="43"/>
      <c r="GG88" s="43"/>
      <c r="GH88" s="43"/>
      <c r="GI88" s="43"/>
      <c r="GJ88" s="43"/>
      <c r="GK88" s="43"/>
      <c r="GL88" s="43"/>
      <c r="GM88" s="43"/>
      <c r="GN88" s="43"/>
      <c r="GO88" s="43"/>
      <c r="GP88" s="43"/>
      <c r="GQ88" s="43"/>
      <c r="GR88" s="43"/>
      <c r="GS88" s="43"/>
      <c r="GT88" s="43"/>
      <c r="GU88" s="43"/>
      <c r="GV88" s="43"/>
      <c r="GW88" s="43"/>
      <c r="GX88" s="43"/>
      <c r="GY88" s="43"/>
      <c r="GZ88" s="43"/>
      <c r="HA88" s="43"/>
      <c r="HB88" s="43"/>
      <c r="HC88" s="43"/>
      <c r="HD88" s="43"/>
      <c r="HE88" s="43"/>
      <c r="HF88" s="43"/>
      <c r="HG88" s="43"/>
      <c r="HH88" s="43"/>
      <c r="HI88" s="43"/>
      <c r="HJ88" s="43"/>
      <c r="HK88" s="43"/>
      <c r="HL88" s="43"/>
      <c r="HM88" s="43"/>
      <c r="HN88" s="43"/>
      <c r="HO88" s="43"/>
      <c r="HP88" s="43"/>
      <c r="HQ88" s="43"/>
      <c r="HR88" s="43"/>
      <c r="HS88" s="43"/>
      <c r="HT88" s="43"/>
      <c r="HU88" s="43"/>
      <c r="HV88" s="43"/>
      <c r="HW88" s="43"/>
      <c r="HX88" s="43"/>
      <c r="HY88" s="43"/>
      <c r="HZ88" s="43"/>
      <c r="IA88" s="43"/>
      <c r="IB88" s="43"/>
      <c r="IC88" s="43"/>
      <c r="ID88" s="43"/>
      <c r="IE88" s="43"/>
      <c r="IF88" s="43"/>
      <c r="IG88" s="43"/>
      <c r="IH88" s="43"/>
      <c r="II88" s="43"/>
      <c r="IJ88" s="43"/>
      <c r="IK88" s="43"/>
      <c r="IL88" s="43"/>
      <c r="IM88" s="43"/>
      <c r="IN88" s="43"/>
      <c r="IO88" s="43"/>
      <c r="IP88" s="43"/>
      <c r="IQ88" s="43"/>
      <c r="IR88" s="43"/>
      <c r="IS88" s="43"/>
      <c r="IT88" s="43"/>
      <c r="IU88" s="43"/>
    </row>
    <row r="89" spans="1:255" ht="16.350000000000001" customHeight="1">
      <c r="A89" s="16" t="s">
        <v>1929</v>
      </c>
      <c r="B89" s="16"/>
      <c r="C89" s="16"/>
      <c r="D89" s="16"/>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3"/>
      <c r="EI89" s="43"/>
      <c r="EJ89" s="43"/>
      <c r="EK89" s="43"/>
      <c r="EL89" s="43"/>
      <c r="EM89" s="43"/>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43"/>
      <c r="FL89" s="43"/>
      <c r="FM89" s="43"/>
      <c r="FN89" s="43"/>
      <c r="FO89" s="43"/>
      <c r="FP89" s="43"/>
      <c r="FQ89" s="43"/>
      <c r="FR89" s="43"/>
      <c r="FS89" s="43"/>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43"/>
      <c r="HD89" s="43"/>
      <c r="HE89" s="43"/>
      <c r="HF89" s="43"/>
      <c r="HG89" s="43"/>
      <c r="HH89" s="43"/>
      <c r="HI89" s="43"/>
      <c r="HJ89" s="43"/>
      <c r="HK89" s="43"/>
      <c r="HL89" s="43"/>
      <c r="HM89" s="43"/>
      <c r="HN89" s="43"/>
      <c r="HO89" s="43"/>
      <c r="HP89" s="43"/>
      <c r="HQ89" s="43"/>
      <c r="HR89" s="43"/>
      <c r="HS89" s="43"/>
      <c r="HT89" s="43"/>
      <c r="HU89" s="43"/>
      <c r="HV89" s="43"/>
      <c r="HW89" s="43"/>
      <c r="HX89" s="43"/>
      <c r="HY89" s="43"/>
      <c r="HZ89" s="43"/>
      <c r="IA89" s="43"/>
      <c r="IB89" s="43"/>
      <c r="IC89" s="43"/>
      <c r="ID89" s="43"/>
      <c r="IE89" s="43"/>
      <c r="IF89" s="43"/>
      <c r="IG89" s="43"/>
      <c r="IH89" s="43"/>
      <c r="II89" s="43"/>
      <c r="IJ89" s="43"/>
      <c r="IK89" s="43"/>
      <c r="IL89" s="43"/>
      <c r="IM89" s="43"/>
      <c r="IN89" s="43"/>
      <c r="IO89" s="43"/>
      <c r="IP89" s="43"/>
      <c r="IQ89" s="43"/>
      <c r="IR89" s="43"/>
      <c r="IS89" s="43"/>
      <c r="IT89" s="43"/>
      <c r="IU89" s="43"/>
    </row>
    <row r="90" spans="1:255" ht="16.350000000000001" customHeight="1">
      <c r="A90" s="121" t="s">
        <v>1932</v>
      </c>
      <c r="B90" s="16"/>
      <c r="C90" s="16"/>
      <c r="D90" s="16"/>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43"/>
      <c r="HS90" s="43"/>
      <c r="HT90" s="43"/>
      <c r="HU90" s="43"/>
      <c r="HV90" s="43"/>
      <c r="HW90" s="43"/>
      <c r="HX90" s="43"/>
      <c r="HY90" s="43"/>
      <c r="HZ90" s="43"/>
      <c r="IA90" s="43"/>
      <c r="IB90" s="43"/>
      <c r="IC90" s="43"/>
      <c r="ID90" s="43"/>
      <c r="IE90" s="43"/>
      <c r="IF90" s="43"/>
      <c r="IG90" s="43"/>
      <c r="IH90" s="43"/>
      <c r="II90" s="43"/>
      <c r="IJ90" s="43"/>
      <c r="IK90" s="43"/>
      <c r="IL90" s="43"/>
      <c r="IM90" s="43"/>
      <c r="IN90" s="43"/>
      <c r="IO90" s="43"/>
      <c r="IP90" s="43"/>
      <c r="IQ90" s="43"/>
      <c r="IR90" s="43"/>
      <c r="IS90" s="43"/>
      <c r="IT90" s="43"/>
      <c r="IU90" s="43"/>
    </row>
    <row r="91" spans="1:255" ht="16.350000000000001" customHeight="1" thickBot="1">
      <c r="A91" s="16" t="s">
        <v>1930</v>
      </c>
      <c r="B91" s="16"/>
      <c r="C91" s="16"/>
      <c r="D91" s="16"/>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43"/>
      <c r="CU91" s="43"/>
      <c r="CV91" s="43"/>
      <c r="CW91" s="43"/>
      <c r="CX91" s="43"/>
      <c r="CY91" s="43"/>
      <c r="CZ91" s="43"/>
      <c r="DA91" s="43"/>
      <c r="DB91" s="43"/>
      <c r="DC91" s="43"/>
      <c r="DD91" s="43"/>
      <c r="DE91" s="43"/>
      <c r="DF91" s="43"/>
      <c r="DG91" s="43"/>
      <c r="DH91" s="43"/>
      <c r="DI91" s="43"/>
      <c r="DJ91" s="43"/>
      <c r="DK91" s="43"/>
      <c r="DL91" s="43"/>
      <c r="DM91" s="43"/>
      <c r="DN91" s="43"/>
      <c r="DO91" s="43"/>
      <c r="DP91" s="43"/>
      <c r="DQ91" s="43"/>
      <c r="DR91" s="43"/>
      <c r="DS91" s="43"/>
      <c r="DT91" s="43"/>
      <c r="DU91" s="43"/>
      <c r="DV91" s="43"/>
      <c r="DW91" s="43"/>
      <c r="DX91" s="43"/>
      <c r="DY91" s="43"/>
      <c r="DZ91" s="43"/>
      <c r="EA91" s="43"/>
      <c r="EB91" s="43"/>
      <c r="EC91" s="43"/>
      <c r="ED91" s="43"/>
      <c r="EE91" s="43"/>
      <c r="EF91" s="43"/>
      <c r="EG91" s="43"/>
      <c r="EH91" s="43"/>
      <c r="EI91" s="43"/>
      <c r="EJ91" s="43"/>
      <c r="EK91" s="43"/>
      <c r="EL91" s="43"/>
      <c r="EM91" s="43"/>
      <c r="EN91" s="43"/>
      <c r="EO91" s="43"/>
      <c r="EP91" s="43"/>
      <c r="EQ91" s="43"/>
      <c r="ER91" s="43"/>
      <c r="ES91" s="43"/>
      <c r="ET91" s="43"/>
      <c r="EU91" s="43"/>
      <c r="EV91" s="43"/>
      <c r="EW91" s="43"/>
      <c r="EX91" s="43"/>
      <c r="EY91" s="43"/>
      <c r="EZ91" s="43"/>
      <c r="FA91" s="43"/>
      <c r="FB91" s="43"/>
      <c r="FC91" s="43"/>
      <c r="FD91" s="43"/>
      <c r="FE91" s="43"/>
      <c r="FF91" s="43"/>
      <c r="FG91" s="43"/>
      <c r="FH91" s="43"/>
      <c r="FI91" s="43"/>
      <c r="FJ91" s="43"/>
      <c r="FK91" s="43"/>
      <c r="FL91" s="43"/>
      <c r="FM91" s="43"/>
      <c r="FN91" s="43"/>
      <c r="FO91" s="43"/>
      <c r="FP91" s="43"/>
      <c r="FQ91" s="43"/>
      <c r="FR91" s="43"/>
      <c r="FS91" s="43"/>
      <c r="FT91" s="43"/>
      <c r="FU91" s="43"/>
      <c r="FV91" s="43"/>
      <c r="FW91" s="43"/>
      <c r="FX91" s="43"/>
      <c r="FY91" s="43"/>
      <c r="FZ91" s="43"/>
      <c r="GA91" s="43"/>
      <c r="GB91" s="43"/>
      <c r="GC91" s="43"/>
      <c r="GD91" s="43"/>
      <c r="GE91" s="43"/>
      <c r="GF91" s="43"/>
      <c r="GG91" s="43"/>
      <c r="GH91" s="43"/>
      <c r="GI91" s="43"/>
      <c r="GJ91" s="43"/>
      <c r="GK91" s="43"/>
      <c r="GL91" s="43"/>
      <c r="GM91" s="43"/>
      <c r="GN91" s="43"/>
      <c r="GO91" s="43"/>
      <c r="GP91" s="43"/>
      <c r="GQ91" s="43"/>
      <c r="GR91" s="43"/>
      <c r="GS91" s="43"/>
      <c r="GT91" s="43"/>
      <c r="GU91" s="43"/>
      <c r="GV91" s="43"/>
      <c r="GW91" s="43"/>
      <c r="GX91" s="43"/>
      <c r="GY91" s="43"/>
      <c r="GZ91" s="43"/>
      <c r="HA91" s="43"/>
      <c r="HB91" s="43"/>
      <c r="HC91" s="43"/>
      <c r="HD91" s="43"/>
      <c r="HE91" s="43"/>
      <c r="HF91" s="43"/>
      <c r="HG91" s="43"/>
      <c r="HH91" s="43"/>
      <c r="HI91" s="43"/>
      <c r="HJ91" s="43"/>
      <c r="HK91" s="43"/>
      <c r="HL91" s="43"/>
      <c r="HM91" s="43"/>
      <c r="HN91" s="43"/>
      <c r="HO91" s="43"/>
      <c r="HP91" s="43"/>
      <c r="HQ91" s="43"/>
      <c r="HR91" s="43"/>
      <c r="HS91" s="43"/>
      <c r="HT91" s="43"/>
      <c r="HU91" s="43"/>
      <c r="HV91" s="43"/>
      <c r="HW91" s="43"/>
      <c r="HX91" s="43"/>
      <c r="HY91" s="43"/>
      <c r="HZ91" s="43"/>
      <c r="IA91" s="43"/>
      <c r="IB91" s="43"/>
      <c r="IC91" s="43"/>
      <c r="ID91" s="43"/>
      <c r="IE91" s="43"/>
      <c r="IF91" s="43"/>
      <c r="IG91" s="43"/>
      <c r="IH91" s="43"/>
      <c r="II91" s="43"/>
      <c r="IJ91" s="43"/>
      <c r="IK91" s="43"/>
      <c r="IL91" s="43"/>
      <c r="IM91" s="43"/>
      <c r="IN91" s="43"/>
      <c r="IO91" s="43"/>
      <c r="IP91" s="43"/>
      <c r="IQ91" s="43"/>
      <c r="IR91" s="43"/>
      <c r="IS91" s="43"/>
      <c r="IT91" s="43"/>
      <c r="IU91" s="43"/>
    </row>
    <row r="92" spans="1:255" ht="16.350000000000001" customHeight="1" thickBot="1">
      <c r="A92" s="9" t="s">
        <v>1953</v>
      </c>
      <c r="B92" s="10"/>
      <c r="C92" s="11">
        <f>DATE(2020,3,17)</f>
        <v>43907</v>
      </c>
      <c r="D92" s="12" t="s">
        <v>1710</v>
      </c>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43"/>
      <c r="CU92" s="43"/>
      <c r="CV92" s="43"/>
      <c r="CW92" s="43"/>
      <c r="CX92" s="43"/>
      <c r="CY92" s="43"/>
      <c r="CZ92" s="43"/>
      <c r="DA92" s="43"/>
      <c r="DB92" s="43"/>
      <c r="DC92" s="43"/>
      <c r="DD92" s="43"/>
      <c r="DE92" s="43"/>
      <c r="DF92" s="43"/>
      <c r="DG92" s="43"/>
      <c r="DH92" s="43"/>
      <c r="DI92" s="43"/>
      <c r="DJ92" s="43"/>
      <c r="DK92" s="43"/>
      <c r="DL92" s="43"/>
      <c r="DM92" s="43"/>
      <c r="DN92" s="43"/>
      <c r="DO92" s="43"/>
      <c r="DP92" s="43"/>
      <c r="DQ92" s="43"/>
      <c r="DR92" s="43"/>
      <c r="DS92" s="43"/>
      <c r="DT92" s="43"/>
      <c r="DU92" s="43"/>
      <c r="DV92" s="43"/>
      <c r="DW92" s="43"/>
      <c r="DX92" s="43"/>
      <c r="DY92" s="43"/>
      <c r="DZ92" s="43"/>
      <c r="EA92" s="43"/>
      <c r="EB92" s="43"/>
      <c r="EC92" s="43"/>
      <c r="ED92" s="43"/>
      <c r="EE92" s="43"/>
      <c r="EF92" s="43"/>
      <c r="EG92" s="43"/>
      <c r="EH92" s="43"/>
      <c r="EI92" s="43"/>
      <c r="EJ92" s="43"/>
      <c r="EK92" s="43"/>
      <c r="EL92" s="43"/>
      <c r="EM92" s="43"/>
      <c r="EN92" s="43"/>
      <c r="EO92" s="43"/>
      <c r="EP92" s="43"/>
      <c r="EQ92" s="43"/>
      <c r="ER92" s="43"/>
      <c r="ES92" s="43"/>
      <c r="ET92" s="43"/>
      <c r="EU92" s="43"/>
      <c r="EV92" s="43"/>
      <c r="EW92" s="43"/>
      <c r="EX92" s="43"/>
      <c r="EY92" s="43"/>
      <c r="EZ92" s="43"/>
      <c r="FA92" s="43"/>
      <c r="FB92" s="43"/>
      <c r="FC92" s="43"/>
      <c r="FD92" s="43"/>
      <c r="FE92" s="43"/>
      <c r="FF92" s="43"/>
      <c r="FG92" s="43"/>
      <c r="FH92" s="43"/>
      <c r="FI92" s="43"/>
      <c r="FJ92" s="43"/>
      <c r="FK92" s="43"/>
      <c r="FL92" s="43"/>
      <c r="FM92" s="43"/>
      <c r="FN92" s="43"/>
      <c r="FO92" s="43"/>
      <c r="FP92" s="43"/>
      <c r="FQ92" s="43"/>
      <c r="FR92" s="43"/>
      <c r="FS92" s="43"/>
      <c r="FT92" s="43"/>
      <c r="FU92" s="43"/>
      <c r="FV92" s="43"/>
      <c r="FW92" s="43"/>
      <c r="FX92" s="43"/>
      <c r="FY92" s="43"/>
      <c r="FZ92" s="43"/>
      <c r="GA92" s="43"/>
      <c r="GB92" s="43"/>
      <c r="GC92" s="43"/>
      <c r="GD92" s="43"/>
      <c r="GE92" s="43"/>
      <c r="GF92" s="43"/>
      <c r="GG92" s="43"/>
      <c r="GH92" s="43"/>
      <c r="GI92" s="43"/>
      <c r="GJ92" s="43"/>
      <c r="GK92" s="43"/>
      <c r="GL92" s="43"/>
      <c r="GM92" s="43"/>
      <c r="GN92" s="43"/>
      <c r="GO92" s="43"/>
      <c r="GP92" s="43"/>
      <c r="GQ92" s="43"/>
      <c r="GR92" s="43"/>
      <c r="GS92" s="43"/>
      <c r="GT92" s="43"/>
      <c r="GU92" s="43"/>
      <c r="GV92" s="43"/>
      <c r="GW92" s="43"/>
      <c r="GX92" s="43"/>
      <c r="GY92" s="43"/>
      <c r="GZ92" s="43"/>
      <c r="HA92" s="43"/>
      <c r="HB92" s="43"/>
      <c r="HC92" s="43"/>
      <c r="HD92" s="43"/>
      <c r="HE92" s="43"/>
      <c r="HF92" s="43"/>
      <c r="HG92" s="43"/>
      <c r="HH92" s="43"/>
      <c r="HI92" s="43"/>
      <c r="HJ92" s="43"/>
      <c r="HK92" s="43"/>
      <c r="HL92" s="43"/>
      <c r="HM92" s="43"/>
      <c r="HN92" s="43"/>
      <c r="HO92" s="43"/>
      <c r="HP92" s="43"/>
      <c r="HQ92" s="43"/>
      <c r="HR92" s="43"/>
      <c r="HS92" s="43"/>
      <c r="HT92" s="43"/>
      <c r="HU92" s="43"/>
      <c r="HV92" s="43"/>
      <c r="HW92" s="43"/>
      <c r="HX92" s="43"/>
      <c r="HY92" s="43"/>
      <c r="HZ92" s="43"/>
      <c r="IA92" s="43"/>
      <c r="IB92" s="43"/>
      <c r="IC92" s="43"/>
      <c r="ID92" s="43"/>
      <c r="IE92" s="43"/>
      <c r="IF92" s="43"/>
      <c r="IG92" s="43"/>
      <c r="IH92" s="43"/>
      <c r="II92" s="43"/>
      <c r="IJ92" s="43"/>
      <c r="IK92" s="43"/>
      <c r="IL92" s="43"/>
      <c r="IM92" s="43"/>
      <c r="IN92" s="43"/>
      <c r="IO92" s="43"/>
      <c r="IP92" s="43"/>
      <c r="IQ92" s="43"/>
      <c r="IR92" s="43"/>
      <c r="IS92" s="43"/>
      <c r="IT92" s="43"/>
      <c r="IU92" s="43"/>
    </row>
    <row r="93" spans="1:255" ht="16.350000000000001" customHeight="1">
      <c r="A93" s="16" t="s">
        <v>1940</v>
      </c>
      <c r="B93" s="16"/>
      <c r="C93" s="16"/>
      <c r="D93" s="16"/>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c r="DE93" s="43"/>
      <c r="DF93" s="43"/>
      <c r="DG93" s="43"/>
      <c r="DH93" s="43"/>
      <c r="DI93" s="43"/>
      <c r="DJ93" s="43"/>
      <c r="DK93" s="43"/>
      <c r="DL93" s="43"/>
      <c r="DM93" s="43"/>
      <c r="DN93" s="43"/>
      <c r="DO93" s="43"/>
      <c r="DP93" s="43"/>
      <c r="DQ93" s="43"/>
      <c r="DR93" s="43"/>
      <c r="DS93" s="43"/>
      <c r="DT93" s="43"/>
      <c r="DU93" s="43"/>
      <c r="DV93" s="43"/>
      <c r="DW93" s="43"/>
      <c r="DX93" s="43"/>
      <c r="DY93" s="43"/>
      <c r="DZ93" s="43"/>
      <c r="EA93" s="43"/>
      <c r="EB93" s="43"/>
      <c r="EC93" s="43"/>
      <c r="ED93" s="43"/>
      <c r="EE93" s="43"/>
      <c r="EF93" s="43"/>
      <c r="EG93" s="43"/>
      <c r="EH93" s="43"/>
      <c r="EI93" s="43"/>
      <c r="EJ93" s="43"/>
      <c r="EK93" s="43"/>
      <c r="EL93" s="43"/>
      <c r="EM93" s="43"/>
      <c r="EN93" s="43"/>
      <c r="EO93" s="43"/>
      <c r="EP93" s="43"/>
      <c r="EQ93" s="43"/>
      <c r="ER93" s="43"/>
      <c r="ES93" s="43"/>
      <c r="ET93" s="43"/>
      <c r="EU93" s="43"/>
      <c r="EV93" s="43"/>
      <c r="EW93" s="43"/>
      <c r="EX93" s="43"/>
      <c r="EY93" s="43"/>
      <c r="EZ93" s="43"/>
      <c r="FA93" s="43"/>
      <c r="FB93" s="43"/>
      <c r="FC93" s="43"/>
      <c r="FD93" s="43"/>
      <c r="FE93" s="43"/>
      <c r="FF93" s="43"/>
      <c r="FG93" s="43"/>
      <c r="FH93" s="43"/>
      <c r="FI93" s="43"/>
      <c r="FJ93" s="43"/>
      <c r="FK93" s="43"/>
      <c r="FL93" s="43"/>
      <c r="FM93" s="43"/>
      <c r="FN93" s="43"/>
      <c r="FO93" s="43"/>
      <c r="FP93" s="43"/>
      <c r="FQ93" s="43"/>
      <c r="FR93" s="43"/>
      <c r="FS93" s="43"/>
      <c r="FT93" s="43"/>
      <c r="FU93" s="43"/>
      <c r="FV93" s="43"/>
      <c r="FW93" s="43"/>
      <c r="FX93" s="43"/>
      <c r="FY93" s="43"/>
      <c r="FZ93" s="43"/>
      <c r="GA93" s="43"/>
      <c r="GB93" s="43"/>
      <c r="GC93" s="43"/>
      <c r="GD93" s="43"/>
      <c r="GE93" s="43"/>
      <c r="GF93" s="43"/>
      <c r="GG93" s="43"/>
      <c r="GH93" s="43"/>
      <c r="GI93" s="43"/>
      <c r="GJ93" s="43"/>
      <c r="GK93" s="43"/>
      <c r="GL93" s="43"/>
      <c r="GM93" s="43"/>
      <c r="GN93" s="43"/>
      <c r="GO93" s="43"/>
      <c r="GP93" s="43"/>
      <c r="GQ93" s="43"/>
      <c r="GR93" s="43"/>
      <c r="GS93" s="43"/>
      <c r="GT93" s="43"/>
      <c r="GU93" s="43"/>
      <c r="GV93" s="43"/>
      <c r="GW93" s="43"/>
      <c r="GX93" s="43"/>
      <c r="GY93" s="43"/>
      <c r="GZ93" s="43"/>
      <c r="HA93" s="43"/>
      <c r="HB93" s="43"/>
      <c r="HC93" s="43"/>
      <c r="HD93" s="43"/>
      <c r="HE93" s="43"/>
      <c r="HF93" s="43"/>
      <c r="HG93" s="43"/>
      <c r="HH93" s="43"/>
      <c r="HI93" s="43"/>
      <c r="HJ93" s="43"/>
      <c r="HK93" s="43"/>
      <c r="HL93" s="43"/>
      <c r="HM93" s="43"/>
      <c r="HN93" s="43"/>
      <c r="HO93" s="43"/>
      <c r="HP93" s="43"/>
      <c r="HQ93" s="43"/>
      <c r="HR93" s="43"/>
      <c r="HS93" s="43"/>
      <c r="HT93" s="43"/>
      <c r="HU93" s="43"/>
      <c r="HV93" s="43"/>
      <c r="HW93" s="43"/>
      <c r="HX93" s="43"/>
      <c r="HY93" s="43"/>
      <c r="HZ93" s="43"/>
      <c r="IA93" s="43"/>
      <c r="IB93" s="43"/>
      <c r="IC93" s="43"/>
      <c r="ID93" s="43"/>
      <c r="IE93" s="43"/>
      <c r="IF93" s="43"/>
      <c r="IG93" s="43"/>
      <c r="IH93" s="43"/>
      <c r="II93" s="43"/>
      <c r="IJ93" s="43"/>
      <c r="IK93" s="43"/>
      <c r="IL93" s="43"/>
      <c r="IM93" s="43"/>
      <c r="IN93" s="43"/>
      <c r="IO93" s="43"/>
      <c r="IP93" s="43"/>
      <c r="IQ93" s="43"/>
      <c r="IR93" s="43"/>
      <c r="IS93" s="43"/>
      <c r="IT93" s="43"/>
      <c r="IU93" s="43"/>
    </row>
    <row r="94" spans="1:255" ht="16.350000000000001" customHeight="1">
      <c r="A94" s="16" t="s">
        <v>1954</v>
      </c>
      <c r="B94" s="16"/>
      <c r="C94" s="16"/>
      <c r="D94" s="16"/>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43"/>
      <c r="CU94" s="43"/>
      <c r="CV94" s="43"/>
      <c r="CW94" s="43"/>
      <c r="CX94" s="43"/>
      <c r="CY94" s="43"/>
      <c r="CZ94" s="43"/>
      <c r="DA94" s="43"/>
      <c r="DB94" s="43"/>
      <c r="DC94" s="43"/>
      <c r="DD94" s="43"/>
      <c r="DE94" s="43"/>
      <c r="DF94" s="43"/>
      <c r="DG94" s="43"/>
      <c r="DH94" s="43"/>
      <c r="DI94" s="43"/>
      <c r="DJ94" s="43"/>
      <c r="DK94" s="43"/>
      <c r="DL94" s="43"/>
      <c r="DM94" s="43"/>
      <c r="DN94" s="43"/>
      <c r="DO94" s="43"/>
      <c r="DP94" s="43"/>
      <c r="DQ94" s="43"/>
      <c r="DR94" s="43"/>
      <c r="DS94" s="43"/>
      <c r="DT94" s="43"/>
      <c r="DU94" s="43"/>
      <c r="DV94" s="43"/>
      <c r="DW94" s="43"/>
      <c r="DX94" s="43"/>
      <c r="DY94" s="43"/>
      <c r="DZ94" s="43"/>
      <c r="EA94" s="43"/>
      <c r="EB94" s="43"/>
      <c r="EC94" s="43"/>
      <c r="ED94" s="43"/>
      <c r="EE94" s="43"/>
      <c r="EF94" s="43"/>
      <c r="EG94" s="43"/>
      <c r="EH94" s="43"/>
      <c r="EI94" s="43"/>
      <c r="EJ94" s="43"/>
      <c r="EK94" s="43"/>
      <c r="EL94" s="43"/>
      <c r="EM94" s="43"/>
      <c r="EN94" s="43"/>
      <c r="EO94" s="43"/>
      <c r="EP94" s="43"/>
      <c r="EQ94" s="43"/>
      <c r="ER94" s="43"/>
      <c r="ES94" s="43"/>
      <c r="ET94" s="43"/>
      <c r="EU94" s="43"/>
      <c r="EV94" s="43"/>
      <c r="EW94" s="43"/>
      <c r="EX94" s="43"/>
      <c r="EY94" s="43"/>
      <c r="EZ94" s="43"/>
      <c r="FA94" s="43"/>
      <c r="FB94" s="43"/>
      <c r="FC94" s="43"/>
      <c r="FD94" s="43"/>
      <c r="FE94" s="43"/>
      <c r="FF94" s="43"/>
      <c r="FG94" s="43"/>
      <c r="FH94" s="43"/>
      <c r="FI94" s="43"/>
      <c r="FJ94" s="43"/>
      <c r="FK94" s="43"/>
      <c r="FL94" s="43"/>
      <c r="FM94" s="43"/>
      <c r="FN94" s="43"/>
      <c r="FO94" s="43"/>
      <c r="FP94" s="43"/>
      <c r="FQ94" s="43"/>
      <c r="FR94" s="43"/>
      <c r="FS94" s="43"/>
      <c r="FT94" s="43"/>
      <c r="FU94" s="43"/>
      <c r="FV94" s="43"/>
      <c r="FW94" s="43"/>
      <c r="FX94" s="43"/>
      <c r="FY94" s="43"/>
      <c r="FZ94" s="43"/>
      <c r="GA94" s="43"/>
      <c r="GB94" s="43"/>
      <c r="GC94" s="43"/>
      <c r="GD94" s="43"/>
      <c r="GE94" s="43"/>
      <c r="GF94" s="43"/>
      <c r="GG94" s="43"/>
      <c r="GH94" s="43"/>
      <c r="GI94" s="43"/>
      <c r="GJ94" s="43"/>
      <c r="GK94" s="43"/>
      <c r="GL94" s="43"/>
      <c r="GM94" s="43"/>
      <c r="GN94" s="43"/>
      <c r="GO94" s="43"/>
      <c r="GP94" s="43"/>
      <c r="GQ94" s="43"/>
      <c r="GR94" s="43"/>
      <c r="GS94" s="43"/>
      <c r="GT94" s="43"/>
      <c r="GU94" s="43"/>
      <c r="GV94" s="43"/>
      <c r="GW94" s="43"/>
      <c r="GX94" s="43"/>
      <c r="GY94" s="43"/>
      <c r="GZ94" s="43"/>
      <c r="HA94" s="43"/>
      <c r="HB94" s="43"/>
      <c r="HC94" s="43"/>
      <c r="HD94" s="43"/>
      <c r="HE94" s="43"/>
      <c r="HF94" s="43"/>
      <c r="HG94" s="43"/>
      <c r="HH94" s="43"/>
      <c r="HI94" s="43"/>
      <c r="HJ94" s="43"/>
      <c r="HK94" s="43"/>
      <c r="HL94" s="43"/>
      <c r="HM94" s="43"/>
      <c r="HN94" s="43"/>
      <c r="HO94" s="43"/>
      <c r="HP94" s="43"/>
      <c r="HQ94" s="43"/>
      <c r="HR94" s="43"/>
      <c r="HS94" s="43"/>
      <c r="HT94" s="43"/>
      <c r="HU94" s="43"/>
      <c r="HV94" s="43"/>
      <c r="HW94" s="43"/>
      <c r="HX94" s="43"/>
      <c r="HY94" s="43"/>
      <c r="HZ94" s="43"/>
      <c r="IA94" s="43"/>
      <c r="IB94" s="43"/>
      <c r="IC94" s="43"/>
      <c r="ID94" s="43"/>
      <c r="IE94" s="43"/>
      <c r="IF94" s="43"/>
      <c r="IG94" s="43"/>
      <c r="IH94" s="43"/>
      <c r="II94" s="43"/>
      <c r="IJ94" s="43"/>
      <c r="IK94" s="43"/>
      <c r="IL94" s="43"/>
      <c r="IM94" s="43"/>
      <c r="IN94" s="43"/>
      <c r="IO94" s="43"/>
      <c r="IP94" s="43"/>
      <c r="IQ94" s="43"/>
      <c r="IR94" s="43"/>
      <c r="IS94" s="43"/>
      <c r="IT94" s="43"/>
      <c r="IU94" s="43"/>
    </row>
    <row r="95" spans="1:255" ht="16.350000000000001" customHeight="1">
      <c r="A95" s="16" t="s">
        <v>1975</v>
      </c>
      <c r="B95" s="16"/>
      <c r="C95" s="16"/>
      <c r="D95" s="16"/>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c r="CT95" s="43"/>
      <c r="CU95" s="43"/>
      <c r="CV95" s="43"/>
      <c r="CW95" s="43"/>
      <c r="CX95" s="43"/>
      <c r="CY95" s="43"/>
      <c r="CZ95" s="43"/>
      <c r="DA95" s="43"/>
      <c r="DB95" s="43"/>
      <c r="DC95" s="43"/>
      <c r="DD95" s="43"/>
      <c r="DE95" s="43"/>
      <c r="DF95" s="43"/>
      <c r="DG95" s="43"/>
      <c r="DH95" s="43"/>
      <c r="DI95" s="43"/>
      <c r="DJ95" s="43"/>
      <c r="DK95" s="43"/>
      <c r="DL95" s="43"/>
      <c r="DM95" s="43"/>
      <c r="DN95" s="43"/>
      <c r="DO95" s="43"/>
      <c r="DP95" s="43"/>
      <c r="DQ95" s="43"/>
      <c r="DR95" s="43"/>
      <c r="DS95" s="43"/>
      <c r="DT95" s="43"/>
      <c r="DU95" s="43"/>
      <c r="DV95" s="43"/>
      <c r="DW95" s="43"/>
      <c r="DX95" s="43"/>
      <c r="DY95" s="43"/>
      <c r="DZ95" s="43"/>
      <c r="EA95" s="43"/>
      <c r="EB95" s="43"/>
      <c r="EC95" s="43"/>
      <c r="ED95" s="43"/>
      <c r="EE95" s="43"/>
      <c r="EF95" s="43"/>
      <c r="EG95" s="43"/>
      <c r="EH95" s="43"/>
      <c r="EI95" s="43"/>
      <c r="EJ95" s="43"/>
      <c r="EK95" s="43"/>
      <c r="EL95" s="43"/>
      <c r="EM95" s="43"/>
      <c r="EN95" s="43"/>
      <c r="EO95" s="43"/>
      <c r="EP95" s="43"/>
      <c r="EQ95" s="43"/>
      <c r="ER95" s="43"/>
      <c r="ES95" s="43"/>
      <c r="ET95" s="43"/>
      <c r="EU95" s="43"/>
      <c r="EV95" s="43"/>
      <c r="EW95" s="43"/>
      <c r="EX95" s="43"/>
      <c r="EY95" s="43"/>
      <c r="EZ95" s="43"/>
      <c r="FA95" s="43"/>
      <c r="FB95" s="43"/>
      <c r="FC95" s="43"/>
      <c r="FD95" s="43"/>
      <c r="FE95" s="43"/>
      <c r="FF95" s="43"/>
      <c r="FG95" s="43"/>
      <c r="FH95" s="43"/>
      <c r="FI95" s="43"/>
      <c r="FJ95" s="43"/>
      <c r="FK95" s="43"/>
      <c r="FL95" s="43"/>
      <c r="FM95" s="43"/>
      <c r="FN95" s="43"/>
      <c r="FO95" s="43"/>
      <c r="FP95" s="43"/>
      <c r="FQ95" s="43"/>
      <c r="FR95" s="43"/>
      <c r="FS95" s="43"/>
      <c r="FT95" s="43"/>
      <c r="FU95" s="43"/>
      <c r="FV95" s="43"/>
      <c r="FW95" s="43"/>
      <c r="FX95" s="43"/>
      <c r="FY95" s="43"/>
      <c r="FZ95" s="43"/>
      <c r="GA95" s="43"/>
      <c r="GB95" s="43"/>
      <c r="GC95" s="43"/>
      <c r="GD95" s="43"/>
      <c r="GE95" s="43"/>
      <c r="GF95" s="43"/>
      <c r="GG95" s="43"/>
      <c r="GH95" s="43"/>
      <c r="GI95" s="43"/>
      <c r="GJ95" s="43"/>
      <c r="GK95" s="43"/>
      <c r="GL95" s="43"/>
      <c r="GM95" s="43"/>
      <c r="GN95" s="43"/>
      <c r="GO95" s="43"/>
      <c r="GP95" s="43"/>
      <c r="GQ95" s="43"/>
      <c r="GR95" s="43"/>
      <c r="GS95" s="43"/>
      <c r="GT95" s="43"/>
      <c r="GU95" s="43"/>
      <c r="GV95" s="43"/>
      <c r="GW95" s="43"/>
      <c r="GX95" s="43"/>
      <c r="GY95" s="43"/>
      <c r="GZ95" s="43"/>
      <c r="HA95" s="43"/>
      <c r="HB95" s="43"/>
      <c r="HC95" s="43"/>
      <c r="HD95" s="43"/>
      <c r="HE95" s="43"/>
      <c r="HF95" s="43"/>
      <c r="HG95" s="43"/>
      <c r="HH95" s="43"/>
      <c r="HI95" s="43"/>
      <c r="HJ95" s="43"/>
      <c r="HK95" s="43"/>
      <c r="HL95" s="43"/>
      <c r="HM95" s="43"/>
      <c r="HN95" s="43"/>
      <c r="HO95" s="43"/>
      <c r="HP95" s="43"/>
      <c r="HQ95" s="43"/>
      <c r="HR95" s="43"/>
      <c r="HS95" s="43"/>
      <c r="HT95" s="43"/>
      <c r="HU95" s="43"/>
      <c r="HV95" s="43"/>
      <c r="HW95" s="43"/>
      <c r="HX95" s="43"/>
      <c r="HY95" s="43"/>
      <c r="HZ95" s="43"/>
      <c r="IA95" s="43"/>
      <c r="IB95" s="43"/>
      <c r="IC95" s="43"/>
      <c r="ID95" s="43"/>
      <c r="IE95" s="43"/>
      <c r="IF95" s="43"/>
      <c r="IG95" s="43"/>
      <c r="IH95" s="43"/>
      <c r="II95" s="43"/>
      <c r="IJ95" s="43"/>
      <c r="IK95" s="43"/>
      <c r="IL95" s="43"/>
      <c r="IM95" s="43"/>
      <c r="IN95" s="43"/>
      <c r="IO95" s="43"/>
      <c r="IP95" s="43"/>
      <c r="IQ95" s="43"/>
      <c r="IR95" s="43"/>
      <c r="IS95" s="43"/>
      <c r="IT95" s="43"/>
      <c r="IU95" s="43"/>
    </row>
    <row r="96" spans="1:255" ht="16.350000000000001" customHeight="1">
      <c r="A96" s="121" t="s">
        <v>1943</v>
      </c>
      <c r="B96" s="16"/>
      <c r="C96" s="16"/>
      <c r="D96" s="16"/>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c r="CT96" s="43"/>
      <c r="CU96" s="43"/>
      <c r="CV96" s="43"/>
      <c r="CW96" s="43"/>
      <c r="CX96" s="43"/>
      <c r="CY96" s="43"/>
      <c r="CZ96" s="43"/>
      <c r="DA96" s="43"/>
      <c r="DB96" s="43"/>
      <c r="DC96" s="43"/>
      <c r="DD96" s="43"/>
      <c r="DE96" s="43"/>
      <c r="DF96" s="43"/>
      <c r="DG96" s="43"/>
      <c r="DH96" s="43"/>
      <c r="DI96" s="43"/>
      <c r="DJ96" s="43"/>
      <c r="DK96" s="43"/>
      <c r="DL96" s="43"/>
      <c r="DM96" s="43"/>
      <c r="DN96" s="43"/>
      <c r="DO96" s="43"/>
      <c r="DP96" s="43"/>
      <c r="DQ96" s="43"/>
      <c r="DR96" s="43"/>
      <c r="DS96" s="43"/>
      <c r="DT96" s="43"/>
      <c r="DU96" s="43"/>
      <c r="DV96" s="43"/>
      <c r="DW96" s="43"/>
      <c r="DX96" s="43"/>
      <c r="DY96" s="43"/>
      <c r="DZ96" s="43"/>
      <c r="EA96" s="43"/>
      <c r="EB96" s="43"/>
      <c r="EC96" s="43"/>
      <c r="ED96" s="43"/>
      <c r="EE96" s="43"/>
      <c r="EF96" s="43"/>
      <c r="EG96" s="43"/>
      <c r="EH96" s="43"/>
      <c r="EI96" s="43"/>
      <c r="EJ96" s="43"/>
      <c r="EK96" s="43"/>
      <c r="EL96" s="43"/>
      <c r="EM96" s="43"/>
      <c r="EN96" s="43"/>
      <c r="EO96" s="43"/>
      <c r="EP96" s="43"/>
      <c r="EQ96" s="43"/>
      <c r="ER96" s="43"/>
      <c r="ES96" s="43"/>
      <c r="ET96" s="43"/>
      <c r="EU96" s="43"/>
      <c r="EV96" s="43"/>
      <c r="EW96" s="43"/>
      <c r="EX96" s="43"/>
      <c r="EY96" s="43"/>
      <c r="EZ96" s="43"/>
      <c r="FA96" s="43"/>
      <c r="FB96" s="43"/>
      <c r="FC96" s="43"/>
      <c r="FD96" s="43"/>
      <c r="FE96" s="43"/>
      <c r="FF96" s="43"/>
      <c r="FG96" s="43"/>
      <c r="FH96" s="43"/>
      <c r="FI96" s="43"/>
      <c r="FJ96" s="43"/>
      <c r="FK96" s="43"/>
      <c r="FL96" s="43"/>
      <c r="FM96" s="43"/>
      <c r="FN96" s="43"/>
      <c r="FO96" s="43"/>
      <c r="FP96" s="43"/>
      <c r="FQ96" s="43"/>
      <c r="FR96" s="43"/>
      <c r="FS96" s="43"/>
      <c r="FT96" s="43"/>
      <c r="FU96" s="43"/>
      <c r="FV96" s="43"/>
      <c r="FW96" s="43"/>
      <c r="FX96" s="43"/>
      <c r="FY96" s="43"/>
      <c r="FZ96" s="43"/>
      <c r="GA96" s="43"/>
      <c r="GB96" s="43"/>
      <c r="GC96" s="43"/>
      <c r="GD96" s="43"/>
      <c r="GE96" s="43"/>
      <c r="GF96" s="43"/>
      <c r="GG96" s="43"/>
      <c r="GH96" s="43"/>
      <c r="GI96" s="43"/>
      <c r="GJ96" s="43"/>
      <c r="GK96" s="43"/>
      <c r="GL96" s="43"/>
      <c r="GM96" s="43"/>
      <c r="GN96" s="43"/>
      <c r="GO96" s="43"/>
      <c r="GP96" s="43"/>
      <c r="GQ96" s="43"/>
      <c r="GR96" s="43"/>
      <c r="GS96" s="43"/>
      <c r="GT96" s="43"/>
      <c r="GU96" s="43"/>
      <c r="GV96" s="43"/>
      <c r="GW96" s="43"/>
      <c r="GX96" s="43"/>
      <c r="GY96" s="43"/>
      <c r="GZ96" s="43"/>
      <c r="HA96" s="43"/>
      <c r="HB96" s="43"/>
      <c r="HC96" s="43"/>
      <c r="HD96" s="43"/>
      <c r="HE96" s="43"/>
      <c r="HF96" s="43"/>
      <c r="HG96" s="43"/>
      <c r="HH96" s="43"/>
      <c r="HI96" s="43"/>
      <c r="HJ96" s="43"/>
      <c r="HK96" s="43"/>
      <c r="HL96" s="43"/>
      <c r="HM96" s="43"/>
      <c r="HN96" s="43"/>
      <c r="HO96" s="43"/>
      <c r="HP96" s="43"/>
      <c r="HQ96" s="43"/>
      <c r="HR96" s="43"/>
      <c r="HS96" s="43"/>
      <c r="HT96" s="43"/>
      <c r="HU96" s="43"/>
      <c r="HV96" s="43"/>
      <c r="HW96" s="43"/>
      <c r="HX96" s="43"/>
      <c r="HY96" s="43"/>
      <c r="HZ96" s="43"/>
      <c r="IA96" s="43"/>
      <c r="IB96" s="43"/>
      <c r="IC96" s="43"/>
      <c r="ID96" s="43"/>
      <c r="IE96" s="43"/>
      <c r="IF96" s="43"/>
      <c r="IG96" s="43"/>
      <c r="IH96" s="43"/>
      <c r="II96" s="43"/>
      <c r="IJ96" s="43"/>
      <c r="IK96" s="43"/>
      <c r="IL96" s="43"/>
      <c r="IM96" s="43"/>
      <c r="IN96" s="43"/>
      <c r="IO96" s="43"/>
      <c r="IP96" s="43"/>
      <c r="IQ96" s="43"/>
      <c r="IR96" s="43"/>
      <c r="IS96" s="43"/>
      <c r="IT96" s="43"/>
      <c r="IU96" s="43"/>
    </row>
    <row r="97" spans="1:255" ht="16.350000000000001" customHeight="1">
      <c r="A97" s="16" t="s">
        <v>1976</v>
      </c>
      <c r="B97" s="16"/>
      <c r="C97" s="16"/>
      <c r="D97" s="16"/>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43"/>
      <c r="CU97" s="43"/>
      <c r="CV97" s="43"/>
      <c r="CW97" s="43"/>
      <c r="CX97" s="43"/>
      <c r="CY97" s="43"/>
      <c r="CZ97" s="43"/>
      <c r="DA97" s="43"/>
      <c r="DB97" s="43"/>
      <c r="DC97" s="43"/>
      <c r="DD97" s="43"/>
      <c r="DE97" s="43"/>
      <c r="DF97" s="43"/>
      <c r="DG97" s="43"/>
      <c r="DH97" s="43"/>
      <c r="DI97" s="43"/>
      <c r="DJ97" s="43"/>
      <c r="DK97" s="43"/>
      <c r="DL97" s="43"/>
      <c r="DM97" s="43"/>
      <c r="DN97" s="43"/>
      <c r="DO97" s="43"/>
      <c r="DP97" s="43"/>
      <c r="DQ97" s="43"/>
      <c r="DR97" s="43"/>
      <c r="DS97" s="43"/>
      <c r="DT97" s="43"/>
      <c r="DU97" s="43"/>
      <c r="DV97" s="43"/>
      <c r="DW97" s="43"/>
      <c r="DX97" s="43"/>
      <c r="DY97" s="43"/>
      <c r="DZ97" s="43"/>
      <c r="EA97" s="43"/>
      <c r="EB97" s="43"/>
      <c r="EC97" s="43"/>
      <c r="ED97" s="43"/>
      <c r="EE97" s="43"/>
      <c r="EF97" s="43"/>
      <c r="EG97" s="43"/>
      <c r="EH97" s="43"/>
      <c r="EI97" s="43"/>
      <c r="EJ97" s="43"/>
      <c r="EK97" s="43"/>
      <c r="EL97" s="43"/>
      <c r="EM97" s="43"/>
      <c r="EN97" s="43"/>
      <c r="EO97" s="43"/>
      <c r="EP97" s="43"/>
      <c r="EQ97" s="43"/>
      <c r="ER97" s="43"/>
      <c r="ES97" s="43"/>
      <c r="ET97" s="43"/>
      <c r="EU97" s="43"/>
      <c r="EV97" s="43"/>
      <c r="EW97" s="43"/>
      <c r="EX97" s="43"/>
      <c r="EY97" s="43"/>
      <c r="EZ97" s="43"/>
      <c r="FA97" s="43"/>
      <c r="FB97" s="43"/>
      <c r="FC97" s="43"/>
      <c r="FD97" s="43"/>
      <c r="FE97" s="43"/>
      <c r="FF97" s="43"/>
      <c r="FG97" s="43"/>
      <c r="FH97" s="43"/>
      <c r="FI97" s="43"/>
      <c r="FJ97" s="43"/>
      <c r="FK97" s="43"/>
      <c r="FL97" s="43"/>
      <c r="FM97" s="43"/>
      <c r="FN97" s="43"/>
      <c r="FO97" s="43"/>
      <c r="FP97" s="43"/>
      <c r="FQ97" s="43"/>
      <c r="FR97" s="43"/>
      <c r="FS97" s="43"/>
      <c r="FT97" s="43"/>
      <c r="FU97" s="43"/>
      <c r="FV97" s="43"/>
      <c r="FW97" s="43"/>
      <c r="FX97" s="43"/>
      <c r="FY97" s="43"/>
      <c r="FZ97" s="43"/>
      <c r="GA97" s="43"/>
      <c r="GB97" s="43"/>
      <c r="GC97" s="43"/>
      <c r="GD97" s="43"/>
      <c r="GE97" s="43"/>
      <c r="GF97" s="43"/>
      <c r="GG97" s="43"/>
      <c r="GH97" s="43"/>
      <c r="GI97" s="43"/>
      <c r="GJ97" s="43"/>
      <c r="GK97" s="43"/>
      <c r="GL97" s="43"/>
      <c r="GM97" s="43"/>
      <c r="GN97" s="43"/>
      <c r="GO97" s="43"/>
      <c r="GP97" s="43"/>
      <c r="GQ97" s="43"/>
      <c r="GR97" s="43"/>
      <c r="GS97" s="43"/>
      <c r="GT97" s="43"/>
      <c r="GU97" s="43"/>
      <c r="GV97" s="43"/>
      <c r="GW97" s="43"/>
      <c r="GX97" s="43"/>
      <c r="GY97" s="43"/>
      <c r="GZ97" s="43"/>
      <c r="HA97" s="43"/>
      <c r="HB97" s="43"/>
      <c r="HC97" s="43"/>
      <c r="HD97" s="43"/>
      <c r="HE97" s="43"/>
      <c r="HF97" s="43"/>
      <c r="HG97" s="43"/>
      <c r="HH97" s="43"/>
      <c r="HI97" s="43"/>
      <c r="HJ97" s="43"/>
      <c r="HK97" s="43"/>
      <c r="HL97" s="43"/>
      <c r="HM97" s="43"/>
      <c r="HN97" s="43"/>
      <c r="HO97" s="43"/>
      <c r="HP97" s="43"/>
      <c r="HQ97" s="43"/>
      <c r="HR97" s="43"/>
      <c r="HS97" s="43"/>
      <c r="HT97" s="43"/>
      <c r="HU97" s="43"/>
      <c r="HV97" s="43"/>
      <c r="HW97" s="43"/>
      <c r="HX97" s="43"/>
      <c r="HY97" s="43"/>
      <c r="HZ97" s="43"/>
      <c r="IA97" s="43"/>
      <c r="IB97" s="43"/>
      <c r="IC97" s="43"/>
      <c r="ID97" s="43"/>
      <c r="IE97" s="43"/>
      <c r="IF97" s="43"/>
      <c r="IG97" s="43"/>
      <c r="IH97" s="43"/>
      <c r="II97" s="43"/>
      <c r="IJ97" s="43"/>
      <c r="IK97" s="43"/>
      <c r="IL97" s="43"/>
      <c r="IM97" s="43"/>
      <c r="IN97" s="43"/>
      <c r="IO97" s="43"/>
      <c r="IP97" s="43"/>
      <c r="IQ97" s="43"/>
      <c r="IR97" s="43"/>
      <c r="IS97" s="43"/>
      <c r="IT97" s="43"/>
      <c r="IU97" s="43"/>
    </row>
    <row r="98" spans="1:255" ht="16.350000000000001" customHeight="1">
      <c r="A98" s="16" t="s">
        <v>1955</v>
      </c>
      <c r="B98" s="16"/>
      <c r="C98" s="16"/>
      <c r="D98" s="16"/>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c r="CV98" s="43"/>
      <c r="CW98" s="43"/>
      <c r="CX98" s="43"/>
      <c r="CY98" s="43"/>
      <c r="CZ98" s="43"/>
      <c r="DA98" s="43"/>
      <c r="DB98" s="43"/>
      <c r="DC98" s="43"/>
      <c r="DD98" s="43"/>
      <c r="DE98" s="43"/>
      <c r="DF98" s="43"/>
      <c r="DG98" s="43"/>
      <c r="DH98" s="43"/>
      <c r="DI98" s="43"/>
      <c r="DJ98" s="43"/>
      <c r="DK98" s="43"/>
      <c r="DL98" s="43"/>
      <c r="DM98" s="43"/>
      <c r="DN98" s="43"/>
      <c r="DO98" s="43"/>
      <c r="DP98" s="43"/>
      <c r="DQ98" s="43"/>
      <c r="DR98" s="43"/>
      <c r="DS98" s="43"/>
      <c r="DT98" s="43"/>
      <c r="DU98" s="43"/>
      <c r="DV98" s="43"/>
      <c r="DW98" s="43"/>
      <c r="DX98" s="43"/>
      <c r="DY98" s="43"/>
      <c r="DZ98" s="43"/>
      <c r="EA98" s="43"/>
      <c r="EB98" s="43"/>
      <c r="EC98" s="43"/>
      <c r="ED98" s="43"/>
      <c r="EE98" s="43"/>
      <c r="EF98" s="43"/>
      <c r="EG98" s="43"/>
      <c r="EH98" s="43"/>
      <c r="EI98" s="43"/>
      <c r="EJ98" s="43"/>
      <c r="EK98" s="43"/>
      <c r="EL98" s="43"/>
      <c r="EM98" s="43"/>
      <c r="EN98" s="43"/>
      <c r="EO98" s="43"/>
      <c r="EP98" s="43"/>
      <c r="EQ98" s="43"/>
      <c r="ER98" s="43"/>
      <c r="ES98" s="43"/>
      <c r="ET98" s="43"/>
      <c r="EU98" s="43"/>
      <c r="EV98" s="43"/>
      <c r="EW98" s="43"/>
      <c r="EX98" s="43"/>
      <c r="EY98" s="43"/>
      <c r="EZ98" s="43"/>
      <c r="FA98" s="43"/>
      <c r="FB98" s="43"/>
      <c r="FC98" s="43"/>
      <c r="FD98" s="43"/>
      <c r="FE98" s="43"/>
      <c r="FF98" s="43"/>
      <c r="FG98" s="43"/>
      <c r="FH98" s="43"/>
      <c r="FI98" s="43"/>
      <c r="FJ98" s="43"/>
      <c r="FK98" s="43"/>
      <c r="FL98" s="43"/>
      <c r="FM98" s="43"/>
      <c r="FN98" s="43"/>
      <c r="FO98" s="43"/>
      <c r="FP98" s="43"/>
      <c r="FQ98" s="43"/>
      <c r="FR98" s="43"/>
      <c r="FS98" s="43"/>
      <c r="FT98" s="43"/>
      <c r="FU98" s="43"/>
      <c r="FV98" s="43"/>
      <c r="FW98" s="43"/>
      <c r="FX98" s="43"/>
      <c r="FY98" s="43"/>
      <c r="FZ98" s="43"/>
      <c r="GA98" s="43"/>
      <c r="GB98" s="43"/>
      <c r="GC98" s="43"/>
      <c r="GD98" s="43"/>
      <c r="GE98" s="43"/>
      <c r="GF98" s="43"/>
      <c r="GG98" s="43"/>
      <c r="GH98" s="43"/>
      <c r="GI98" s="43"/>
      <c r="GJ98" s="43"/>
      <c r="GK98" s="43"/>
      <c r="GL98" s="43"/>
      <c r="GM98" s="43"/>
      <c r="GN98" s="43"/>
      <c r="GO98" s="43"/>
      <c r="GP98" s="43"/>
      <c r="GQ98" s="43"/>
      <c r="GR98" s="43"/>
      <c r="GS98" s="43"/>
      <c r="GT98" s="43"/>
      <c r="GU98" s="43"/>
      <c r="GV98" s="43"/>
      <c r="GW98" s="43"/>
      <c r="GX98" s="43"/>
      <c r="GY98" s="43"/>
      <c r="GZ98" s="43"/>
      <c r="HA98" s="43"/>
      <c r="HB98" s="43"/>
      <c r="HC98" s="43"/>
      <c r="HD98" s="43"/>
      <c r="HE98" s="43"/>
      <c r="HF98" s="43"/>
      <c r="HG98" s="43"/>
      <c r="HH98" s="43"/>
      <c r="HI98" s="43"/>
      <c r="HJ98" s="43"/>
      <c r="HK98" s="43"/>
      <c r="HL98" s="43"/>
      <c r="HM98" s="43"/>
      <c r="HN98" s="43"/>
      <c r="HO98" s="43"/>
      <c r="HP98" s="43"/>
      <c r="HQ98" s="43"/>
      <c r="HR98" s="43"/>
      <c r="HS98" s="43"/>
      <c r="HT98" s="43"/>
      <c r="HU98" s="43"/>
      <c r="HV98" s="43"/>
      <c r="HW98" s="43"/>
      <c r="HX98" s="43"/>
      <c r="HY98" s="43"/>
      <c r="HZ98" s="43"/>
      <c r="IA98" s="43"/>
      <c r="IB98" s="43"/>
      <c r="IC98" s="43"/>
      <c r="ID98" s="43"/>
      <c r="IE98" s="43"/>
      <c r="IF98" s="43"/>
      <c r="IG98" s="43"/>
      <c r="IH98" s="43"/>
      <c r="II98" s="43"/>
      <c r="IJ98" s="43"/>
      <c r="IK98" s="43"/>
      <c r="IL98" s="43"/>
      <c r="IM98" s="43"/>
      <c r="IN98" s="43"/>
      <c r="IO98" s="43"/>
      <c r="IP98" s="43"/>
      <c r="IQ98" s="43"/>
      <c r="IR98" s="43"/>
      <c r="IS98" s="43"/>
      <c r="IT98" s="43"/>
      <c r="IU98" s="43"/>
    </row>
    <row r="99" spans="1:255" ht="16.350000000000001" customHeight="1">
      <c r="A99" s="16" t="s">
        <v>1974</v>
      </c>
      <c r="B99" s="16"/>
      <c r="C99" s="16"/>
      <c r="D99" s="16"/>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43"/>
      <c r="BV99" s="43"/>
      <c r="BW99" s="43"/>
      <c r="BX99" s="43"/>
      <c r="BY99" s="43"/>
      <c r="BZ99" s="43"/>
      <c r="CA99" s="43"/>
      <c r="CB99" s="43"/>
      <c r="CC99" s="43"/>
      <c r="CD99" s="43"/>
      <c r="CE99" s="43"/>
      <c r="CF99" s="43"/>
      <c r="CG99" s="43"/>
      <c r="CH99" s="43"/>
      <c r="CI99" s="43"/>
      <c r="CJ99" s="43"/>
      <c r="CK99" s="43"/>
      <c r="CL99" s="43"/>
      <c r="CM99" s="43"/>
      <c r="CN99" s="43"/>
      <c r="CO99" s="43"/>
      <c r="CP99" s="43"/>
      <c r="CQ99" s="43"/>
      <c r="CR99" s="43"/>
      <c r="CS99" s="43"/>
      <c r="CT99" s="43"/>
      <c r="CU99" s="43"/>
      <c r="CV99" s="43"/>
      <c r="CW99" s="43"/>
      <c r="CX99" s="43"/>
      <c r="CY99" s="43"/>
      <c r="CZ99" s="43"/>
      <c r="DA99" s="43"/>
      <c r="DB99" s="43"/>
      <c r="DC99" s="43"/>
      <c r="DD99" s="43"/>
      <c r="DE99" s="43"/>
      <c r="DF99" s="43"/>
      <c r="DG99" s="43"/>
      <c r="DH99" s="43"/>
      <c r="DI99" s="43"/>
      <c r="DJ99" s="43"/>
      <c r="DK99" s="43"/>
      <c r="DL99" s="43"/>
      <c r="DM99" s="43"/>
      <c r="DN99" s="43"/>
      <c r="DO99" s="43"/>
      <c r="DP99" s="43"/>
      <c r="DQ99" s="43"/>
      <c r="DR99" s="43"/>
      <c r="DS99" s="43"/>
      <c r="DT99" s="43"/>
      <c r="DU99" s="43"/>
      <c r="DV99" s="43"/>
      <c r="DW99" s="43"/>
      <c r="DX99" s="43"/>
      <c r="DY99" s="43"/>
      <c r="DZ99" s="43"/>
      <c r="EA99" s="43"/>
      <c r="EB99" s="43"/>
      <c r="EC99" s="43"/>
      <c r="ED99" s="43"/>
      <c r="EE99" s="43"/>
      <c r="EF99" s="43"/>
      <c r="EG99" s="43"/>
      <c r="EH99" s="43"/>
      <c r="EI99" s="43"/>
      <c r="EJ99" s="43"/>
      <c r="EK99" s="43"/>
      <c r="EL99" s="43"/>
      <c r="EM99" s="43"/>
      <c r="EN99" s="43"/>
      <c r="EO99" s="43"/>
      <c r="EP99" s="43"/>
      <c r="EQ99" s="43"/>
      <c r="ER99" s="43"/>
      <c r="ES99" s="43"/>
      <c r="ET99" s="43"/>
      <c r="EU99" s="43"/>
      <c r="EV99" s="43"/>
      <c r="EW99" s="43"/>
      <c r="EX99" s="43"/>
      <c r="EY99" s="43"/>
      <c r="EZ99" s="43"/>
      <c r="FA99" s="43"/>
      <c r="FB99" s="43"/>
      <c r="FC99" s="43"/>
      <c r="FD99" s="43"/>
      <c r="FE99" s="43"/>
      <c r="FF99" s="43"/>
      <c r="FG99" s="43"/>
      <c r="FH99" s="43"/>
      <c r="FI99" s="43"/>
      <c r="FJ99" s="43"/>
      <c r="FK99" s="43"/>
      <c r="FL99" s="43"/>
      <c r="FM99" s="43"/>
      <c r="FN99" s="43"/>
      <c r="FO99" s="43"/>
      <c r="FP99" s="43"/>
      <c r="FQ99" s="43"/>
      <c r="FR99" s="43"/>
      <c r="FS99" s="43"/>
      <c r="FT99" s="43"/>
      <c r="FU99" s="43"/>
      <c r="FV99" s="43"/>
      <c r="FW99" s="43"/>
      <c r="FX99" s="43"/>
      <c r="FY99" s="43"/>
      <c r="FZ99" s="43"/>
      <c r="GA99" s="43"/>
      <c r="GB99" s="43"/>
      <c r="GC99" s="43"/>
      <c r="GD99" s="43"/>
      <c r="GE99" s="43"/>
      <c r="GF99" s="43"/>
      <c r="GG99" s="43"/>
      <c r="GH99" s="43"/>
      <c r="GI99" s="43"/>
      <c r="GJ99" s="43"/>
      <c r="GK99" s="43"/>
      <c r="GL99" s="43"/>
      <c r="GM99" s="43"/>
      <c r="GN99" s="43"/>
      <c r="GO99" s="43"/>
      <c r="GP99" s="43"/>
      <c r="GQ99" s="43"/>
      <c r="GR99" s="43"/>
      <c r="GS99" s="43"/>
      <c r="GT99" s="43"/>
      <c r="GU99" s="43"/>
      <c r="GV99" s="43"/>
      <c r="GW99" s="43"/>
      <c r="GX99" s="43"/>
      <c r="GY99" s="43"/>
      <c r="GZ99" s="43"/>
      <c r="HA99" s="43"/>
      <c r="HB99" s="43"/>
      <c r="HC99" s="43"/>
      <c r="HD99" s="43"/>
      <c r="HE99" s="43"/>
      <c r="HF99" s="43"/>
      <c r="HG99" s="43"/>
      <c r="HH99" s="43"/>
      <c r="HI99" s="43"/>
      <c r="HJ99" s="43"/>
      <c r="HK99" s="43"/>
      <c r="HL99" s="43"/>
      <c r="HM99" s="43"/>
      <c r="HN99" s="43"/>
      <c r="HO99" s="43"/>
      <c r="HP99" s="43"/>
      <c r="HQ99" s="43"/>
      <c r="HR99" s="43"/>
      <c r="HS99" s="43"/>
      <c r="HT99" s="43"/>
      <c r="HU99" s="43"/>
      <c r="HV99" s="43"/>
      <c r="HW99" s="43"/>
      <c r="HX99" s="43"/>
      <c r="HY99" s="43"/>
      <c r="HZ99" s="43"/>
      <c r="IA99" s="43"/>
      <c r="IB99" s="43"/>
      <c r="IC99" s="43"/>
      <c r="ID99" s="43"/>
      <c r="IE99" s="43"/>
      <c r="IF99" s="43"/>
      <c r="IG99" s="43"/>
      <c r="IH99" s="43"/>
      <c r="II99" s="43"/>
      <c r="IJ99" s="43"/>
      <c r="IK99" s="43"/>
      <c r="IL99" s="43"/>
      <c r="IM99" s="43"/>
      <c r="IN99" s="43"/>
      <c r="IO99" s="43"/>
      <c r="IP99" s="43"/>
      <c r="IQ99" s="43"/>
      <c r="IR99" s="43"/>
      <c r="IS99" s="43"/>
      <c r="IT99" s="43"/>
      <c r="IU99" s="43"/>
    </row>
    <row r="100" spans="1:255" ht="16.350000000000001" customHeight="1" thickBot="1">
      <c r="A100" s="121" t="s">
        <v>1977</v>
      </c>
      <c r="B100" s="16"/>
      <c r="C100" s="16"/>
      <c r="D100" s="16"/>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43"/>
      <c r="BV100" s="43"/>
      <c r="BW100" s="43"/>
      <c r="BX100" s="43"/>
      <c r="BY100" s="43"/>
      <c r="BZ100" s="43"/>
      <c r="CA100" s="43"/>
      <c r="CB100" s="43"/>
      <c r="CC100" s="43"/>
      <c r="CD100" s="43"/>
      <c r="CE100" s="43"/>
      <c r="CF100" s="43"/>
      <c r="CG100" s="43"/>
      <c r="CH100" s="43"/>
      <c r="CI100" s="43"/>
      <c r="CJ100" s="43"/>
      <c r="CK100" s="43"/>
      <c r="CL100" s="43"/>
      <c r="CM100" s="43"/>
      <c r="CN100" s="43"/>
      <c r="CO100" s="43"/>
      <c r="CP100" s="43"/>
      <c r="CQ100" s="43"/>
      <c r="CR100" s="43"/>
      <c r="CS100" s="43"/>
      <c r="CT100" s="43"/>
      <c r="CU100" s="43"/>
      <c r="CV100" s="43"/>
      <c r="CW100" s="43"/>
      <c r="CX100" s="43"/>
      <c r="CY100" s="43"/>
      <c r="CZ100" s="43"/>
      <c r="DA100" s="43"/>
      <c r="DB100" s="43"/>
      <c r="DC100" s="43"/>
      <c r="DD100" s="43"/>
      <c r="DE100" s="43"/>
      <c r="DF100" s="43"/>
      <c r="DG100" s="43"/>
      <c r="DH100" s="43"/>
      <c r="DI100" s="43"/>
      <c r="DJ100" s="43"/>
      <c r="DK100" s="43"/>
      <c r="DL100" s="43"/>
      <c r="DM100" s="43"/>
      <c r="DN100" s="43"/>
      <c r="DO100" s="43"/>
      <c r="DP100" s="43"/>
      <c r="DQ100" s="43"/>
      <c r="DR100" s="43"/>
      <c r="DS100" s="43"/>
      <c r="DT100" s="43"/>
      <c r="DU100" s="43"/>
      <c r="DV100" s="43"/>
      <c r="DW100" s="43"/>
      <c r="DX100" s="43"/>
      <c r="DY100" s="43"/>
      <c r="DZ100" s="43"/>
      <c r="EA100" s="43"/>
      <c r="EB100" s="43"/>
      <c r="EC100" s="43"/>
      <c r="ED100" s="43"/>
      <c r="EE100" s="43"/>
      <c r="EF100" s="43"/>
      <c r="EG100" s="43"/>
      <c r="EH100" s="43"/>
      <c r="EI100" s="43"/>
      <c r="EJ100" s="43"/>
      <c r="EK100" s="43"/>
      <c r="EL100" s="43"/>
      <c r="EM100" s="43"/>
      <c r="EN100" s="43"/>
      <c r="EO100" s="43"/>
      <c r="EP100" s="43"/>
      <c r="EQ100" s="43"/>
      <c r="ER100" s="43"/>
      <c r="ES100" s="43"/>
      <c r="ET100" s="43"/>
      <c r="EU100" s="43"/>
      <c r="EV100" s="43"/>
      <c r="EW100" s="43"/>
      <c r="EX100" s="43"/>
      <c r="EY100" s="43"/>
      <c r="EZ100" s="43"/>
      <c r="FA100" s="43"/>
      <c r="FB100" s="43"/>
      <c r="FC100" s="43"/>
      <c r="FD100" s="43"/>
      <c r="FE100" s="43"/>
      <c r="FF100" s="43"/>
      <c r="FG100" s="43"/>
      <c r="FH100" s="43"/>
      <c r="FI100" s="43"/>
      <c r="FJ100" s="43"/>
      <c r="FK100" s="43"/>
      <c r="FL100" s="43"/>
      <c r="FM100" s="43"/>
      <c r="FN100" s="43"/>
      <c r="FO100" s="43"/>
      <c r="FP100" s="43"/>
      <c r="FQ100" s="43"/>
      <c r="FR100" s="43"/>
      <c r="FS100" s="43"/>
      <c r="FT100" s="43"/>
      <c r="FU100" s="43"/>
      <c r="FV100" s="43"/>
      <c r="FW100" s="43"/>
      <c r="FX100" s="43"/>
      <c r="FY100" s="43"/>
      <c r="FZ100" s="43"/>
      <c r="GA100" s="43"/>
      <c r="GB100" s="43"/>
      <c r="GC100" s="43"/>
      <c r="GD100" s="43"/>
      <c r="GE100" s="43"/>
      <c r="GF100" s="43"/>
      <c r="GG100" s="43"/>
      <c r="GH100" s="43"/>
      <c r="GI100" s="43"/>
      <c r="GJ100" s="43"/>
      <c r="GK100" s="43"/>
      <c r="GL100" s="43"/>
      <c r="GM100" s="43"/>
      <c r="GN100" s="43"/>
      <c r="GO100" s="43"/>
      <c r="GP100" s="43"/>
      <c r="GQ100" s="43"/>
      <c r="GR100" s="43"/>
      <c r="GS100" s="43"/>
      <c r="GT100" s="43"/>
      <c r="GU100" s="43"/>
      <c r="GV100" s="43"/>
      <c r="GW100" s="43"/>
      <c r="GX100" s="43"/>
      <c r="GY100" s="43"/>
      <c r="GZ100" s="43"/>
      <c r="HA100" s="43"/>
      <c r="HB100" s="43"/>
      <c r="HC100" s="43"/>
      <c r="HD100" s="43"/>
      <c r="HE100" s="43"/>
      <c r="HF100" s="43"/>
      <c r="HG100" s="43"/>
      <c r="HH100" s="43"/>
      <c r="HI100" s="43"/>
      <c r="HJ100" s="43"/>
      <c r="HK100" s="43"/>
      <c r="HL100" s="43"/>
      <c r="HM100" s="43"/>
      <c r="HN100" s="43"/>
      <c r="HO100" s="43"/>
      <c r="HP100" s="43"/>
      <c r="HQ100" s="43"/>
      <c r="HR100" s="43"/>
      <c r="HS100" s="43"/>
      <c r="HT100" s="43"/>
      <c r="HU100" s="43"/>
      <c r="HV100" s="43"/>
      <c r="HW100" s="43"/>
      <c r="HX100" s="43"/>
      <c r="HY100" s="43"/>
      <c r="HZ100" s="43"/>
      <c r="IA100" s="43"/>
      <c r="IB100" s="43"/>
      <c r="IC100" s="43"/>
      <c r="ID100" s="43"/>
      <c r="IE100" s="43"/>
      <c r="IF100" s="43"/>
      <c r="IG100" s="43"/>
      <c r="IH100" s="43"/>
      <c r="II100" s="43"/>
      <c r="IJ100" s="43"/>
      <c r="IK100" s="43"/>
      <c r="IL100" s="43"/>
      <c r="IM100" s="43"/>
      <c r="IN100" s="43"/>
      <c r="IO100" s="43"/>
      <c r="IP100" s="43"/>
      <c r="IQ100" s="43"/>
      <c r="IR100" s="43"/>
      <c r="IS100" s="43"/>
      <c r="IT100" s="43"/>
      <c r="IU100" s="43"/>
    </row>
    <row r="101" spans="1:255" ht="16.350000000000001" customHeight="1" thickBot="1">
      <c r="A101" s="9" t="s">
        <v>1981</v>
      </c>
      <c r="B101" s="10"/>
      <c r="C101" s="11">
        <f>DATE(2020,3,18)</f>
        <v>43908</v>
      </c>
      <c r="D101" s="12" t="s">
        <v>1710</v>
      </c>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c r="CL101" s="43"/>
      <c r="CM101" s="43"/>
      <c r="CN101" s="43"/>
      <c r="CO101" s="43"/>
      <c r="CP101" s="43"/>
      <c r="CQ101" s="43"/>
      <c r="CR101" s="43"/>
      <c r="CS101" s="43"/>
      <c r="CT101" s="43"/>
      <c r="CU101" s="43"/>
      <c r="CV101" s="43"/>
      <c r="CW101" s="43"/>
      <c r="CX101" s="43"/>
      <c r="CY101" s="43"/>
      <c r="CZ101" s="43"/>
      <c r="DA101" s="43"/>
      <c r="DB101" s="43"/>
      <c r="DC101" s="43"/>
      <c r="DD101" s="43"/>
      <c r="DE101" s="43"/>
      <c r="DF101" s="43"/>
      <c r="DG101" s="43"/>
      <c r="DH101" s="43"/>
      <c r="DI101" s="43"/>
      <c r="DJ101" s="43"/>
      <c r="DK101" s="43"/>
      <c r="DL101" s="43"/>
      <c r="DM101" s="43"/>
      <c r="DN101" s="43"/>
      <c r="DO101" s="43"/>
      <c r="DP101" s="43"/>
      <c r="DQ101" s="43"/>
      <c r="DR101" s="43"/>
      <c r="DS101" s="43"/>
      <c r="DT101" s="43"/>
      <c r="DU101" s="43"/>
      <c r="DV101" s="43"/>
      <c r="DW101" s="43"/>
      <c r="DX101" s="43"/>
      <c r="DY101" s="43"/>
      <c r="DZ101" s="43"/>
      <c r="EA101" s="43"/>
      <c r="EB101" s="43"/>
      <c r="EC101" s="43"/>
      <c r="ED101" s="43"/>
      <c r="EE101" s="43"/>
      <c r="EF101" s="43"/>
      <c r="EG101" s="43"/>
      <c r="EH101" s="43"/>
      <c r="EI101" s="43"/>
      <c r="EJ101" s="43"/>
      <c r="EK101" s="43"/>
      <c r="EL101" s="43"/>
      <c r="EM101" s="43"/>
      <c r="EN101" s="43"/>
      <c r="EO101" s="43"/>
      <c r="EP101" s="43"/>
      <c r="EQ101" s="43"/>
      <c r="ER101" s="43"/>
      <c r="ES101" s="43"/>
      <c r="ET101" s="43"/>
      <c r="EU101" s="43"/>
      <c r="EV101" s="43"/>
      <c r="EW101" s="43"/>
      <c r="EX101" s="43"/>
      <c r="EY101" s="43"/>
      <c r="EZ101" s="43"/>
      <c r="FA101" s="43"/>
      <c r="FB101" s="43"/>
      <c r="FC101" s="43"/>
      <c r="FD101" s="43"/>
      <c r="FE101" s="43"/>
      <c r="FF101" s="43"/>
      <c r="FG101" s="43"/>
      <c r="FH101" s="43"/>
      <c r="FI101" s="43"/>
      <c r="FJ101" s="43"/>
      <c r="FK101" s="43"/>
      <c r="FL101" s="43"/>
      <c r="FM101" s="43"/>
      <c r="FN101" s="43"/>
      <c r="FO101" s="43"/>
      <c r="FP101" s="43"/>
      <c r="FQ101" s="43"/>
      <c r="FR101" s="43"/>
      <c r="FS101" s="43"/>
      <c r="FT101" s="43"/>
      <c r="FU101" s="43"/>
      <c r="FV101" s="43"/>
      <c r="FW101" s="43"/>
      <c r="FX101" s="43"/>
      <c r="FY101" s="43"/>
      <c r="FZ101" s="43"/>
      <c r="GA101" s="43"/>
      <c r="GB101" s="43"/>
      <c r="GC101" s="43"/>
      <c r="GD101" s="43"/>
      <c r="GE101" s="43"/>
      <c r="GF101" s="43"/>
      <c r="GG101" s="43"/>
      <c r="GH101" s="43"/>
      <c r="GI101" s="43"/>
      <c r="GJ101" s="43"/>
      <c r="GK101" s="43"/>
      <c r="GL101" s="43"/>
      <c r="GM101" s="43"/>
      <c r="GN101" s="43"/>
      <c r="GO101" s="43"/>
      <c r="GP101" s="43"/>
      <c r="GQ101" s="43"/>
      <c r="GR101" s="43"/>
      <c r="GS101" s="43"/>
      <c r="GT101" s="43"/>
      <c r="GU101" s="43"/>
      <c r="GV101" s="43"/>
      <c r="GW101" s="43"/>
      <c r="GX101" s="43"/>
      <c r="GY101" s="43"/>
      <c r="GZ101" s="43"/>
      <c r="HA101" s="43"/>
      <c r="HB101" s="43"/>
      <c r="HC101" s="43"/>
      <c r="HD101" s="43"/>
      <c r="HE101" s="43"/>
      <c r="HF101" s="43"/>
      <c r="HG101" s="43"/>
      <c r="HH101" s="43"/>
      <c r="HI101" s="43"/>
      <c r="HJ101" s="43"/>
      <c r="HK101" s="43"/>
      <c r="HL101" s="43"/>
      <c r="HM101" s="43"/>
      <c r="HN101" s="43"/>
      <c r="HO101" s="43"/>
      <c r="HP101" s="43"/>
      <c r="HQ101" s="43"/>
      <c r="HR101" s="43"/>
      <c r="HS101" s="43"/>
      <c r="HT101" s="43"/>
      <c r="HU101" s="43"/>
      <c r="HV101" s="43"/>
      <c r="HW101" s="43"/>
      <c r="HX101" s="43"/>
      <c r="HY101" s="43"/>
      <c r="HZ101" s="43"/>
      <c r="IA101" s="43"/>
      <c r="IB101" s="43"/>
      <c r="IC101" s="43"/>
      <c r="ID101" s="43"/>
      <c r="IE101" s="43"/>
      <c r="IF101" s="43"/>
      <c r="IG101" s="43"/>
      <c r="IH101" s="43"/>
      <c r="II101" s="43"/>
      <c r="IJ101" s="43"/>
      <c r="IK101" s="43"/>
      <c r="IL101" s="43"/>
      <c r="IM101" s="43"/>
      <c r="IN101" s="43"/>
      <c r="IO101" s="43"/>
      <c r="IP101" s="43"/>
      <c r="IQ101" s="43"/>
      <c r="IR101" s="43"/>
      <c r="IS101" s="43"/>
      <c r="IT101" s="43"/>
      <c r="IU101" s="43"/>
    </row>
    <row r="102" spans="1:255" ht="16.350000000000001" customHeight="1">
      <c r="A102" s="16" t="s">
        <v>2024</v>
      </c>
      <c r="B102" s="16"/>
      <c r="C102" s="16"/>
      <c r="D102" s="16"/>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c r="CX102" s="43"/>
      <c r="CY102" s="43"/>
      <c r="CZ102" s="43"/>
      <c r="DA102" s="43"/>
      <c r="DB102" s="43"/>
      <c r="DC102" s="43"/>
      <c r="DD102" s="43"/>
      <c r="DE102" s="43"/>
      <c r="DF102" s="43"/>
      <c r="DG102" s="43"/>
      <c r="DH102" s="43"/>
      <c r="DI102" s="43"/>
      <c r="DJ102" s="43"/>
      <c r="DK102" s="43"/>
      <c r="DL102" s="43"/>
      <c r="DM102" s="43"/>
      <c r="DN102" s="43"/>
      <c r="DO102" s="43"/>
      <c r="DP102" s="43"/>
      <c r="DQ102" s="43"/>
      <c r="DR102" s="43"/>
      <c r="DS102" s="43"/>
      <c r="DT102" s="43"/>
      <c r="DU102" s="43"/>
      <c r="DV102" s="43"/>
      <c r="DW102" s="43"/>
      <c r="DX102" s="43"/>
      <c r="DY102" s="43"/>
      <c r="DZ102" s="43"/>
      <c r="EA102" s="43"/>
      <c r="EB102" s="43"/>
      <c r="EC102" s="43"/>
      <c r="ED102" s="43"/>
      <c r="EE102" s="43"/>
      <c r="EF102" s="43"/>
      <c r="EG102" s="43"/>
      <c r="EH102" s="43"/>
      <c r="EI102" s="43"/>
      <c r="EJ102" s="43"/>
      <c r="EK102" s="43"/>
      <c r="EL102" s="43"/>
      <c r="EM102" s="43"/>
      <c r="EN102" s="43"/>
      <c r="EO102" s="43"/>
      <c r="EP102" s="43"/>
      <c r="EQ102" s="43"/>
      <c r="ER102" s="43"/>
      <c r="ES102" s="43"/>
      <c r="ET102" s="43"/>
      <c r="EU102" s="43"/>
      <c r="EV102" s="43"/>
      <c r="EW102" s="43"/>
      <c r="EX102" s="43"/>
      <c r="EY102" s="43"/>
      <c r="EZ102" s="43"/>
      <c r="FA102" s="43"/>
      <c r="FB102" s="43"/>
      <c r="FC102" s="43"/>
      <c r="FD102" s="43"/>
      <c r="FE102" s="43"/>
      <c r="FF102" s="43"/>
      <c r="FG102" s="43"/>
      <c r="FH102" s="43"/>
      <c r="FI102" s="43"/>
      <c r="FJ102" s="43"/>
      <c r="FK102" s="43"/>
      <c r="FL102" s="43"/>
      <c r="FM102" s="43"/>
      <c r="FN102" s="43"/>
      <c r="FO102" s="43"/>
      <c r="FP102" s="43"/>
      <c r="FQ102" s="43"/>
      <c r="FR102" s="43"/>
      <c r="FS102" s="43"/>
      <c r="FT102" s="43"/>
      <c r="FU102" s="43"/>
      <c r="FV102" s="43"/>
      <c r="FW102" s="43"/>
      <c r="FX102" s="43"/>
      <c r="FY102" s="43"/>
      <c r="FZ102" s="43"/>
      <c r="GA102" s="43"/>
      <c r="GB102" s="43"/>
      <c r="GC102" s="43"/>
      <c r="GD102" s="43"/>
      <c r="GE102" s="43"/>
      <c r="GF102" s="43"/>
      <c r="GG102" s="43"/>
      <c r="GH102" s="43"/>
      <c r="GI102" s="43"/>
      <c r="GJ102" s="43"/>
      <c r="GK102" s="43"/>
      <c r="GL102" s="43"/>
      <c r="GM102" s="43"/>
      <c r="GN102" s="43"/>
      <c r="GO102" s="43"/>
      <c r="GP102" s="43"/>
      <c r="GQ102" s="43"/>
      <c r="GR102" s="43"/>
      <c r="GS102" s="43"/>
      <c r="GT102" s="43"/>
      <c r="GU102" s="43"/>
      <c r="GV102" s="43"/>
      <c r="GW102" s="43"/>
      <c r="GX102" s="43"/>
      <c r="GY102" s="43"/>
      <c r="GZ102" s="43"/>
      <c r="HA102" s="43"/>
      <c r="HB102" s="43"/>
      <c r="HC102" s="43"/>
      <c r="HD102" s="43"/>
      <c r="HE102" s="43"/>
      <c r="HF102" s="43"/>
      <c r="HG102" s="43"/>
      <c r="HH102" s="43"/>
      <c r="HI102" s="43"/>
      <c r="HJ102" s="43"/>
      <c r="HK102" s="43"/>
      <c r="HL102" s="43"/>
      <c r="HM102" s="43"/>
      <c r="HN102" s="43"/>
      <c r="HO102" s="43"/>
      <c r="HP102" s="43"/>
      <c r="HQ102" s="43"/>
      <c r="HR102" s="43"/>
      <c r="HS102" s="43"/>
      <c r="HT102" s="43"/>
      <c r="HU102" s="43"/>
      <c r="HV102" s="43"/>
      <c r="HW102" s="43"/>
      <c r="HX102" s="43"/>
      <c r="HY102" s="43"/>
      <c r="HZ102" s="43"/>
      <c r="IA102" s="43"/>
      <c r="IB102" s="43"/>
      <c r="IC102" s="43"/>
      <c r="ID102" s="43"/>
      <c r="IE102" s="43"/>
      <c r="IF102" s="43"/>
      <c r="IG102" s="43"/>
      <c r="IH102" s="43"/>
      <c r="II102" s="43"/>
      <c r="IJ102" s="43"/>
      <c r="IK102" s="43"/>
      <c r="IL102" s="43"/>
      <c r="IM102" s="43"/>
      <c r="IN102" s="43"/>
      <c r="IO102" s="43"/>
      <c r="IP102" s="43"/>
      <c r="IQ102" s="43"/>
      <c r="IR102" s="43"/>
      <c r="IS102" s="43"/>
      <c r="IT102" s="43"/>
      <c r="IU102" s="43"/>
    </row>
    <row r="103" spans="1:255" ht="16.350000000000001" customHeight="1">
      <c r="A103" s="121" t="s">
        <v>2021</v>
      </c>
      <c r="B103" s="16"/>
      <c r="C103" s="16"/>
      <c r="D103" s="16"/>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43"/>
      <c r="BV103" s="43"/>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c r="CT103" s="43"/>
      <c r="CU103" s="43"/>
      <c r="CV103" s="43"/>
      <c r="CW103" s="43"/>
      <c r="CX103" s="43"/>
      <c r="CY103" s="43"/>
      <c r="CZ103" s="43"/>
      <c r="DA103" s="43"/>
      <c r="DB103" s="43"/>
      <c r="DC103" s="43"/>
      <c r="DD103" s="43"/>
      <c r="DE103" s="43"/>
      <c r="DF103" s="43"/>
      <c r="DG103" s="43"/>
      <c r="DH103" s="43"/>
      <c r="DI103" s="43"/>
      <c r="DJ103" s="43"/>
      <c r="DK103" s="43"/>
      <c r="DL103" s="43"/>
      <c r="DM103" s="43"/>
      <c r="DN103" s="43"/>
      <c r="DO103" s="43"/>
      <c r="DP103" s="43"/>
      <c r="DQ103" s="43"/>
      <c r="DR103" s="43"/>
      <c r="DS103" s="43"/>
      <c r="DT103" s="43"/>
      <c r="DU103" s="43"/>
      <c r="DV103" s="43"/>
      <c r="DW103" s="43"/>
      <c r="DX103" s="43"/>
      <c r="DY103" s="43"/>
      <c r="DZ103" s="43"/>
      <c r="EA103" s="43"/>
      <c r="EB103" s="43"/>
      <c r="EC103" s="43"/>
      <c r="ED103" s="43"/>
      <c r="EE103" s="43"/>
      <c r="EF103" s="43"/>
      <c r="EG103" s="43"/>
      <c r="EH103" s="43"/>
      <c r="EI103" s="43"/>
      <c r="EJ103" s="43"/>
      <c r="EK103" s="43"/>
      <c r="EL103" s="43"/>
      <c r="EM103" s="43"/>
      <c r="EN103" s="43"/>
      <c r="EO103" s="43"/>
      <c r="EP103" s="43"/>
      <c r="EQ103" s="43"/>
      <c r="ER103" s="43"/>
      <c r="ES103" s="43"/>
      <c r="ET103" s="43"/>
      <c r="EU103" s="43"/>
      <c r="EV103" s="43"/>
      <c r="EW103" s="43"/>
      <c r="EX103" s="43"/>
      <c r="EY103" s="43"/>
      <c r="EZ103" s="43"/>
      <c r="FA103" s="43"/>
      <c r="FB103" s="43"/>
      <c r="FC103" s="43"/>
      <c r="FD103" s="43"/>
      <c r="FE103" s="43"/>
      <c r="FF103" s="43"/>
      <c r="FG103" s="43"/>
      <c r="FH103" s="43"/>
      <c r="FI103" s="43"/>
      <c r="FJ103" s="43"/>
      <c r="FK103" s="43"/>
      <c r="FL103" s="43"/>
      <c r="FM103" s="43"/>
      <c r="FN103" s="43"/>
      <c r="FO103" s="43"/>
      <c r="FP103" s="43"/>
      <c r="FQ103" s="43"/>
      <c r="FR103" s="43"/>
      <c r="FS103" s="43"/>
      <c r="FT103" s="43"/>
      <c r="FU103" s="43"/>
      <c r="FV103" s="43"/>
      <c r="FW103" s="43"/>
      <c r="FX103" s="43"/>
      <c r="FY103" s="43"/>
      <c r="FZ103" s="43"/>
      <c r="GA103" s="43"/>
      <c r="GB103" s="43"/>
      <c r="GC103" s="43"/>
      <c r="GD103" s="43"/>
      <c r="GE103" s="43"/>
      <c r="GF103" s="43"/>
      <c r="GG103" s="43"/>
      <c r="GH103" s="43"/>
      <c r="GI103" s="43"/>
      <c r="GJ103" s="43"/>
      <c r="GK103" s="43"/>
      <c r="GL103" s="43"/>
      <c r="GM103" s="43"/>
      <c r="GN103" s="43"/>
      <c r="GO103" s="43"/>
      <c r="GP103" s="43"/>
      <c r="GQ103" s="43"/>
      <c r="GR103" s="43"/>
      <c r="GS103" s="43"/>
      <c r="GT103" s="43"/>
      <c r="GU103" s="43"/>
      <c r="GV103" s="43"/>
      <c r="GW103" s="43"/>
      <c r="GX103" s="43"/>
      <c r="GY103" s="43"/>
      <c r="GZ103" s="43"/>
      <c r="HA103" s="43"/>
      <c r="HB103" s="43"/>
      <c r="HC103" s="43"/>
      <c r="HD103" s="43"/>
      <c r="HE103" s="43"/>
      <c r="HF103" s="43"/>
      <c r="HG103" s="43"/>
      <c r="HH103" s="43"/>
      <c r="HI103" s="43"/>
      <c r="HJ103" s="43"/>
      <c r="HK103" s="43"/>
      <c r="HL103" s="43"/>
      <c r="HM103" s="43"/>
      <c r="HN103" s="43"/>
      <c r="HO103" s="43"/>
      <c r="HP103" s="43"/>
      <c r="HQ103" s="43"/>
      <c r="HR103" s="43"/>
      <c r="HS103" s="43"/>
      <c r="HT103" s="43"/>
      <c r="HU103" s="43"/>
      <c r="HV103" s="43"/>
      <c r="HW103" s="43"/>
      <c r="HX103" s="43"/>
      <c r="HY103" s="43"/>
      <c r="HZ103" s="43"/>
      <c r="IA103" s="43"/>
      <c r="IB103" s="43"/>
      <c r="IC103" s="43"/>
      <c r="ID103" s="43"/>
      <c r="IE103" s="43"/>
      <c r="IF103" s="43"/>
      <c r="IG103" s="43"/>
      <c r="IH103" s="43"/>
      <c r="II103" s="43"/>
      <c r="IJ103" s="43"/>
      <c r="IK103" s="43"/>
      <c r="IL103" s="43"/>
      <c r="IM103" s="43"/>
      <c r="IN103" s="43"/>
      <c r="IO103" s="43"/>
      <c r="IP103" s="43"/>
      <c r="IQ103" s="43"/>
      <c r="IR103" s="43"/>
      <c r="IS103" s="43"/>
      <c r="IT103" s="43"/>
      <c r="IU103" s="43"/>
    </row>
    <row r="104" spans="1:255" ht="16.350000000000001" customHeight="1">
      <c r="A104" s="16" t="s">
        <v>2022</v>
      </c>
      <c r="B104" s="16"/>
      <c r="C104" s="16"/>
      <c r="D104" s="16"/>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c r="CT104" s="43"/>
      <c r="CU104" s="43"/>
      <c r="CV104" s="43"/>
      <c r="CW104" s="43"/>
      <c r="CX104" s="43"/>
      <c r="CY104" s="43"/>
      <c r="CZ104" s="43"/>
      <c r="DA104" s="43"/>
      <c r="DB104" s="43"/>
      <c r="DC104" s="43"/>
      <c r="DD104" s="43"/>
      <c r="DE104" s="43"/>
      <c r="DF104" s="43"/>
      <c r="DG104" s="43"/>
      <c r="DH104" s="43"/>
      <c r="DI104" s="43"/>
      <c r="DJ104" s="43"/>
      <c r="DK104" s="43"/>
      <c r="DL104" s="43"/>
      <c r="DM104" s="43"/>
      <c r="DN104" s="43"/>
      <c r="DO104" s="43"/>
      <c r="DP104" s="43"/>
      <c r="DQ104" s="43"/>
      <c r="DR104" s="43"/>
      <c r="DS104" s="43"/>
      <c r="DT104" s="43"/>
      <c r="DU104" s="43"/>
      <c r="DV104" s="43"/>
      <c r="DW104" s="43"/>
      <c r="DX104" s="43"/>
      <c r="DY104" s="43"/>
      <c r="DZ104" s="43"/>
      <c r="EA104" s="43"/>
      <c r="EB104" s="43"/>
      <c r="EC104" s="43"/>
      <c r="ED104" s="43"/>
      <c r="EE104" s="43"/>
      <c r="EF104" s="43"/>
      <c r="EG104" s="43"/>
      <c r="EH104" s="43"/>
      <c r="EI104" s="43"/>
      <c r="EJ104" s="43"/>
      <c r="EK104" s="43"/>
      <c r="EL104" s="43"/>
      <c r="EM104" s="43"/>
      <c r="EN104" s="43"/>
      <c r="EO104" s="43"/>
      <c r="EP104" s="43"/>
      <c r="EQ104" s="43"/>
      <c r="ER104" s="43"/>
      <c r="ES104" s="43"/>
      <c r="ET104" s="43"/>
      <c r="EU104" s="43"/>
      <c r="EV104" s="43"/>
      <c r="EW104" s="43"/>
      <c r="EX104" s="43"/>
      <c r="EY104" s="43"/>
      <c r="EZ104" s="43"/>
      <c r="FA104" s="43"/>
      <c r="FB104" s="43"/>
      <c r="FC104" s="43"/>
      <c r="FD104" s="43"/>
      <c r="FE104" s="43"/>
      <c r="FF104" s="43"/>
      <c r="FG104" s="43"/>
      <c r="FH104" s="43"/>
      <c r="FI104" s="43"/>
      <c r="FJ104" s="43"/>
      <c r="FK104" s="43"/>
      <c r="FL104" s="43"/>
      <c r="FM104" s="43"/>
      <c r="FN104" s="43"/>
      <c r="FO104" s="43"/>
      <c r="FP104" s="43"/>
      <c r="FQ104" s="43"/>
      <c r="FR104" s="43"/>
      <c r="FS104" s="43"/>
      <c r="FT104" s="43"/>
      <c r="FU104" s="43"/>
      <c r="FV104" s="43"/>
      <c r="FW104" s="43"/>
      <c r="FX104" s="43"/>
      <c r="FY104" s="43"/>
      <c r="FZ104" s="43"/>
      <c r="GA104" s="43"/>
      <c r="GB104" s="43"/>
      <c r="GC104" s="43"/>
      <c r="GD104" s="43"/>
      <c r="GE104" s="43"/>
      <c r="GF104" s="43"/>
      <c r="GG104" s="43"/>
      <c r="GH104" s="43"/>
      <c r="GI104" s="43"/>
      <c r="GJ104" s="43"/>
      <c r="GK104" s="43"/>
      <c r="GL104" s="43"/>
      <c r="GM104" s="43"/>
      <c r="GN104" s="43"/>
      <c r="GO104" s="43"/>
      <c r="GP104" s="43"/>
      <c r="GQ104" s="43"/>
      <c r="GR104" s="43"/>
      <c r="GS104" s="43"/>
      <c r="GT104" s="43"/>
      <c r="GU104" s="43"/>
      <c r="GV104" s="43"/>
      <c r="GW104" s="43"/>
      <c r="GX104" s="43"/>
      <c r="GY104" s="43"/>
      <c r="GZ104" s="43"/>
      <c r="HA104" s="43"/>
      <c r="HB104" s="43"/>
      <c r="HC104" s="43"/>
      <c r="HD104" s="43"/>
      <c r="HE104" s="43"/>
      <c r="HF104" s="43"/>
      <c r="HG104" s="43"/>
      <c r="HH104" s="43"/>
      <c r="HI104" s="43"/>
      <c r="HJ104" s="43"/>
      <c r="HK104" s="43"/>
      <c r="HL104" s="43"/>
      <c r="HM104" s="43"/>
      <c r="HN104" s="43"/>
      <c r="HO104" s="43"/>
      <c r="HP104" s="43"/>
      <c r="HQ104" s="43"/>
      <c r="HR104" s="43"/>
      <c r="HS104" s="43"/>
      <c r="HT104" s="43"/>
      <c r="HU104" s="43"/>
      <c r="HV104" s="43"/>
      <c r="HW104" s="43"/>
      <c r="HX104" s="43"/>
      <c r="HY104" s="43"/>
      <c r="HZ104" s="43"/>
      <c r="IA104" s="43"/>
      <c r="IB104" s="43"/>
      <c r="IC104" s="43"/>
      <c r="ID104" s="43"/>
      <c r="IE104" s="43"/>
      <c r="IF104" s="43"/>
      <c r="IG104" s="43"/>
      <c r="IH104" s="43"/>
      <c r="II104" s="43"/>
      <c r="IJ104" s="43"/>
      <c r="IK104" s="43"/>
      <c r="IL104" s="43"/>
      <c r="IM104" s="43"/>
      <c r="IN104" s="43"/>
      <c r="IO104" s="43"/>
      <c r="IP104" s="43"/>
      <c r="IQ104" s="43"/>
      <c r="IR104" s="43"/>
      <c r="IS104" s="43"/>
      <c r="IT104" s="43"/>
      <c r="IU104" s="43"/>
    </row>
    <row r="105" spans="1:255" ht="16.350000000000001" customHeight="1">
      <c r="A105" s="16" t="s">
        <v>2023</v>
      </c>
      <c r="B105" s="16"/>
      <c r="C105" s="16"/>
      <c r="D105" s="16"/>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c r="CY105" s="43"/>
      <c r="CZ105" s="43"/>
      <c r="DA105" s="43"/>
      <c r="DB105" s="43"/>
      <c r="DC105" s="43"/>
      <c r="DD105" s="43"/>
      <c r="DE105" s="43"/>
      <c r="DF105" s="43"/>
      <c r="DG105" s="43"/>
      <c r="DH105" s="43"/>
      <c r="DI105" s="43"/>
      <c r="DJ105" s="43"/>
      <c r="DK105" s="43"/>
      <c r="DL105" s="43"/>
      <c r="DM105" s="43"/>
      <c r="DN105" s="43"/>
      <c r="DO105" s="43"/>
      <c r="DP105" s="43"/>
      <c r="DQ105" s="43"/>
      <c r="DR105" s="43"/>
      <c r="DS105" s="43"/>
      <c r="DT105" s="43"/>
      <c r="DU105" s="43"/>
      <c r="DV105" s="43"/>
      <c r="DW105" s="43"/>
      <c r="DX105" s="43"/>
      <c r="DY105" s="43"/>
      <c r="DZ105" s="43"/>
      <c r="EA105" s="43"/>
      <c r="EB105" s="43"/>
      <c r="EC105" s="43"/>
      <c r="ED105" s="43"/>
      <c r="EE105" s="43"/>
      <c r="EF105" s="43"/>
      <c r="EG105" s="43"/>
      <c r="EH105" s="43"/>
      <c r="EI105" s="43"/>
      <c r="EJ105" s="43"/>
      <c r="EK105" s="43"/>
      <c r="EL105" s="43"/>
      <c r="EM105" s="43"/>
      <c r="EN105" s="43"/>
      <c r="EO105" s="43"/>
      <c r="EP105" s="43"/>
      <c r="EQ105" s="43"/>
      <c r="ER105" s="43"/>
      <c r="ES105" s="43"/>
      <c r="ET105" s="43"/>
      <c r="EU105" s="43"/>
      <c r="EV105" s="43"/>
      <c r="EW105" s="43"/>
      <c r="EX105" s="43"/>
      <c r="EY105" s="43"/>
      <c r="EZ105" s="43"/>
      <c r="FA105" s="43"/>
      <c r="FB105" s="43"/>
      <c r="FC105" s="43"/>
      <c r="FD105" s="43"/>
      <c r="FE105" s="43"/>
      <c r="FF105" s="43"/>
      <c r="FG105" s="43"/>
      <c r="FH105" s="43"/>
      <c r="FI105" s="43"/>
      <c r="FJ105" s="43"/>
      <c r="FK105" s="43"/>
      <c r="FL105" s="43"/>
      <c r="FM105" s="43"/>
      <c r="FN105" s="43"/>
      <c r="FO105" s="43"/>
      <c r="FP105" s="43"/>
      <c r="FQ105" s="43"/>
      <c r="FR105" s="43"/>
      <c r="FS105" s="43"/>
      <c r="FT105" s="43"/>
      <c r="FU105" s="43"/>
      <c r="FV105" s="43"/>
      <c r="FW105" s="43"/>
      <c r="FX105" s="43"/>
      <c r="FY105" s="43"/>
      <c r="FZ105" s="43"/>
      <c r="GA105" s="43"/>
      <c r="GB105" s="43"/>
      <c r="GC105" s="43"/>
      <c r="GD105" s="43"/>
      <c r="GE105" s="43"/>
      <c r="GF105" s="43"/>
      <c r="GG105" s="43"/>
      <c r="GH105" s="43"/>
      <c r="GI105" s="43"/>
      <c r="GJ105" s="43"/>
      <c r="GK105" s="43"/>
      <c r="GL105" s="43"/>
      <c r="GM105" s="43"/>
      <c r="GN105" s="43"/>
      <c r="GO105" s="43"/>
      <c r="GP105" s="43"/>
      <c r="GQ105" s="43"/>
      <c r="GR105" s="43"/>
      <c r="GS105" s="43"/>
      <c r="GT105" s="43"/>
      <c r="GU105" s="43"/>
      <c r="GV105" s="43"/>
      <c r="GW105" s="43"/>
      <c r="GX105" s="43"/>
      <c r="GY105" s="43"/>
      <c r="GZ105" s="43"/>
      <c r="HA105" s="43"/>
      <c r="HB105" s="43"/>
      <c r="HC105" s="43"/>
      <c r="HD105" s="43"/>
      <c r="HE105" s="43"/>
      <c r="HF105" s="43"/>
      <c r="HG105" s="43"/>
      <c r="HH105" s="43"/>
      <c r="HI105" s="43"/>
      <c r="HJ105" s="43"/>
      <c r="HK105" s="43"/>
      <c r="HL105" s="43"/>
      <c r="HM105" s="43"/>
      <c r="HN105" s="43"/>
      <c r="HO105" s="43"/>
      <c r="HP105" s="43"/>
      <c r="HQ105" s="43"/>
      <c r="HR105" s="43"/>
      <c r="HS105" s="43"/>
      <c r="HT105" s="43"/>
      <c r="HU105" s="43"/>
      <c r="HV105" s="43"/>
      <c r="HW105" s="43"/>
      <c r="HX105" s="43"/>
      <c r="HY105" s="43"/>
      <c r="HZ105" s="43"/>
      <c r="IA105" s="43"/>
      <c r="IB105" s="43"/>
      <c r="IC105" s="43"/>
      <c r="ID105" s="43"/>
      <c r="IE105" s="43"/>
      <c r="IF105" s="43"/>
      <c r="IG105" s="43"/>
      <c r="IH105" s="43"/>
      <c r="II105" s="43"/>
      <c r="IJ105" s="43"/>
      <c r="IK105" s="43"/>
      <c r="IL105" s="43"/>
      <c r="IM105" s="43"/>
      <c r="IN105" s="43"/>
      <c r="IO105" s="43"/>
      <c r="IP105" s="43"/>
      <c r="IQ105" s="43"/>
      <c r="IR105" s="43"/>
      <c r="IS105" s="43"/>
      <c r="IT105" s="43"/>
      <c r="IU105" s="43"/>
    </row>
    <row r="106" spans="1:255" ht="16.350000000000001" customHeight="1">
      <c r="A106" s="121" t="s">
        <v>1982</v>
      </c>
      <c r="B106" s="16"/>
      <c r="C106" s="16"/>
      <c r="D106" s="16"/>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43"/>
      <c r="BV106" s="43"/>
      <c r="BW106" s="43"/>
      <c r="BX106" s="43"/>
      <c r="BY106" s="43"/>
      <c r="BZ106" s="43"/>
      <c r="CA106" s="43"/>
      <c r="CB106" s="43"/>
      <c r="CC106" s="43"/>
      <c r="CD106" s="43"/>
      <c r="CE106" s="43"/>
      <c r="CF106" s="43"/>
      <c r="CG106" s="43"/>
      <c r="CH106" s="43"/>
      <c r="CI106" s="43"/>
      <c r="CJ106" s="43"/>
      <c r="CK106" s="43"/>
      <c r="CL106" s="43"/>
      <c r="CM106" s="43"/>
      <c r="CN106" s="43"/>
      <c r="CO106" s="43"/>
      <c r="CP106" s="43"/>
      <c r="CQ106" s="43"/>
      <c r="CR106" s="43"/>
      <c r="CS106" s="43"/>
      <c r="CT106" s="43"/>
      <c r="CU106" s="43"/>
      <c r="CV106" s="43"/>
      <c r="CW106" s="43"/>
      <c r="CX106" s="43"/>
      <c r="CY106" s="43"/>
      <c r="CZ106" s="43"/>
      <c r="DA106" s="43"/>
      <c r="DB106" s="43"/>
      <c r="DC106" s="43"/>
      <c r="DD106" s="43"/>
      <c r="DE106" s="43"/>
      <c r="DF106" s="43"/>
      <c r="DG106" s="43"/>
      <c r="DH106" s="43"/>
      <c r="DI106" s="43"/>
      <c r="DJ106" s="43"/>
      <c r="DK106" s="43"/>
      <c r="DL106" s="43"/>
      <c r="DM106" s="43"/>
      <c r="DN106" s="43"/>
      <c r="DO106" s="43"/>
      <c r="DP106" s="43"/>
      <c r="DQ106" s="43"/>
      <c r="DR106" s="43"/>
      <c r="DS106" s="43"/>
      <c r="DT106" s="43"/>
      <c r="DU106" s="43"/>
      <c r="DV106" s="43"/>
      <c r="DW106" s="43"/>
      <c r="DX106" s="43"/>
      <c r="DY106" s="43"/>
      <c r="DZ106" s="43"/>
      <c r="EA106" s="43"/>
      <c r="EB106" s="43"/>
      <c r="EC106" s="43"/>
      <c r="ED106" s="43"/>
      <c r="EE106" s="43"/>
      <c r="EF106" s="43"/>
      <c r="EG106" s="43"/>
      <c r="EH106" s="43"/>
      <c r="EI106" s="43"/>
      <c r="EJ106" s="43"/>
      <c r="EK106" s="43"/>
      <c r="EL106" s="43"/>
      <c r="EM106" s="43"/>
      <c r="EN106" s="43"/>
      <c r="EO106" s="43"/>
      <c r="EP106" s="43"/>
      <c r="EQ106" s="43"/>
      <c r="ER106" s="43"/>
      <c r="ES106" s="43"/>
      <c r="ET106" s="43"/>
      <c r="EU106" s="43"/>
      <c r="EV106" s="43"/>
      <c r="EW106" s="43"/>
      <c r="EX106" s="43"/>
      <c r="EY106" s="43"/>
      <c r="EZ106" s="43"/>
      <c r="FA106" s="43"/>
      <c r="FB106" s="43"/>
      <c r="FC106" s="43"/>
      <c r="FD106" s="43"/>
      <c r="FE106" s="43"/>
      <c r="FF106" s="43"/>
      <c r="FG106" s="43"/>
      <c r="FH106" s="43"/>
      <c r="FI106" s="43"/>
      <c r="FJ106" s="43"/>
      <c r="FK106" s="43"/>
      <c r="FL106" s="43"/>
      <c r="FM106" s="43"/>
      <c r="FN106" s="43"/>
      <c r="FO106" s="43"/>
      <c r="FP106" s="43"/>
      <c r="FQ106" s="43"/>
      <c r="FR106" s="43"/>
      <c r="FS106" s="43"/>
      <c r="FT106" s="43"/>
      <c r="FU106" s="43"/>
      <c r="FV106" s="43"/>
      <c r="FW106" s="43"/>
      <c r="FX106" s="43"/>
      <c r="FY106" s="43"/>
      <c r="FZ106" s="43"/>
      <c r="GA106" s="43"/>
      <c r="GB106" s="43"/>
      <c r="GC106" s="43"/>
      <c r="GD106" s="43"/>
      <c r="GE106" s="43"/>
      <c r="GF106" s="43"/>
      <c r="GG106" s="43"/>
      <c r="GH106" s="43"/>
      <c r="GI106" s="43"/>
      <c r="GJ106" s="43"/>
      <c r="GK106" s="43"/>
      <c r="GL106" s="43"/>
      <c r="GM106" s="43"/>
      <c r="GN106" s="43"/>
      <c r="GO106" s="43"/>
      <c r="GP106" s="43"/>
      <c r="GQ106" s="43"/>
      <c r="GR106" s="43"/>
      <c r="GS106" s="43"/>
      <c r="GT106" s="43"/>
      <c r="GU106" s="43"/>
      <c r="GV106" s="43"/>
      <c r="GW106" s="43"/>
      <c r="GX106" s="43"/>
      <c r="GY106" s="43"/>
      <c r="GZ106" s="43"/>
      <c r="HA106" s="43"/>
      <c r="HB106" s="43"/>
      <c r="HC106" s="43"/>
      <c r="HD106" s="43"/>
      <c r="HE106" s="43"/>
      <c r="HF106" s="43"/>
      <c r="HG106" s="43"/>
      <c r="HH106" s="43"/>
      <c r="HI106" s="43"/>
      <c r="HJ106" s="43"/>
      <c r="HK106" s="43"/>
      <c r="HL106" s="43"/>
      <c r="HM106" s="43"/>
      <c r="HN106" s="43"/>
      <c r="HO106" s="43"/>
      <c r="HP106" s="43"/>
      <c r="HQ106" s="43"/>
      <c r="HR106" s="43"/>
      <c r="HS106" s="43"/>
      <c r="HT106" s="43"/>
      <c r="HU106" s="43"/>
      <c r="HV106" s="43"/>
      <c r="HW106" s="43"/>
      <c r="HX106" s="43"/>
      <c r="HY106" s="43"/>
      <c r="HZ106" s="43"/>
      <c r="IA106" s="43"/>
      <c r="IB106" s="43"/>
      <c r="IC106" s="43"/>
      <c r="ID106" s="43"/>
      <c r="IE106" s="43"/>
      <c r="IF106" s="43"/>
      <c r="IG106" s="43"/>
      <c r="IH106" s="43"/>
      <c r="II106" s="43"/>
      <c r="IJ106" s="43"/>
      <c r="IK106" s="43"/>
      <c r="IL106" s="43"/>
      <c r="IM106" s="43"/>
      <c r="IN106" s="43"/>
      <c r="IO106" s="43"/>
      <c r="IP106" s="43"/>
      <c r="IQ106" s="43"/>
      <c r="IR106" s="43"/>
      <c r="IS106" s="43"/>
      <c r="IT106" s="43"/>
      <c r="IU106" s="43"/>
    </row>
    <row r="107" spans="1:255" ht="16.350000000000001" customHeight="1">
      <c r="A107" s="16" t="s">
        <v>2033</v>
      </c>
      <c r="B107" s="16"/>
      <c r="C107" s="16"/>
      <c r="D107" s="16"/>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3"/>
      <c r="BV107" s="43"/>
      <c r="BW107" s="43"/>
      <c r="BX107" s="43"/>
      <c r="BY107" s="43"/>
      <c r="BZ107" s="43"/>
      <c r="CA107" s="43"/>
      <c r="CB107" s="43"/>
      <c r="CC107" s="43"/>
      <c r="CD107" s="43"/>
      <c r="CE107" s="43"/>
      <c r="CF107" s="43"/>
      <c r="CG107" s="43"/>
      <c r="CH107" s="43"/>
      <c r="CI107" s="43"/>
      <c r="CJ107" s="43"/>
      <c r="CK107" s="43"/>
      <c r="CL107" s="43"/>
      <c r="CM107" s="43"/>
      <c r="CN107" s="43"/>
      <c r="CO107" s="43"/>
      <c r="CP107" s="43"/>
      <c r="CQ107" s="43"/>
      <c r="CR107" s="43"/>
      <c r="CS107" s="43"/>
      <c r="CT107" s="43"/>
      <c r="CU107" s="43"/>
      <c r="CV107" s="43"/>
      <c r="CW107" s="43"/>
      <c r="CX107" s="43"/>
      <c r="CY107" s="43"/>
      <c r="CZ107" s="43"/>
      <c r="DA107" s="43"/>
      <c r="DB107" s="43"/>
      <c r="DC107" s="43"/>
      <c r="DD107" s="43"/>
      <c r="DE107" s="43"/>
      <c r="DF107" s="43"/>
      <c r="DG107" s="43"/>
      <c r="DH107" s="43"/>
      <c r="DI107" s="43"/>
      <c r="DJ107" s="43"/>
      <c r="DK107" s="43"/>
      <c r="DL107" s="43"/>
      <c r="DM107" s="43"/>
      <c r="DN107" s="43"/>
      <c r="DO107" s="43"/>
      <c r="DP107" s="43"/>
      <c r="DQ107" s="43"/>
      <c r="DR107" s="43"/>
      <c r="DS107" s="43"/>
      <c r="DT107" s="43"/>
      <c r="DU107" s="43"/>
      <c r="DV107" s="43"/>
      <c r="DW107" s="43"/>
      <c r="DX107" s="43"/>
      <c r="DY107" s="43"/>
      <c r="DZ107" s="43"/>
      <c r="EA107" s="43"/>
      <c r="EB107" s="43"/>
      <c r="EC107" s="43"/>
      <c r="ED107" s="43"/>
      <c r="EE107" s="43"/>
      <c r="EF107" s="43"/>
      <c r="EG107" s="43"/>
      <c r="EH107" s="43"/>
      <c r="EI107" s="43"/>
      <c r="EJ107" s="43"/>
      <c r="EK107" s="43"/>
      <c r="EL107" s="43"/>
      <c r="EM107" s="43"/>
      <c r="EN107" s="43"/>
      <c r="EO107" s="43"/>
      <c r="EP107" s="43"/>
      <c r="EQ107" s="43"/>
      <c r="ER107" s="43"/>
      <c r="ES107" s="43"/>
      <c r="ET107" s="43"/>
      <c r="EU107" s="43"/>
      <c r="EV107" s="43"/>
      <c r="EW107" s="43"/>
      <c r="EX107" s="43"/>
      <c r="EY107" s="43"/>
      <c r="EZ107" s="43"/>
      <c r="FA107" s="43"/>
      <c r="FB107" s="43"/>
      <c r="FC107" s="43"/>
      <c r="FD107" s="43"/>
      <c r="FE107" s="43"/>
      <c r="FF107" s="43"/>
      <c r="FG107" s="43"/>
      <c r="FH107" s="43"/>
      <c r="FI107" s="43"/>
      <c r="FJ107" s="43"/>
      <c r="FK107" s="43"/>
      <c r="FL107" s="43"/>
      <c r="FM107" s="43"/>
      <c r="FN107" s="43"/>
      <c r="FO107" s="43"/>
      <c r="FP107" s="43"/>
      <c r="FQ107" s="43"/>
      <c r="FR107" s="43"/>
      <c r="FS107" s="43"/>
      <c r="FT107" s="43"/>
      <c r="FU107" s="43"/>
      <c r="FV107" s="43"/>
      <c r="FW107" s="43"/>
      <c r="FX107" s="43"/>
      <c r="FY107" s="43"/>
      <c r="FZ107" s="43"/>
      <c r="GA107" s="43"/>
      <c r="GB107" s="43"/>
      <c r="GC107" s="43"/>
      <c r="GD107" s="43"/>
      <c r="GE107" s="43"/>
      <c r="GF107" s="43"/>
      <c r="GG107" s="43"/>
      <c r="GH107" s="43"/>
      <c r="GI107" s="43"/>
      <c r="GJ107" s="43"/>
      <c r="GK107" s="43"/>
      <c r="GL107" s="43"/>
      <c r="GM107" s="43"/>
      <c r="GN107" s="43"/>
      <c r="GO107" s="43"/>
      <c r="GP107" s="43"/>
      <c r="GQ107" s="43"/>
      <c r="GR107" s="43"/>
      <c r="GS107" s="43"/>
      <c r="GT107" s="43"/>
      <c r="GU107" s="43"/>
      <c r="GV107" s="43"/>
      <c r="GW107" s="43"/>
      <c r="GX107" s="43"/>
      <c r="GY107" s="43"/>
      <c r="GZ107" s="43"/>
      <c r="HA107" s="43"/>
      <c r="HB107" s="43"/>
      <c r="HC107" s="43"/>
      <c r="HD107" s="43"/>
      <c r="HE107" s="43"/>
      <c r="HF107" s="43"/>
      <c r="HG107" s="43"/>
      <c r="HH107" s="43"/>
      <c r="HI107" s="43"/>
      <c r="HJ107" s="43"/>
      <c r="HK107" s="43"/>
      <c r="HL107" s="43"/>
      <c r="HM107" s="43"/>
      <c r="HN107" s="43"/>
      <c r="HO107" s="43"/>
      <c r="HP107" s="43"/>
      <c r="HQ107" s="43"/>
      <c r="HR107" s="43"/>
      <c r="HS107" s="43"/>
      <c r="HT107" s="43"/>
      <c r="HU107" s="43"/>
      <c r="HV107" s="43"/>
      <c r="HW107" s="43"/>
      <c r="HX107" s="43"/>
      <c r="HY107" s="43"/>
      <c r="HZ107" s="43"/>
      <c r="IA107" s="43"/>
      <c r="IB107" s="43"/>
      <c r="IC107" s="43"/>
      <c r="ID107" s="43"/>
      <c r="IE107" s="43"/>
      <c r="IF107" s="43"/>
      <c r="IG107" s="43"/>
      <c r="IH107" s="43"/>
      <c r="II107" s="43"/>
      <c r="IJ107" s="43"/>
      <c r="IK107" s="43"/>
      <c r="IL107" s="43"/>
      <c r="IM107" s="43"/>
      <c r="IN107" s="43"/>
      <c r="IO107" s="43"/>
      <c r="IP107" s="43"/>
      <c r="IQ107" s="43"/>
      <c r="IR107" s="43"/>
      <c r="IS107" s="43"/>
      <c r="IT107" s="43"/>
      <c r="IU107" s="43"/>
    </row>
    <row r="108" spans="1:255" ht="16.350000000000001" customHeight="1" thickBot="1">
      <c r="A108" s="121" t="s">
        <v>2034</v>
      </c>
      <c r="B108" s="16"/>
      <c r="C108" s="16"/>
      <c r="D108" s="16"/>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3"/>
      <c r="BZ108" s="43"/>
      <c r="CA108" s="43"/>
      <c r="CB108" s="43"/>
      <c r="CC108" s="43"/>
      <c r="CD108" s="43"/>
      <c r="CE108" s="43"/>
      <c r="CF108" s="43"/>
      <c r="CG108" s="43"/>
      <c r="CH108" s="43"/>
      <c r="CI108" s="43"/>
      <c r="CJ108" s="43"/>
      <c r="CK108" s="43"/>
      <c r="CL108" s="43"/>
      <c r="CM108" s="43"/>
      <c r="CN108" s="43"/>
      <c r="CO108" s="43"/>
      <c r="CP108" s="43"/>
      <c r="CQ108" s="43"/>
      <c r="CR108" s="43"/>
      <c r="CS108" s="43"/>
      <c r="CT108" s="43"/>
      <c r="CU108" s="43"/>
      <c r="CV108" s="43"/>
      <c r="CW108" s="43"/>
      <c r="CX108" s="43"/>
      <c r="CY108" s="43"/>
      <c r="CZ108" s="43"/>
      <c r="DA108" s="43"/>
      <c r="DB108" s="43"/>
      <c r="DC108" s="43"/>
      <c r="DD108" s="43"/>
      <c r="DE108" s="43"/>
      <c r="DF108" s="43"/>
      <c r="DG108" s="43"/>
      <c r="DH108" s="43"/>
      <c r="DI108" s="43"/>
      <c r="DJ108" s="43"/>
      <c r="DK108" s="43"/>
      <c r="DL108" s="43"/>
      <c r="DM108" s="43"/>
      <c r="DN108" s="43"/>
      <c r="DO108" s="43"/>
      <c r="DP108" s="43"/>
      <c r="DQ108" s="43"/>
      <c r="DR108" s="43"/>
      <c r="DS108" s="43"/>
      <c r="DT108" s="43"/>
      <c r="DU108" s="43"/>
      <c r="DV108" s="43"/>
      <c r="DW108" s="43"/>
      <c r="DX108" s="43"/>
      <c r="DY108" s="43"/>
      <c r="DZ108" s="43"/>
      <c r="EA108" s="43"/>
      <c r="EB108" s="43"/>
      <c r="EC108" s="43"/>
      <c r="ED108" s="43"/>
      <c r="EE108" s="43"/>
      <c r="EF108" s="43"/>
      <c r="EG108" s="43"/>
      <c r="EH108" s="43"/>
      <c r="EI108" s="43"/>
      <c r="EJ108" s="43"/>
      <c r="EK108" s="43"/>
      <c r="EL108" s="43"/>
      <c r="EM108" s="43"/>
      <c r="EN108" s="43"/>
      <c r="EO108" s="43"/>
      <c r="EP108" s="43"/>
      <c r="EQ108" s="43"/>
      <c r="ER108" s="43"/>
      <c r="ES108" s="43"/>
      <c r="ET108" s="43"/>
      <c r="EU108" s="43"/>
      <c r="EV108" s="43"/>
      <c r="EW108" s="43"/>
      <c r="EX108" s="43"/>
      <c r="EY108" s="43"/>
      <c r="EZ108" s="43"/>
      <c r="FA108" s="43"/>
      <c r="FB108" s="43"/>
      <c r="FC108" s="43"/>
      <c r="FD108" s="43"/>
      <c r="FE108" s="43"/>
      <c r="FF108" s="43"/>
      <c r="FG108" s="43"/>
      <c r="FH108" s="43"/>
      <c r="FI108" s="43"/>
      <c r="FJ108" s="43"/>
      <c r="FK108" s="43"/>
      <c r="FL108" s="43"/>
      <c r="FM108" s="43"/>
      <c r="FN108" s="43"/>
      <c r="FO108" s="43"/>
      <c r="FP108" s="43"/>
      <c r="FQ108" s="43"/>
      <c r="FR108" s="43"/>
      <c r="FS108" s="43"/>
      <c r="FT108" s="43"/>
      <c r="FU108" s="43"/>
      <c r="FV108" s="43"/>
      <c r="FW108" s="43"/>
      <c r="FX108" s="43"/>
      <c r="FY108" s="43"/>
      <c r="FZ108" s="43"/>
      <c r="GA108" s="43"/>
      <c r="GB108" s="43"/>
      <c r="GC108" s="43"/>
      <c r="GD108" s="43"/>
      <c r="GE108" s="43"/>
      <c r="GF108" s="43"/>
      <c r="GG108" s="43"/>
      <c r="GH108" s="43"/>
      <c r="GI108" s="43"/>
      <c r="GJ108" s="43"/>
      <c r="GK108" s="43"/>
      <c r="GL108" s="43"/>
      <c r="GM108" s="43"/>
      <c r="GN108" s="43"/>
      <c r="GO108" s="43"/>
      <c r="GP108" s="43"/>
      <c r="GQ108" s="43"/>
      <c r="GR108" s="43"/>
      <c r="GS108" s="43"/>
      <c r="GT108" s="43"/>
      <c r="GU108" s="43"/>
      <c r="GV108" s="43"/>
      <c r="GW108" s="43"/>
      <c r="GX108" s="43"/>
      <c r="GY108" s="43"/>
      <c r="GZ108" s="43"/>
      <c r="HA108" s="43"/>
      <c r="HB108" s="43"/>
      <c r="HC108" s="43"/>
      <c r="HD108" s="43"/>
      <c r="HE108" s="43"/>
      <c r="HF108" s="43"/>
      <c r="HG108" s="43"/>
      <c r="HH108" s="43"/>
      <c r="HI108" s="43"/>
      <c r="HJ108" s="43"/>
      <c r="HK108" s="43"/>
      <c r="HL108" s="43"/>
      <c r="HM108" s="43"/>
      <c r="HN108" s="43"/>
      <c r="HO108" s="43"/>
      <c r="HP108" s="43"/>
      <c r="HQ108" s="43"/>
      <c r="HR108" s="43"/>
      <c r="HS108" s="43"/>
      <c r="HT108" s="43"/>
      <c r="HU108" s="43"/>
      <c r="HV108" s="43"/>
      <c r="HW108" s="43"/>
      <c r="HX108" s="43"/>
      <c r="HY108" s="43"/>
      <c r="HZ108" s="43"/>
      <c r="IA108" s="43"/>
      <c r="IB108" s="43"/>
      <c r="IC108" s="43"/>
      <c r="ID108" s="43"/>
      <c r="IE108" s="43"/>
      <c r="IF108" s="43"/>
      <c r="IG108" s="43"/>
      <c r="IH108" s="43"/>
      <c r="II108" s="43"/>
      <c r="IJ108" s="43"/>
      <c r="IK108" s="43"/>
      <c r="IL108" s="43"/>
      <c r="IM108" s="43"/>
      <c r="IN108" s="43"/>
      <c r="IO108" s="43"/>
      <c r="IP108" s="43"/>
      <c r="IQ108" s="43"/>
      <c r="IR108" s="43"/>
      <c r="IS108" s="43"/>
      <c r="IT108" s="43"/>
      <c r="IU108" s="43"/>
    </row>
    <row r="109" spans="1:255" ht="16.350000000000001" customHeight="1" thickBot="1">
      <c r="A109" s="9" t="s">
        <v>2085</v>
      </c>
      <c r="B109" s="10"/>
      <c r="C109" s="11">
        <f>DATE(2020,3,21)</f>
        <v>43911</v>
      </c>
      <c r="D109" s="12" t="s">
        <v>1710</v>
      </c>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43"/>
      <c r="CU109" s="43"/>
      <c r="CV109" s="43"/>
      <c r="CW109" s="43"/>
      <c r="CX109" s="43"/>
      <c r="CY109" s="43"/>
      <c r="CZ109" s="43"/>
      <c r="DA109" s="43"/>
      <c r="DB109" s="43"/>
      <c r="DC109" s="43"/>
      <c r="DD109" s="43"/>
      <c r="DE109" s="43"/>
      <c r="DF109" s="43"/>
      <c r="DG109" s="43"/>
      <c r="DH109" s="43"/>
      <c r="DI109" s="43"/>
      <c r="DJ109" s="43"/>
      <c r="DK109" s="43"/>
      <c r="DL109" s="43"/>
      <c r="DM109" s="43"/>
      <c r="DN109" s="43"/>
      <c r="DO109" s="43"/>
      <c r="DP109" s="43"/>
      <c r="DQ109" s="43"/>
      <c r="DR109" s="43"/>
      <c r="DS109" s="43"/>
      <c r="DT109" s="43"/>
      <c r="DU109" s="43"/>
      <c r="DV109" s="43"/>
      <c r="DW109" s="43"/>
      <c r="DX109" s="43"/>
      <c r="DY109" s="43"/>
      <c r="DZ109" s="43"/>
      <c r="EA109" s="43"/>
      <c r="EB109" s="43"/>
      <c r="EC109" s="43"/>
      <c r="ED109" s="43"/>
      <c r="EE109" s="43"/>
      <c r="EF109" s="43"/>
      <c r="EG109" s="43"/>
      <c r="EH109" s="43"/>
      <c r="EI109" s="43"/>
      <c r="EJ109" s="43"/>
      <c r="EK109" s="43"/>
      <c r="EL109" s="43"/>
      <c r="EM109" s="43"/>
      <c r="EN109" s="43"/>
      <c r="EO109" s="43"/>
      <c r="EP109" s="43"/>
      <c r="EQ109" s="43"/>
      <c r="ER109" s="43"/>
      <c r="ES109" s="43"/>
      <c r="ET109" s="43"/>
      <c r="EU109" s="43"/>
      <c r="EV109" s="43"/>
      <c r="EW109" s="43"/>
      <c r="EX109" s="43"/>
      <c r="EY109" s="43"/>
      <c r="EZ109" s="43"/>
      <c r="FA109" s="43"/>
      <c r="FB109" s="43"/>
      <c r="FC109" s="43"/>
      <c r="FD109" s="43"/>
      <c r="FE109" s="43"/>
      <c r="FF109" s="43"/>
      <c r="FG109" s="43"/>
      <c r="FH109" s="43"/>
      <c r="FI109" s="43"/>
      <c r="FJ109" s="43"/>
      <c r="FK109" s="43"/>
      <c r="FL109" s="43"/>
      <c r="FM109" s="43"/>
      <c r="FN109" s="43"/>
      <c r="FO109" s="43"/>
      <c r="FP109" s="43"/>
      <c r="FQ109" s="43"/>
      <c r="FR109" s="43"/>
      <c r="FS109" s="43"/>
      <c r="FT109" s="43"/>
      <c r="FU109" s="43"/>
      <c r="FV109" s="43"/>
      <c r="FW109" s="43"/>
      <c r="FX109" s="43"/>
      <c r="FY109" s="43"/>
      <c r="FZ109" s="43"/>
      <c r="GA109" s="43"/>
      <c r="GB109" s="43"/>
      <c r="GC109" s="43"/>
      <c r="GD109" s="43"/>
      <c r="GE109" s="43"/>
      <c r="GF109" s="43"/>
      <c r="GG109" s="43"/>
      <c r="GH109" s="43"/>
      <c r="GI109" s="43"/>
      <c r="GJ109" s="43"/>
      <c r="GK109" s="43"/>
      <c r="GL109" s="43"/>
      <c r="GM109" s="43"/>
      <c r="GN109" s="43"/>
      <c r="GO109" s="43"/>
      <c r="GP109" s="43"/>
      <c r="GQ109" s="43"/>
      <c r="GR109" s="43"/>
      <c r="GS109" s="43"/>
      <c r="GT109" s="43"/>
      <c r="GU109" s="43"/>
      <c r="GV109" s="43"/>
      <c r="GW109" s="43"/>
      <c r="GX109" s="43"/>
      <c r="GY109" s="43"/>
      <c r="GZ109" s="43"/>
      <c r="HA109" s="43"/>
      <c r="HB109" s="43"/>
      <c r="HC109" s="43"/>
      <c r="HD109" s="43"/>
      <c r="HE109" s="43"/>
      <c r="HF109" s="43"/>
      <c r="HG109" s="43"/>
      <c r="HH109" s="43"/>
      <c r="HI109" s="43"/>
      <c r="HJ109" s="43"/>
      <c r="HK109" s="43"/>
      <c r="HL109" s="43"/>
      <c r="HM109" s="43"/>
      <c r="HN109" s="43"/>
      <c r="HO109" s="43"/>
      <c r="HP109" s="43"/>
      <c r="HQ109" s="43"/>
      <c r="HR109" s="43"/>
      <c r="HS109" s="43"/>
      <c r="HT109" s="43"/>
      <c r="HU109" s="43"/>
      <c r="HV109" s="43"/>
      <c r="HW109" s="43"/>
      <c r="HX109" s="43"/>
      <c r="HY109" s="43"/>
      <c r="HZ109" s="43"/>
      <c r="IA109" s="43"/>
      <c r="IB109" s="43"/>
      <c r="IC109" s="43"/>
      <c r="ID109" s="43"/>
      <c r="IE109" s="43"/>
      <c r="IF109" s="43"/>
      <c r="IG109" s="43"/>
      <c r="IH109" s="43"/>
      <c r="II109" s="43"/>
      <c r="IJ109" s="43"/>
      <c r="IK109" s="43"/>
      <c r="IL109" s="43"/>
      <c r="IM109" s="43"/>
      <c r="IN109" s="43"/>
      <c r="IO109" s="43"/>
      <c r="IP109" s="43"/>
      <c r="IQ109" s="43"/>
      <c r="IR109" s="43"/>
      <c r="IS109" s="43"/>
      <c r="IT109" s="43"/>
      <c r="IU109" s="43"/>
    </row>
    <row r="110" spans="1:255" ht="16.350000000000001" customHeight="1">
      <c r="A110" s="123" t="s">
        <v>2089</v>
      </c>
    </row>
    <row r="111" spans="1:255" ht="16.350000000000001" customHeight="1" thickBot="1">
      <c r="A111" s="123" t="s">
        <v>2086</v>
      </c>
    </row>
    <row r="112" spans="1:255" ht="16.350000000000001" customHeight="1" thickBot="1">
      <c r="A112" s="9" t="s">
        <v>2176</v>
      </c>
      <c r="B112" s="10"/>
      <c r="C112" s="11">
        <f>DATE(2020,3,23)</f>
        <v>43913</v>
      </c>
      <c r="D112" s="12" t="s">
        <v>1710</v>
      </c>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3"/>
      <c r="BZ112" s="43"/>
      <c r="CA112" s="43"/>
      <c r="CB112" s="43"/>
      <c r="CC112" s="43"/>
      <c r="CD112" s="43"/>
      <c r="CE112" s="43"/>
      <c r="CF112" s="43"/>
      <c r="CG112" s="43"/>
      <c r="CH112" s="43"/>
      <c r="CI112" s="43"/>
      <c r="CJ112" s="43"/>
      <c r="CK112" s="43"/>
      <c r="CL112" s="43"/>
      <c r="CM112" s="43"/>
      <c r="CN112" s="43"/>
      <c r="CO112" s="43"/>
      <c r="CP112" s="43"/>
      <c r="CQ112" s="43"/>
      <c r="CR112" s="43"/>
      <c r="CS112" s="43"/>
      <c r="CT112" s="43"/>
      <c r="CU112" s="43"/>
      <c r="CV112" s="43"/>
      <c r="CW112" s="43"/>
      <c r="CX112" s="43"/>
      <c r="CY112" s="43"/>
      <c r="CZ112" s="43"/>
      <c r="DA112" s="43"/>
      <c r="DB112" s="43"/>
      <c r="DC112" s="43"/>
      <c r="DD112" s="43"/>
      <c r="DE112" s="43"/>
      <c r="DF112" s="43"/>
      <c r="DG112" s="43"/>
      <c r="DH112" s="43"/>
      <c r="DI112" s="43"/>
      <c r="DJ112" s="43"/>
      <c r="DK112" s="43"/>
      <c r="DL112" s="43"/>
      <c r="DM112" s="43"/>
      <c r="DN112" s="43"/>
      <c r="DO112" s="43"/>
      <c r="DP112" s="43"/>
      <c r="DQ112" s="43"/>
      <c r="DR112" s="43"/>
      <c r="DS112" s="43"/>
      <c r="DT112" s="43"/>
      <c r="DU112" s="43"/>
      <c r="DV112" s="43"/>
      <c r="DW112" s="43"/>
      <c r="DX112" s="43"/>
      <c r="DY112" s="43"/>
      <c r="DZ112" s="43"/>
      <c r="EA112" s="43"/>
      <c r="EB112" s="43"/>
      <c r="EC112" s="43"/>
      <c r="ED112" s="43"/>
      <c r="EE112" s="43"/>
      <c r="EF112" s="43"/>
      <c r="EG112" s="43"/>
      <c r="EH112" s="43"/>
      <c r="EI112" s="43"/>
      <c r="EJ112" s="43"/>
      <c r="EK112" s="43"/>
      <c r="EL112" s="43"/>
      <c r="EM112" s="43"/>
      <c r="EN112" s="43"/>
      <c r="EO112" s="43"/>
      <c r="EP112" s="43"/>
      <c r="EQ112" s="43"/>
      <c r="ER112" s="43"/>
      <c r="ES112" s="43"/>
      <c r="ET112" s="43"/>
      <c r="EU112" s="43"/>
      <c r="EV112" s="43"/>
      <c r="EW112" s="43"/>
      <c r="EX112" s="43"/>
      <c r="EY112" s="43"/>
      <c r="EZ112" s="43"/>
      <c r="FA112" s="43"/>
      <c r="FB112" s="43"/>
      <c r="FC112" s="43"/>
      <c r="FD112" s="43"/>
      <c r="FE112" s="43"/>
      <c r="FF112" s="43"/>
      <c r="FG112" s="43"/>
      <c r="FH112" s="43"/>
      <c r="FI112" s="43"/>
      <c r="FJ112" s="43"/>
      <c r="FK112" s="43"/>
      <c r="FL112" s="43"/>
      <c r="FM112" s="43"/>
      <c r="FN112" s="43"/>
      <c r="FO112" s="43"/>
      <c r="FP112" s="43"/>
      <c r="FQ112" s="43"/>
      <c r="FR112" s="43"/>
      <c r="FS112" s="43"/>
      <c r="FT112" s="43"/>
      <c r="FU112" s="43"/>
      <c r="FV112" s="43"/>
      <c r="FW112" s="43"/>
      <c r="FX112" s="43"/>
      <c r="FY112" s="43"/>
      <c r="FZ112" s="43"/>
      <c r="GA112" s="43"/>
      <c r="GB112" s="43"/>
      <c r="GC112" s="43"/>
      <c r="GD112" s="43"/>
      <c r="GE112" s="43"/>
      <c r="GF112" s="43"/>
      <c r="GG112" s="43"/>
      <c r="GH112" s="43"/>
      <c r="GI112" s="43"/>
      <c r="GJ112" s="43"/>
      <c r="GK112" s="43"/>
      <c r="GL112" s="43"/>
      <c r="GM112" s="43"/>
      <c r="GN112" s="43"/>
      <c r="GO112" s="43"/>
      <c r="GP112" s="43"/>
      <c r="GQ112" s="43"/>
      <c r="GR112" s="43"/>
      <c r="GS112" s="43"/>
      <c r="GT112" s="43"/>
      <c r="GU112" s="43"/>
      <c r="GV112" s="43"/>
      <c r="GW112" s="43"/>
      <c r="GX112" s="43"/>
      <c r="GY112" s="43"/>
      <c r="GZ112" s="43"/>
      <c r="HA112" s="43"/>
      <c r="HB112" s="43"/>
      <c r="HC112" s="43"/>
      <c r="HD112" s="43"/>
      <c r="HE112" s="43"/>
      <c r="HF112" s="43"/>
      <c r="HG112" s="43"/>
      <c r="HH112" s="43"/>
      <c r="HI112" s="43"/>
      <c r="HJ112" s="43"/>
      <c r="HK112" s="43"/>
      <c r="HL112" s="43"/>
      <c r="HM112" s="43"/>
      <c r="HN112" s="43"/>
      <c r="HO112" s="43"/>
      <c r="HP112" s="43"/>
      <c r="HQ112" s="43"/>
      <c r="HR112" s="43"/>
      <c r="HS112" s="43"/>
      <c r="HT112" s="43"/>
      <c r="HU112" s="43"/>
      <c r="HV112" s="43"/>
      <c r="HW112" s="43"/>
      <c r="HX112" s="43"/>
      <c r="HY112" s="43"/>
      <c r="HZ112" s="43"/>
      <c r="IA112" s="43"/>
      <c r="IB112" s="43"/>
      <c r="IC112" s="43"/>
      <c r="ID112" s="43"/>
      <c r="IE112" s="43"/>
      <c r="IF112" s="43"/>
      <c r="IG112" s="43"/>
      <c r="IH112" s="43"/>
      <c r="II112" s="43"/>
      <c r="IJ112" s="43"/>
      <c r="IK112" s="43"/>
      <c r="IL112" s="43"/>
      <c r="IM112" s="43"/>
      <c r="IN112" s="43"/>
      <c r="IO112" s="43"/>
      <c r="IP112" s="43"/>
      <c r="IQ112" s="43"/>
      <c r="IR112" s="43"/>
      <c r="IS112" s="43"/>
      <c r="IT112" s="43"/>
      <c r="IU112" s="43"/>
    </row>
    <row r="113" spans="1:255" ht="16.350000000000001" customHeight="1">
      <c r="A113" s="123" t="s">
        <v>2177</v>
      </c>
    </row>
    <row r="114" spans="1:255" ht="16.350000000000001" customHeight="1" thickBot="1">
      <c r="A114" s="123" t="s">
        <v>2178</v>
      </c>
    </row>
    <row r="115" spans="1:255" ht="16.350000000000001" customHeight="1">
      <c r="A115" s="207" t="s">
        <v>2180</v>
      </c>
      <c r="B115" s="208"/>
      <c r="C115" s="209">
        <f>DATE(2020,3,25)</f>
        <v>43915</v>
      </c>
      <c r="D115" s="210" t="s">
        <v>1710</v>
      </c>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c r="BY115" s="43"/>
      <c r="BZ115" s="43"/>
      <c r="CA115" s="43"/>
      <c r="CB115" s="43"/>
      <c r="CC115" s="43"/>
      <c r="CD115" s="43"/>
      <c r="CE115" s="43"/>
      <c r="CF115" s="43"/>
      <c r="CG115" s="43"/>
      <c r="CH115" s="43"/>
      <c r="CI115" s="43"/>
      <c r="CJ115" s="43"/>
      <c r="CK115" s="43"/>
      <c r="CL115" s="43"/>
      <c r="CM115" s="43"/>
      <c r="CN115" s="43"/>
      <c r="CO115" s="43"/>
      <c r="CP115" s="43"/>
      <c r="CQ115" s="43"/>
      <c r="CR115" s="43"/>
      <c r="CS115" s="43"/>
      <c r="CT115" s="43"/>
      <c r="CU115" s="43"/>
      <c r="CV115" s="43"/>
      <c r="CW115" s="43"/>
      <c r="CX115" s="43"/>
      <c r="CY115" s="43"/>
      <c r="CZ115" s="43"/>
      <c r="DA115" s="43"/>
      <c r="DB115" s="43"/>
      <c r="DC115" s="43"/>
      <c r="DD115" s="43"/>
      <c r="DE115" s="43"/>
      <c r="DF115" s="43"/>
      <c r="DG115" s="43"/>
      <c r="DH115" s="43"/>
      <c r="DI115" s="43"/>
      <c r="DJ115" s="43"/>
      <c r="DK115" s="43"/>
      <c r="DL115" s="43"/>
      <c r="DM115" s="43"/>
      <c r="DN115" s="43"/>
      <c r="DO115" s="43"/>
      <c r="DP115" s="43"/>
      <c r="DQ115" s="43"/>
      <c r="DR115" s="43"/>
      <c r="DS115" s="43"/>
      <c r="DT115" s="43"/>
      <c r="DU115" s="43"/>
      <c r="DV115" s="43"/>
      <c r="DW115" s="43"/>
      <c r="DX115" s="43"/>
      <c r="DY115" s="43"/>
      <c r="DZ115" s="43"/>
      <c r="EA115" s="43"/>
      <c r="EB115" s="43"/>
      <c r="EC115" s="43"/>
      <c r="ED115" s="43"/>
      <c r="EE115" s="43"/>
      <c r="EF115" s="43"/>
      <c r="EG115" s="43"/>
      <c r="EH115" s="43"/>
      <c r="EI115" s="43"/>
      <c r="EJ115" s="43"/>
      <c r="EK115" s="43"/>
      <c r="EL115" s="43"/>
      <c r="EM115" s="43"/>
      <c r="EN115" s="43"/>
      <c r="EO115" s="43"/>
      <c r="EP115" s="43"/>
      <c r="EQ115" s="43"/>
      <c r="ER115" s="43"/>
      <c r="ES115" s="43"/>
      <c r="ET115" s="43"/>
      <c r="EU115" s="43"/>
      <c r="EV115" s="43"/>
      <c r="EW115" s="43"/>
      <c r="EX115" s="43"/>
      <c r="EY115" s="43"/>
      <c r="EZ115" s="43"/>
      <c r="FA115" s="43"/>
      <c r="FB115" s="43"/>
      <c r="FC115" s="43"/>
      <c r="FD115" s="43"/>
      <c r="FE115" s="43"/>
      <c r="FF115" s="43"/>
      <c r="FG115" s="43"/>
      <c r="FH115" s="43"/>
      <c r="FI115" s="43"/>
      <c r="FJ115" s="43"/>
      <c r="FK115" s="43"/>
      <c r="FL115" s="43"/>
      <c r="FM115" s="43"/>
      <c r="FN115" s="43"/>
      <c r="FO115" s="43"/>
      <c r="FP115" s="43"/>
      <c r="FQ115" s="43"/>
      <c r="FR115" s="43"/>
      <c r="FS115" s="43"/>
      <c r="FT115" s="43"/>
      <c r="FU115" s="43"/>
      <c r="FV115" s="43"/>
      <c r="FW115" s="43"/>
      <c r="FX115" s="43"/>
      <c r="FY115" s="43"/>
      <c r="FZ115" s="43"/>
      <c r="GA115" s="43"/>
      <c r="GB115" s="43"/>
      <c r="GC115" s="43"/>
      <c r="GD115" s="43"/>
      <c r="GE115" s="43"/>
      <c r="GF115" s="43"/>
      <c r="GG115" s="43"/>
      <c r="GH115" s="43"/>
      <c r="GI115" s="43"/>
      <c r="GJ115" s="43"/>
      <c r="GK115" s="43"/>
      <c r="GL115" s="43"/>
      <c r="GM115" s="43"/>
      <c r="GN115" s="43"/>
      <c r="GO115" s="43"/>
      <c r="GP115" s="43"/>
      <c r="GQ115" s="43"/>
      <c r="GR115" s="43"/>
      <c r="GS115" s="43"/>
      <c r="GT115" s="43"/>
      <c r="GU115" s="43"/>
      <c r="GV115" s="43"/>
      <c r="GW115" s="43"/>
      <c r="GX115" s="43"/>
      <c r="GY115" s="43"/>
      <c r="GZ115" s="43"/>
      <c r="HA115" s="43"/>
      <c r="HB115" s="43"/>
      <c r="HC115" s="43"/>
      <c r="HD115" s="43"/>
      <c r="HE115" s="43"/>
      <c r="HF115" s="43"/>
      <c r="HG115" s="43"/>
      <c r="HH115" s="43"/>
      <c r="HI115" s="43"/>
      <c r="HJ115" s="43"/>
      <c r="HK115" s="43"/>
      <c r="HL115" s="43"/>
      <c r="HM115" s="43"/>
      <c r="HN115" s="43"/>
      <c r="HO115" s="43"/>
      <c r="HP115" s="43"/>
      <c r="HQ115" s="43"/>
      <c r="HR115" s="43"/>
      <c r="HS115" s="43"/>
      <c r="HT115" s="43"/>
      <c r="HU115" s="43"/>
      <c r="HV115" s="43"/>
      <c r="HW115" s="43"/>
      <c r="HX115" s="43"/>
      <c r="HY115" s="43"/>
      <c r="HZ115" s="43"/>
      <c r="IA115" s="43"/>
      <c r="IB115" s="43"/>
      <c r="IC115" s="43"/>
      <c r="ID115" s="43"/>
      <c r="IE115" s="43"/>
      <c r="IF115" s="43"/>
      <c r="IG115" s="43"/>
      <c r="IH115" s="43"/>
      <c r="II115" s="43"/>
      <c r="IJ115" s="43"/>
      <c r="IK115" s="43"/>
      <c r="IL115" s="43"/>
      <c r="IM115" s="43"/>
      <c r="IN115" s="43"/>
      <c r="IO115" s="43"/>
      <c r="IP115" s="43"/>
      <c r="IQ115" s="43"/>
      <c r="IR115" s="43"/>
      <c r="IS115" s="43"/>
      <c r="IT115" s="43"/>
      <c r="IU115" s="43"/>
    </row>
    <row r="116" spans="1:255" ht="16.350000000000001" customHeight="1">
      <c r="A116" s="211" t="s">
        <v>2181</v>
      </c>
      <c r="B116" s="212"/>
      <c r="C116" s="212"/>
      <c r="D116" s="212"/>
    </row>
    <row r="117" spans="1:255" ht="16.350000000000001" customHeight="1">
      <c r="A117" s="211" t="s">
        <v>2183</v>
      </c>
      <c r="B117" s="212"/>
      <c r="C117" s="212"/>
      <c r="D117" s="212"/>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43"/>
      <c r="BV117" s="43"/>
      <c r="BW117" s="43"/>
      <c r="BX117" s="43"/>
      <c r="BY117" s="43"/>
      <c r="BZ117" s="43"/>
      <c r="CA117" s="43"/>
      <c r="CB117" s="43"/>
      <c r="CC117" s="43"/>
      <c r="CD117" s="43"/>
      <c r="CE117" s="43"/>
      <c r="CF117" s="43"/>
      <c r="CG117" s="43"/>
      <c r="CH117" s="43"/>
      <c r="CI117" s="43"/>
      <c r="CJ117" s="43"/>
      <c r="CK117" s="43"/>
      <c r="CL117" s="43"/>
      <c r="CM117" s="43"/>
      <c r="CN117" s="43"/>
      <c r="CO117" s="43"/>
      <c r="CP117" s="43"/>
      <c r="CQ117" s="43"/>
      <c r="CR117" s="43"/>
      <c r="CS117" s="43"/>
      <c r="CT117" s="43"/>
      <c r="CU117" s="43"/>
      <c r="CV117" s="43"/>
      <c r="CW117" s="43"/>
      <c r="CX117" s="43"/>
      <c r="CY117" s="43"/>
      <c r="CZ117" s="43"/>
      <c r="DA117" s="43"/>
      <c r="DB117" s="43"/>
      <c r="DC117" s="43"/>
      <c r="DD117" s="43"/>
      <c r="DE117" s="43"/>
      <c r="DF117" s="43"/>
      <c r="DG117" s="43"/>
      <c r="DH117" s="43"/>
      <c r="DI117" s="43"/>
      <c r="DJ117" s="43"/>
      <c r="DK117" s="43"/>
      <c r="DL117" s="43"/>
      <c r="DM117" s="43"/>
      <c r="DN117" s="43"/>
      <c r="DO117" s="43"/>
      <c r="DP117" s="43"/>
      <c r="DQ117" s="43"/>
      <c r="DR117" s="43"/>
      <c r="DS117" s="43"/>
      <c r="DT117" s="43"/>
      <c r="DU117" s="43"/>
      <c r="DV117" s="43"/>
      <c r="DW117" s="43"/>
      <c r="DX117" s="43"/>
      <c r="DY117" s="43"/>
      <c r="DZ117" s="43"/>
      <c r="EA117" s="43"/>
      <c r="EB117" s="43"/>
      <c r="EC117" s="43"/>
      <c r="ED117" s="43"/>
      <c r="EE117" s="43"/>
      <c r="EF117" s="43"/>
      <c r="EG117" s="43"/>
      <c r="EH117" s="43"/>
      <c r="EI117" s="43"/>
      <c r="EJ117" s="43"/>
      <c r="EK117" s="43"/>
      <c r="EL117" s="43"/>
      <c r="EM117" s="43"/>
      <c r="EN117" s="43"/>
      <c r="EO117" s="43"/>
      <c r="EP117" s="43"/>
      <c r="EQ117" s="43"/>
      <c r="ER117" s="43"/>
      <c r="ES117" s="43"/>
      <c r="ET117" s="43"/>
      <c r="EU117" s="43"/>
      <c r="EV117" s="43"/>
      <c r="EW117" s="43"/>
      <c r="EX117" s="43"/>
      <c r="EY117" s="43"/>
      <c r="EZ117" s="43"/>
      <c r="FA117" s="43"/>
      <c r="FB117" s="43"/>
      <c r="FC117" s="43"/>
      <c r="FD117" s="43"/>
      <c r="FE117" s="43"/>
      <c r="FF117" s="43"/>
      <c r="FG117" s="43"/>
      <c r="FH117" s="43"/>
      <c r="FI117" s="43"/>
      <c r="FJ117" s="43"/>
      <c r="FK117" s="43"/>
      <c r="FL117" s="43"/>
      <c r="FM117" s="43"/>
      <c r="FN117" s="43"/>
      <c r="FO117" s="43"/>
      <c r="FP117" s="43"/>
      <c r="FQ117" s="43"/>
      <c r="FR117" s="43"/>
      <c r="FS117" s="43"/>
      <c r="FT117" s="43"/>
      <c r="FU117" s="43"/>
      <c r="FV117" s="43"/>
      <c r="FW117" s="43"/>
      <c r="FX117" s="43"/>
      <c r="FY117" s="43"/>
      <c r="FZ117" s="43"/>
      <c r="GA117" s="43"/>
      <c r="GB117" s="43"/>
      <c r="GC117" s="43"/>
      <c r="GD117" s="43"/>
      <c r="GE117" s="43"/>
      <c r="GF117" s="43"/>
      <c r="GG117" s="43"/>
      <c r="GH117" s="43"/>
      <c r="GI117" s="43"/>
      <c r="GJ117" s="43"/>
      <c r="GK117" s="43"/>
      <c r="GL117" s="43"/>
      <c r="GM117" s="43"/>
      <c r="GN117" s="43"/>
      <c r="GO117" s="43"/>
      <c r="GP117" s="43"/>
      <c r="GQ117" s="43"/>
      <c r="GR117" s="43"/>
      <c r="GS117" s="43"/>
      <c r="GT117" s="43"/>
      <c r="GU117" s="43"/>
      <c r="GV117" s="43"/>
      <c r="GW117" s="43"/>
      <c r="GX117" s="43"/>
      <c r="GY117" s="43"/>
      <c r="GZ117" s="43"/>
      <c r="HA117" s="43"/>
      <c r="HB117" s="43"/>
      <c r="HC117" s="43"/>
      <c r="HD117" s="43"/>
      <c r="HE117" s="43"/>
      <c r="HF117" s="43"/>
      <c r="HG117" s="43"/>
      <c r="HH117" s="43"/>
      <c r="HI117" s="43"/>
      <c r="HJ117" s="43"/>
      <c r="HK117" s="43"/>
      <c r="HL117" s="43"/>
      <c r="HM117" s="43"/>
      <c r="HN117" s="43"/>
      <c r="HO117" s="43"/>
      <c r="HP117" s="43"/>
      <c r="HQ117" s="43"/>
      <c r="HR117" s="43"/>
      <c r="HS117" s="43"/>
      <c r="HT117" s="43"/>
      <c r="HU117" s="43"/>
      <c r="HV117" s="43"/>
      <c r="HW117" s="43"/>
      <c r="HX117" s="43"/>
      <c r="HY117" s="43"/>
      <c r="HZ117" s="43"/>
      <c r="IA117" s="43"/>
      <c r="IB117" s="43"/>
      <c r="IC117" s="43"/>
      <c r="ID117" s="43"/>
      <c r="IE117" s="43"/>
      <c r="IF117" s="43"/>
      <c r="IG117" s="43"/>
      <c r="IH117" s="43"/>
      <c r="II117" s="43"/>
      <c r="IJ117" s="43"/>
      <c r="IK117" s="43"/>
      <c r="IL117" s="43"/>
      <c r="IM117" s="43"/>
      <c r="IN117" s="43"/>
      <c r="IO117" s="43"/>
      <c r="IP117" s="43"/>
      <c r="IQ117" s="43"/>
      <c r="IR117" s="43"/>
      <c r="IS117" s="43"/>
      <c r="IT117" s="43"/>
      <c r="IU117" s="43"/>
    </row>
    <row r="118" spans="1:255" ht="16.350000000000001" customHeight="1">
      <c r="A118" s="211" t="s">
        <v>2190</v>
      </c>
      <c r="B118" s="212"/>
      <c r="C118" s="212"/>
      <c r="D118" s="212"/>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43"/>
      <c r="BV118" s="43"/>
      <c r="BW118" s="43"/>
      <c r="BX118" s="43"/>
      <c r="BY118" s="43"/>
      <c r="BZ118" s="43"/>
      <c r="CA118" s="43"/>
      <c r="CB118" s="43"/>
      <c r="CC118" s="43"/>
      <c r="CD118" s="43"/>
      <c r="CE118" s="43"/>
      <c r="CF118" s="43"/>
      <c r="CG118" s="43"/>
      <c r="CH118" s="43"/>
      <c r="CI118" s="43"/>
      <c r="CJ118" s="43"/>
      <c r="CK118" s="43"/>
      <c r="CL118" s="43"/>
      <c r="CM118" s="43"/>
      <c r="CN118" s="43"/>
      <c r="CO118" s="43"/>
      <c r="CP118" s="43"/>
      <c r="CQ118" s="43"/>
      <c r="CR118" s="43"/>
      <c r="CS118" s="43"/>
      <c r="CT118" s="43"/>
      <c r="CU118" s="43"/>
      <c r="CV118" s="43"/>
      <c r="CW118" s="43"/>
      <c r="CX118" s="43"/>
      <c r="CY118" s="43"/>
      <c r="CZ118" s="43"/>
      <c r="DA118" s="43"/>
      <c r="DB118" s="43"/>
      <c r="DC118" s="43"/>
      <c r="DD118" s="43"/>
      <c r="DE118" s="43"/>
      <c r="DF118" s="43"/>
      <c r="DG118" s="43"/>
      <c r="DH118" s="43"/>
      <c r="DI118" s="43"/>
      <c r="DJ118" s="43"/>
      <c r="DK118" s="43"/>
      <c r="DL118" s="43"/>
      <c r="DM118" s="43"/>
      <c r="DN118" s="43"/>
      <c r="DO118" s="43"/>
      <c r="DP118" s="43"/>
      <c r="DQ118" s="43"/>
      <c r="DR118" s="43"/>
      <c r="DS118" s="43"/>
      <c r="DT118" s="43"/>
      <c r="DU118" s="43"/>
      <c r="DV118" s="43"/>
      <c r="DW118" s="43"/>
      <c r="DX118" s="43"/>
      <c r="DY118" s="43"/>
      <c r="DZ118" s="43"/>
      <c r="EA118" s="43"/>
      <c r="EB118" s="43"/>
      <c r="EC118" s="43"/>
      <c r="ED118" s="43"/>
      <c r="EE118" s="43"/>
      <c r="EF118" s="43"/>
      <c r="EG118" s="43"/>
      <c r="EH118" s="43"/>
      <c r="EI118" s="43"/>
      <c r="EJ118" s="43"/>
      <c r="EK118" s="43"/>
      <c r="EL118" s="43"/>
      <c r="EM118" s="43"/>
      <c r="EN118" s="43"/>
      <c r="EO118" s="43"/>
      <c r="EP118" s="43"/>
      <c r="EQ118" s="43"/>
      <c r="ER118" s="43"/>
      <c r="ES118" s="43"/>
      <c r="ET118" s="43"/>
      <c r="EU118" s="43"/>
      <c r="EV118" s="43"/>
      <c r="EW118" s="43"/>
      <c r="EX118" s="43"/>
      <c r="EY118" s="43"/>
      <c r="EZ118" s="43"/>
      <c r="FA118" s="43"/>
      <c r="FB118" s="43"/>
      <c r="FC118" s="43"/>
      <c r="FD118" s="43"/>
      <c r="FE118" s="43"/>
      <c r="FF118" s="43"/>
      <c r="FG118" s="43"/>
      <c r="FH118" s="43"/>
      <c r="FI118" s="43"/>
      <c r="FJ118" s="43"/>
      <c r="FK118" s="43"/>
      <c r="FL118" s="43"/>
      <c r="FM118" s="43"/>
      <c r="FN118" s="43"/>
      <c r="FO118" s="43"/>
      <c r="FP118" s="43"/>
      <c r="FQ118" s="43"/>
      <c r="FR118" s="43"/>
      <c r="FS118" s="43"/>
      <c r="FT118" s="43"/>
      <c r="FU118" s="43"/>
      <c r="FV118" s="43"/>
      <c r="FW118" s="43"/>
      <c r="FX118" s="43"/>
      <c r="FY118" s="43"/>
      <c r="FZ118" s="43"/>
      <c r="GA118" s="43"/>
      <c r="GB118" s="43"/>
      <c r="GC118" s="43"/>
      <c r="GD118" s="43"/>
      <c r="GE118" s="43"/>
      <c r="GF118" s="43"/>
      <c r="GG118" s="43"/>
      <c r="GH118" s="43"/>
      <c r="GI118" s="43"/>
      <c r="GJ118" s="43"/>
      <c r="GK118" s="43"/>
      <c r="GL118" s="43"/>
      <c r="GM118" s="43"/>
      <c r="GN118" s="43"/>
      <c r="GO118" s="43"/>
      <c r="GP118" s="43"/>
      <c r="GQ118" s="43"/>
      <c r="GR118" s="43"/>
      <c r="GS118" s="43"/>
      <c r="GT118" s="43"/>
      <c r="GU118" s="43"/>
      <c r="GV118" s="43"/>
      <c r="GW118" s="43"/>
      <c r="GX118" s="43"/>
      <c r="GY118" s="43"/>
      <c r="GZ118" s="43"/>
      <c r="HA118" s="43"/>
      <c r="HB118" s="43"/>
      <c r="HC118" s="43"/>
      <c r="HD118" s="43"/>
      <c r="HE118" s="43"/>
      <c r="HF118" s="43"/>
      <c r="HG118" s="43"/>
      <c r="HH118" s="43"/>
      <c r="HI118" s="43"/>
      <c r="HJ118" s="43"/>
      <c r="HK118" s="43"/>
      <c r="HL118" s="43"/>
      <c r="HM118" s="43"/>
      <c r="HN118" s="43"/>
      <c r="HO118" s="43"/>
      <c r="HP118" s="43"/>
      <c r="HQ118" s="43"/>
      <c r="HR118" s="43"/>
      <c r="HS118" s="43"/>
      <c r="HT118" s="43"/>
      <c r="HU118" s="43"/>
      <c r="HV118" s="43"/>
      <c r="HW118" s="43"/>
      <c r="HX118" s="43"/>
      <c r="HY118" s="43"/>
      <c r="HZ118" s="43"/>
      <c r="IA118" s="43"/>
      <c r="IB118" s="43"/>
      <c r="IC118" s="43"/>
      <c r="ID118" s="43"/>
      <c r="IE118" s="43"/>
      <c r="IF118" s="43"/>
      <c r="IG118" s="43"/>
      <c r="IH118" s="43"/>
      <c r="II118" s="43"/>
      <c r="IJ118" s="43"/>
      <c r="IK118" s="43"/>
      <c r="IL118" s="43"/>
      <c r="IM118" s="43"/>
      <c r="IN118" s="43"/>
      <c r="IO118" s="43"/>
      <c r="IP118" s="43"/>
      <c r="IQ118" s="43"/>
      <c r="IR118" s="43"/>
      <c r="IS118" s="43"/>
      <c r="IT118" s="43"/>
      <c r="IU118" s="43"/>
    </row>
    <row r="119" spans="1:255" ht="16.350000000000001" customHeight="1">
      <c r="A119" s="213" t="s">
        <v>2191</v>
      </c>
      <c r="B119" s="214"/>
      <c r="C119" s="214"/>
      <c r="D119" s="214"/>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c r="CT119" s="43"/>
      <c r="CU119" s="43"/>
      <c r="CV119" s="43"/>
      <c r="CW119" s="43"/>
      <c r="CX119" s="43"/>
      <c r="CY119" s="43"/>
      <c r="CZ119" s="43"/>
      <c r="DA119" s="43"/>
      <c r="DB119" s="43"/>
      <c r="DC119" s="43"/>
      <c r="DD119" s="43"/>
      <c r="DE119" s="43"/>
      <c r="DF119" s="43"/>
      <c r="DG119" s="43"/>
      <c r="DH119" s="43"/>
      <c r="DI119" s="43"/>
      <c r="DJ119" s="43"/>
      <c r="DK119" s="43"/>
      <c r="DL119" s="43"/>
      <c r="DM119" s="43"/>
      <c r="DN119" s="43"/>
      <c r="DO119" s="43"/>
      <c r="DP119" s="43"/>
      <c r="DQ119" s="43"/>
      <c r="DR119" s="43"/>
      <c r="DS119" s="43"/>
      <c r="DT119" s="43"/>
      <c r="DU119" s="43"/>
      <c r="DV119" s="43"/>
      <c r="DW119" s="43"/>
      <c r="DX119" s="43"/>
      <c r="DY119" s="43"/>
      <c r="DZ119" s="43"/>
      <c r="EA119" s="43"/>
      <c r="EB119" s="43"/>
      <c r="EC119" s="43"/>
      <c r="ED119" s="43"/>
      <c r="EE119" s="43"/>
      <c r="EF119" s="43"/>
      <c r="EG119" s="43"/>
      <c r="EH119" s="43"/>
      <c r="EI119" s="43"/>
      <c r="EJ119" s="43"/>
      <c r="EK119" s="43"/>
      <c r="EL119" s="43"/>
      <c r="EM119" s="43"/>
      <c r="EN119" s="43"/>
      <c r="EO119" s="43"/>
      <c r="EP119" s="43"/>
      <c r="EQ119" s="43"/>
      <c r="ER119" s="43"/>
      <c r="ES119" s="43"/>
      <c r="ET119" s="43"/>
      <c r="EU119" s="43"/>
      <c r="EV119" s="43"/>
      <c r="EW119" s="43"/>
      <c r="EX119" s="43"/>
      <c r="EY119" s="43"/>
      <c r="EZ119" s="43"/>
      <c r="FA119" s="43"/>
      <c r="FB119" s="43"/>
      <c r="FC119" s="43"/>
      <c r="FD119" s="43"/>
      <c r="FE119" s="43"/>
      <c r="FF119" s="43"/>
      <c r="FG119" s="43"/>
      <c r="FH119" s="43"/>
      <c r="FI119" s="43"/>
      <c r="FJ119" s="43"/>
      <c r="FK119" s="43"/>
      <c r="FL119" s="43"/>
      <c r="FM119" s="43"/>
      <c r="FN119" s="43"/>
      <c r="FO119" s="43"/>
      <c r="FP119" s="43"/>
      <c r="FQ119" s="43"/>
      <c r="FR119" s="43"/>
      <c r="FS119" s="43"/>
      <c r="FT119" s="43"/>
      <c r="FU119" s="43"/>
      <c r="FV119" s="43"/>
      <c r="FW119" s="43"/>
      <c r="FX119" s="43"/>
      <c r="FY119" s="43"/>
      <c r="FZ119" s="43"/>
      <c r="GA119" s="43"/>
      <c r="GB119" s="43"/>
      <c r="GC119" s="43"/>
      <c r="GD119" s="43"/>
      <c r="GE119" s="43"/>
      <c r="GF119" s="43"/>
      <c r="GG119" s="43"/>
      <c r="GH119" s="43"/>
      <c r="GI119" s="43"/>
      <c r="GJ119" s="43"/>
      <c r="GK119" s="43"/>
      <c r="GL119" s="43"/>
      <c r="GM119" s="43"/>
      <c r="GN119" s="43"/>
      <c r="GO119" s="43"/>
      <c r="GP119" s="43"/>
      <c r="GQ119" s="43"/>
      <c r="GR119" s="43"/>
      <c r="GS119" s="43"/>
      <c r="GT119" s="43"/>
      <c r="GU119" s="43"/>
      <c r="GV119" s="43"/>
      <c r="GW119" s="43"/>
      <c r="GX119" s="43"/>
      <c r="GY119" s="43"/>
      <c r="GZ119" s="43"/>
      <c r="HA119" s="43"/>
      <c r="HB119" s="43"/>
      <c r="HC119" s="43"/>
      <c r="HD119" s="43"/>
      <c r="HE119" s="43"/>
      <c r="HF119" s="43"/>
      <c r="HG119" s="43"/>
      <c r="HH119" s="43"/>
      <c r="HI119" s="43"/>
      <c r="HJ119" s="43"/>
      <c r="HK119" s="43"/>
      <c r="HL119" s="43"/>
      <c r="HM119" s="43"/>
      <c r="HN119" s="43"/>
      <c r="HO119" s="43"/>
      <c r="HP119" s="43"/>
      <c r="HQ119" s="43"/>
      <c r="HR119" s="43"/>
      <c r="HS119" s="43"/>
      <c r="HT119" s="43"/>
      <c r="HU119" s="43"/>
      <c r="HV119" s="43"/>
      <c r="HW119" s="43"/>
      <c r="HX119" s="43"/>
      <c r="HY119" s="43"/>
      <c r="HZ119" s="43"/>
      <c r="IA119" s="43"/>
      <c r="IB119" s="43"/>
      <c r="IC119" s="43"/>
      <c r="ID119" s="43"/>
      <c r="IE119" s="43"/>
      <c r="IF119" s="43"/>
      <c r="IG119" s="43"/>
      <c r="IH119" s="43"/>
      <c r="II119" s="43"/>
      <c r="IJ119" s="43"/>
      <c r="IK119" s="43"/>
      <c r="IL119" s="43"/>
      <c r="IM119" s="43"/>
      <c r="IN119" s="43"/>
      <c r="IO119" s="43"/>
      <c r="IP119" s="43"/>
      <c r="IQ119" s="43"/>
      <c r="IR119" s="43"/>
      <c r="IS119" s="43"/>
      <c r="IT119" s="43"/>
      <c r="IU119" s="43"/>
    </row>
    <row r="120" spans="1:255" ht="16.350000000000001" customHeight="1">
      <c r="A120" s="215" t="s">
        <v>2197</v>
      </c>
      <c r="B120" s="216"/>
      <c r="C120" s="217">
        <f>DATE(2020,3,26)</f>
        <v>43916</v>
      </c>
      <c r="D120" s="215" t="s">
        <v>1710</v>
      </c>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3"/>
      <c r="CO120" s="43"/>
      <c r="CP120" s="43"/>
      <c r="CQ120" s="43"/>
      <c r="CR120" s="43"/>
      <c r="CS120" s="43"/>
      <c r="CT120" s="43"/>
      <c r="CU120" s="43"/>
      <c r="CV120" s="43"/>
      <c r="CW120" s="43"/>
      <c r="CX120" s="43"/>
      <c r="CY120" s="43"/>
      <c r="CZ120" s="43"/>
      <c r="DA120" s="43"/>
      <c r="DB120" s="43"/>
      <c r="DC120" s="43"/>
      <c r="DD120" s="43"/>
      <c r="DE120" s="43"/>
      <c r="DF120" s="43"/>
      <c r="DG120" s="43"/>
      <c r="DH120" s="43"/>
      <c r="DI120" s="43"/>
      <c r="DJ120" s="43"/>
      <c r="DK120" s="43"/>
      <c r="DL120" s="43"/>
      <c r="DM120" s="43"/>
      <c r="DN120" s="43"/>
      <c r="DO120" s="43"/>
      <c r="DP120" s="43"/>
      <c r="DQ120" s="43"/>
      <c r="DR120" s="43"/>
      <c r="DS120" s="43"/>
      <c r="DT120" s="43"/>
      <c r="DU120" s="43"/>
      <c r="DV120" s="43"/>
      <c r="DW120" s="43"/>
      <c r="DX120" s="43"/>
      <c r="DY120" s="43"/>
      <c r="DZ120" s="43"/>
      <c r="EA120" s="43"/>
      <c r="EB120" s="43"/>
      <c r="EC120" s="43"/>
      <c r="ED120" s="43"/>
      <c r="EE120" s="43"/>
      <c r="EF120" s="43"/>
      <c r="EG120" s="43"/>
      <c r="EH120" s="43"/>
      <c r="EI120" s="43"/>
      <c r="EJ120" s="43"/>
      <c r="EK120" s="43"/>
      <c r="EL120" s="43"/>
      <c r="EM120" s="43"/>
      <c r="EN120" s="43"/>
      <c r="EO120" s="43"/>
      <c r="EP120" s="43"/>
      <c r="EQ120" s="43"/>
      <c r="ER120" s="43"/>
      <c r="ES120" s="43"/>
      <c r="ET120" s="43"/>
      <c r="EU120" s="43"/>
      <c r="EV120" s="43"/>
      <c r="EW120" s="43"/>
      <c r="EX120" s="43"/>
      <c r="EY120" s="43"/>
      <c r="EZ120" s="43"/>
      <c r="FA120" s="43"/>
      <c r="FB120" s="43"/>
      <c r="FC120" s="43"/>
      <c r="FD120" s="43"/>
      <c r="FE120" s="43"/>
      <c r="FF120" s="43"/>
      <c r="FG120" s="43"/>
      <c r="FH120" s="43"/>
      <c r="FI120" s="43"/>
      <c r="FJ120" s="43"/>
      <c r="FK120" s="43"/>
      <c r="FL120" s="43"/>
      <c r="FM120" s="43"/>
      <c r="FN120" s="43"/>
      <c r="FO120" s="43"/>
      <c r="FP120" s="43"/>
      <c r="FQ120" s="43"/>
      <c r="FR120" s="43"/>
      <c r="FS120" s="43"/>
      <c r="FT120" s="43"/>
      <c r="FU120" s="43"/>
      <c r="FV120" s="43"/>
      <c r="FW120" s="43"/>
      <c r="FX120" s="43"/>
      <c r="FY120" s="43"/>
      <c r="FZ120" s="43"/>
      <c r="GA120" s="43"/>
      <c r="GB120" s="43"/>
      <c r="GC120" s="43"/>
      <c r="GD120" s="43"/>
      <c r="GE120" s="43"/>
      <c r="GF120" s="43"/>
      <c r="GG120" s="43"/>
      <c r="GH120" s="43"/>
      <c r="GI120" s="43"/>
      <c r="GJ120" s="43"/>
      <c r="GK120" s="43"/>
      <c r="GL120" s="43"/>
      <c r="GM120" s="43"/>
      <c r="GN120" s="43"/>
      <c r="GO120" s="43"/>
      <c r="GP120" s="43"/>
      <c r="GQ120" s="43"/>
      <c r="GR120" s="43"/>
      <c r="GS120" s="43"/>
      <c r="GT120" s="43"/>
      <c r="GU120" s="43"/>
      <c r="GV120" s="43"/>
      <c r="GW120" s="43"/>
      <c r="GX120" s="43"/>
      <c r="GY120" s="43"/>
      <c r="GZ120" s="43"/>
      <c r="HA120" s="43"/>
      <c r="HB120" s="43"/>
      <c r="HC120" s="43"/>
      <c r="HD120" s="43"/>
      <c r="HE120" s="43"/>
      <c r="HF120" s="43"/>
      <c r="HG120" s="43"/>
      <c r="HH120" s="43"/>
      <c r="HI120" s="43"/>
      <c r="HJ120" s="43"/>
      <c r="HK120" s="43"/>
      <c r="HL120" s="43"/>
      <c r="HM120" s="43"/>
      <c r="HN120" s="43"/>
      <c r="HO120" s="43"/>
      <c r="HP120" s="43"/>
      <c r="HQ120" s="43"/>
      <c r="HR120" s="43"/>
      <c r="HS120" s="43"/>
      <c r="HT120" s="43"/>
      <c r="HU120" s="43"/>
      <c r="HV120" s="43"/>
      <c r="HW120" s="43"/>
      <c r="HX120" s="43"/>
      <c r="HY120" s="43"/>
      <c r="HZ120" s="43"/>
      <c r="IA120" s="43"/>
      <c r="IB120" s="43"/>
      <c r="IC120" s="43"/>
      <c r="ID120" s="43"/>
      <c r="IE120" s="43"/>
      <c r="IF120" s="43"/>
      <c r="IG120" s="43"/>
      <c r="IH120" s="43"/>
      <c r="II120" s="43"/>
      <c r="IJ120" s="43"/>
      <c r="IK120" s="43"/>
      <c r="IL120" s="43"/>
      <c r="IM120" s="43"/>
      <c r="IN120" s="43"/>
      <c r="IO120" s="43"/>
      <c r="IP120" s="43"/>
      <c r="IQ120" s="43"/>
      <c r="IR120" s="43"/>
      <c r="IS120" s="43"/>
      <c r="IT120" s="43"/>
      <c r="IU120" s="43"/>
    </row>
    <row r="121" spans="1:255" ht="16.350000000000001" customHeight="1">
      <c r="A121" s="211" t="s">
        <v>1646</v>
      </c>
      <c r="B121" s="212"/>
      <c r="C121" s="212"/>
      <c r="D121" s="212"/>
    </row>
    <row r="122" spans="1:255" ht="16.350000000000001" customHeight="1">
      <c r="A122" s="211" t="s">
        <v>2198</v>
      </c>
      <c r="B122" s="211" t="s">
        <v>2199</v>
      </c>
      <c r="C122" s="212"/>
      <c r="D122" s="212"/>
    </row>
    <row r="123" spans="1:255" ht="16.350000000000001" customHeight="1">
      <c r="A123" s="215" t="s">
        <v>2206</v>
      </c>
      <c r="B123" s="216"/>
      <c r="C123" s="217">
        <f>DATE(2020,3,27)</f>
        <v>43917</v>
      </c>
      <c r="D123" s="215" t="s">
        <v>2205</v>
      </c>
    </row>
    <row r="124" spans="1:255" ht="16.350000000000001" customHeight="1">
      <c r="A124" s="211" t="s">
        <v>2200</v>
      </c>
      <c r="B124" s="212"/>
      <c r="C124" s="212"/>
      <c r="D124" s="212"/>
    </row>
    <row r="125" spans="1:255" ht="16.350000000000001" customHeight="1">
      <c r="A125" s="218" t="s">
        <v>2204</v>
      </c>
      <c r="B125" s="212"/>
      <c r="C125" s="212"/>
      <c r="D125" s="212"/>
    </row>
    <row r="126" spans="1:255" ht="16.350000000000001" customHeight="1">
      <c r="A126" s="215" t="s">
        <v>2210</v>
      </c>
      <c r="B126" s="216"/>
      <c r="C126" s="217">
        <f>DATE(2020,3,27)</f>
        <v>43917</v>
      </c>
      <c r="D126" s="215" t="s">
        <v>2205</v>
      </c>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c r="CT126" s="43"/>
      <c r="CU126" s="43"/>
      <c r="CV126" s="43"/>
      <c r="CW126" s="43"/>
      <c r="CX126" s="43"/>
      <c r="CY126" s="43"/>
      <c r="CZ126" s="43"/>
      <c r="DA126" s="43"/>
      <c r="DB126" s="43"/>
      <c r="DC126" s="43"/>
      <c r="DD126" s="43"/>
      <c r="DE126" s="43"/>
      <c r="DF126" s="43"/>
      <c r="DG126" s="43"/>
      <c r="DH126" s="43"/>
      <c r="DI126" s="43"/>
      <c r="DJ126" s="43"/>
      <c r="DK126" s="43"/>
      <c r="DL126" s="43"/>
      <c r="DM126" s="43"/>
      <c r="DN126" s="43"/>
      <c r="DO126" s="43"/>
      <c r="DP126" s="43"/>
      <c r="DQ126" s="43"/>
      <c r="DR126" s="43"/>
      <c r="DS126" s="43"/>
      <c r="DT126" s="43"/>
      <c r="DU126" s="43"/>
      <c r="DV126" s="43"/>
      <c r="DW126" s="43"/>
      <c r="DX126" s="43"/>
      <c r="DY126" s="43"/>
      <c r="DZ126" s="43"/>
      <c r="EA126" s="43"/>
      <c r="EB126" s="43"/>
      <c r="EC126" s="43"/>
      <c r="ED126" s="43"/>
      <c r="EE126" s="43"/>
      <c r="EF126" s="43"/>
      <c r="EG126" s="43"/>
      <c r="EH126" s="43"/>
      <c r="EI126" s="43"/>
      <c r="EJ126" s="43"/>
      <c r="EK126" s="43"/>
      <c r="EL126" s="43"/>
      <c r="EM126" s="43"/>
      <c r="EN126" s="43"/>
      <c r="EO126" s="43"/>
      <c r="EP126" s="43"/>
      <c r="EQ126" s="43"/>
      <c r="ER126" s="43"/>
      <c r="ES126" s="43"/>
      <c r="ET126" s="43"/>
      <c r="EU126" s="43"/>
      <c r="EV126" s="43"/>
      <c r="EW126" s="43"/>
      <c r="EX126" s="43"/>
      <c r="EY126" s="43"/>
      <c r="EZ126" s="43"/>
      <c r="FA126" s="43"/>
      <c r="FB126" s="43"/>
      <c r="FC126" s="43"/>
      <c r="FD126" s="43"/>
      <c r="FE126" s="43"/>
      <c r="FF126" s="43"/>
      <c r="FG126" s="43"/>
      <c r="FH126" s="43"/>
      <c r="FI126" s="43"/>
      <c r="FJ126" s="43"/>
      <c r="FK126" s="43"/>
      <c r="FL126" s="43"/>
      <c r="FM126" s="43"/>
      <c r="FN126" s="43"/>
      <c r="FO126" s="43"/>
      <c r="FP126" s="43"/>
      <c r="FQ126" s="43"/>
      <c r="FR126" s="43"/>
      <c r="FS126" s="43"/>
      <c r="FT126" s="43"/>
      <c r="FU126" s="43"/>
      <c r="FV126" s="43"/>
      <c r="FW126" s="43"/>
      <c r="FX126" s="43"/>
      <c r="FY126" s="43"/>
      <c r="FZ126" s="43"/>
      <c r="GA126" s="43"/>
      <c r="GB126" s="43"/>
      <c r="GC126" s="43"/>
      <c r="GD126" s="43"/>
      <c r="GE126" s="43"/>
      <c r="GF126" s="43"/>
      <c r="GG126" s="43"/>
      <c r="GH126" s="43"/>
      <c r="GI126" s="43"/>
      <c r="GJ126" s="43"/>
      <c r="GK126" s="43"/>
      <c r="GL126" s="43"/>
      <c r="GM126" s="43"/>
      <c r="GN126" s="43"/>
      <c r="GO126" s="43"/>
      <c r="GP126" s="43"/>
      <c r="GQ126" s="43"/>
      <c r="GR126" s="43"/>
      <c r="GS126" s="43"/>
      <c r="GT126" s="43"/>
      <c r="GU126" s="43"/>
      <c r="GV126" s="43"/>
      <c r="GW126" s="43"/>
      <c r="GX126" s="43"/>
      <c r="GY126" s="43"/>
      <c r="GZ126" s="43"/>
      <c r="HA126" s="43"/>
      <c r="HB126" s="43"/>
      <c r="HC126" s="43"/>
      <c r="HD126" s="43"/>
      <c r="HE126" s="43"/>
      <c r="HF126" s="43"/>
      <c r="HG126" s="43"/>
      <c r="HH126" s="43"/>
      <c r="HI126" s="43"/>
      <c r="HJ126" s="43"/>
      <c r="HK126" s="43"/>
      <c r="HL126" s="43"/>
      <c r="HM126" s="43"/>
      <c r="HN126" s="43"/>
      <c r="HO126" s="43"/>
      <c r="HP126" s="43"/>
      <c r="HQ126" s="43"/>
      <c r="HR126" s="43"/>
      <c r="HS126" s="43"/>
      <c r="HT126" s="43"/>
      <c r="HU126" s="43"/>
      <c r="HV126" s="43"/>
      <c r="HW126" s="43"/>
      <c r="HX126" s="43"/>
      <c r="HY126" s="43"/>
      <c r="HZ126" s="43"/>
      <c r="IA126" s="43"/>
      <c r="IB126" s="43"/>
      <c r="IC126" s="43"/>
      <c r="ID126" s="43"/>
      <c r="IE126" s="43"/>
      <c r="IF126" s="43"/>
      <c r="IG126" s="43"/>
      <c r="IH126" s="43"/>
      <c r="II126" s="43"/>
      <c r="IJ126" s="43"/>
      <c r="IK126" s="43"/>
      <c r="IL126" s="43"/>
      <c r="IM126" s="43"/>
      <c r="IN126" s="43"/>
      <c r="IO126" s="43"/>
      <c r="IP126" s="43"/>
      <c r="IQ126" s="43"/>
      <c r="IR126" s="43"/>
      <c r="IS126" s="43"/>
      <c r="IT126" s="43"/>
      <c r="IU126" s="43"/>
    </row>
    <row r="127" spans="1:255" ht="16.350000000000001" customHeight="1">
      <c r="A127" s="211" t="s">
        <v>2024</v>
      </c>
      <c r="B127" s="212"/>
      <c r="C127" s="212"/>
      <c r="D127" s="212"/>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43"/>
      <c r="CU127" s="43"/>
      <c r="CV127" s="43"/>
      <c r="CW127" s="43"/>
      <c r="CX127" s="43"/>
      <c r="CY127" s="43"/>
      <c r="CZ127" s="43"/>
      <c r="DA127" s="43"/>
      <c r="DB127" s="43"/>
      <c r="DC127" s="43"/>
      <c r="DD127" s="43"/>
      <c r="DE127" s="43"/>
      <c r="DF127" s="43"/>
      <c r="DG127" s="43"/>
      <c r="DH127" s="43"/>
      <c r="DI127" s="43"/>
      <c r="DJ127" s="43"/>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3"/>
      <c r="EI127" s="43"/>
      <c r="EJ127" s="43"/>
      <c r="EK127" s="43"/>
      <c r="EL127" s="43"/>
      <c r="EM127" s="43"/>
      <c r="EN127" s="43"/>
      <c r="EO127" s="43"/>
      <c r="EP127" s="43"/>
      <c r="EQ127" s="43"/>
      <c r="ER127" s="43"/>
      <c r="ES127" s="43"/>
      <c r="ET127" s="43"/>
      <c r="EU127" s="43"/>
      <c r="EV127" s="43"/>
      <c r="EW127" s="43"/>
      <c r="EX127" s="43"/>
      <c r="EY127" s="43"/>
      <c r="EZ127" s="43"/>
      <c r="FA127" s="43"/>
      <c r="FB127" s="43"/>
      <c r="FC127" s="43"/>
      <c r="FD127" s="43"/>
      <c r="FE127" s="43"/>
      <c r="FF127" s="43"/>
      <c r="FG127" s="43"/>
      <c r="FH127" s="43"/>
      <c r="FI127" s="43"/>
      <c r="FJ127" s="43"/>
      <c r="FK127" s="43"/>
      <c r="FL127" s="43"/>
      <c r="FM127" s="43"/>
      <c r="FN127" s="43"/>
      <c r="FO127" s="43"/>
      <c r="FP127" s="43"/>
      <c r="FQ127" s="43"/>
      <c r="FR127" s="43"/>
      <c r="FS127" s="43"/>
      <c r="FT127" s="43"/>
      <c r="FU127" s="43"/>
      <c r="FV127" s="43"/>
      <c r="FW127" s="43"/>
      <c r="FX127" s="43"/>
      <c r="FY127" s="43"/>
      <c r="FZ127" s="43"/>
      <c r="GA127" s="43"/>
      <c r="GB127" s="43"/>
      <c r="GC127" s="43"/>
      <c r="GD127" s="43"/>
      <c r="GE127" s="43"/>
      <c r="GF127" s="43"/>
      <c r="GG127" s="43"/>
      <c r="GH127" s="43"/>
      <c r="GI127" s="43"/>
      <c r="GJ127" s="43"/>
      <c r="GK127" s="43"/>
      <c r="GL127" s="43"/>
      <c r="GM127" s="43"/>
      <c r="GN127" s="43"/>
      <c r="GO127" s="43"/>
      <c r="GP127" s="43"/>
      <c r="GQ127" s="43"/>
      <c r="GR127" s="43"/>
      <c r="GS127" s="43"/>
      <c r="GT127" s="43"/>
      <c r="GU127" s="43"/>
      <c r="GV127" s="43"/>
      <c r="GW127" s="43"/>
      <c r="GX127" s="43"/>
      <c r="GY127" s="43"/>
      <c r="GZ127" s="43"/>
      <c r="HA127" s="43"/>
      <c r="HB127" s="43"/>
      <c r="HC127" s="43"/>
      <c r="HD127" s="43"/>
      <c r="HE127" s="43"/>
      <c r="HF127" s="43"/>
      <c r="HG127" s="43"/>
      <c r="HH127" s="43"/>
      <c r="HI127" s="43"/>
      <c r="HJ127" s="43"/>
      <c r="HK127" s="43"/>
      <c r="HL127" s="43"/>
      <c r="HM127" s="43"/>
      <c r="HN127" s="43"/>
      <c r="HO127" s="43"/>
      <c r="HP127" s="43"/>
      <c r="HQ127" s="43"/>
      <c r="HR127" s="43"/>
      <c r="HS127" s="43"/>
      <c r="HT127" s="43"/>
      <c r="HU127" s="43"/>
      <c r="HV127" s="43"/>
      <c r="HW127" s="43"/>
      <c r="HX127" s="43"/>
      <c r="HY127" s="43"/>
      <c r="HZ127" s="43"/>
      <c r="IA127" s="43"/>
      <c r="IB127" s="43"/>
      <c r="IC127" s="43"/>
      <c r="ID127" s="43"/>
      <c r="IE127" s="43"/>
      <c r="IF127" s="43"/>
      <c r="IG127" s="43"/>
      <c r="IH127" s="43"/>
      <c r="II127" s="43"/>
      <c r="IJ127" s="43"/>
      <c r="IK127" s="43"/>
      <c r="IL127" s="43"/>
      <c r="IM127" s="43"/>
      <c r="IN127" s="43"/>
      <c r="IO127" s="43"/>
      <c r="IP127" s="43"/>
      <c r="IQ127" s="43"/>
      <c r="IR127" s="43"/>
      <c r="IS127" s="43"/>
      <c r="IT127" s="43"/>
      <c r="IU127" s="43"/>
    </row>
    <row r="128" spans="1:255" ht="16.350000000000001" customHeight="1">
      <c r="A128" s="218" t="s">
        <v>2221</v>
      </c>
      <c r="B128" s="212"/>
      <c r="C128" s="212"/>
      <c r="D128" s="212"/>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c r="CX128" s="43"/>
      <c r="CY128" s="43"/>
      <c r="CZ128" s="43"/>
      <c r="DA128" s="43"/>
      <c r="DB128" s="43"/>
      <c r="DC128" s="43"/>
      <c r="DD128" s="43"/>
      <c r="DE128" s="43"/>
      <c r="DF128" s="43"/>
      <c r="DG128" s="43"/>
      <c r="DH128" s="43"/>
      <c r="DI128" s="43"/>
      <c r="DJ128" s="43"/>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3"/>
      <c r="EI128" s="43"/>
      <c r="EJ128" s="43"/>
      <c r="EK128" s="43"/>
      <c r="EL128" s="43"/>
      <c r="EM128" s="43"/>
      <c r="EN128" s="43"/>
      <c r="EO128" s="43"/>
      <c r="EP128" s="43"/>
      <c r="EQ128" s="43"/>
      <c r="ER128" s="43"/>
      <c r="ES128" s="43"/>
      <c r="ET128" s="43"/>
      <c r="EU128" s="43"/>
      <c r="EV128" s="43"/>
      <c r="EW128" s="43"/>
      <c r="EX128" s="43"/>
      <c r="EY128" s="43"/>
      <c r="EZ128" s="43"/>
      <c r="FA128" s="43"/>
      <c r="FB128" s="43"/>
      <c r="FC128" s="43"/>
      <c r="FD128" s="43"/>
      <c r="FE128" s="43"/>
      <c r="FF128" s="43"/>
      <c r="FG128" s="43"/>
      <c r="FH128" s="43"/>
      <c r="FI128" s="43"/>
      <c r="FJ128" s="43"/>
      <c r="FK128" s="43"/>
      <c r="FL128" s="43"/>
      <c r="FM128" s="43"/>
      <c r="FN128" s="43"/>
      <c r="FO128" s="43"/>
      <c r="FP128" s="43"/>
      <c r="FQ128" s="43"/>
      <c r="FR128" s="43"/>
      <c r="FS128" s="43"/>
      <c r="FT128" s="43"/>
      <c r="FU128" s="43"/>
      <c r="FV128" s="43"/>
      <c r="FW128" s="43"/>
      <c r="FX128" s="43"/>
      <c r="FY128" s="43"/>
      <c r="FZ128" s="43"/>
      <c r="GA128" s="43"/>
      <c r="GB128" s="43"/>
      <c r="GC128" s="43"/>
      <c r="GD128" s="43"/>
      <c r="GE128" s="43"/>
      <c r="GF128" s="43"/>
      <c r="GG128" s="43"/>
      <c r="GH128" s="43"/>
      <c r="GI128" s="43"/>
      <c r="GJ128" s="43"/>
      <c r="GK128" s="43"/>
      <c r="GL128" s="43"/>
      <c r="GM128" s="43"/>
      <c r="GN128" s="43"/>
      <c r="GO128" s="43"/>
      <c r="GP128" s="43"/>
      <c r="GQ128" s="43"/>
      <c r="GR128" s="43"/>
      <c r="GS128" s="43"/>
      <c r="GT128" s="43"/>
      <c r="GU128" s="43"/>
      <c r="GV128" s="43"/>
      <c r="GW128" s="43"/>
      <c r="GX128" s="43"/>
      <c r="GY128" s="43"/>
      <c r="GZ128" s="43"/>
      <c r="HA128" s="43"/>
      <c r="HB128" s="43"/>
      <c r="HC128" s="43"/>
      <c r="HD128" s="43"/>
      <c r="HE128" s="43"/>
      <c r="HF128" s="43"/>
      <c r="HG128" s="43"/>
      <c r="HH128" s="43"/>
      <c r="HI128" s="43"/>
      <c r="HJ128" s="43"/>
      <c r="HK128" s="43"/>
      <c r="HL128" s="43"/>
      <c r="HM128" s="43"/>
      <c r="HN128" s="43"/>
      <c r="HO128" s="43"/>
      <c r="HP128" s="43"/>
      <c r="HQ128" s="43"/>
      <c r="HR128" s="43"/>
      <c r="HS128" s="43"/>
      <c r="HT128" s="43"/>
      <c r="HU128" s="43"/>
      <c r="HV128" s="43"/>
      <c r="HW128" s="43"/>
      <c r="HX128" s="43"/>
      <c r="HY128" s="43"/>
      <c r="HZ128" s="43"/>
      <c r="IA128" s="43"/>
      <c r="IB128" s="43"/>
      <c r="IC128" s="43"/>
      <c r="ID128" s="43"/>
      <c r="IE128" s="43"/>
      <c r="IF128" s="43"/>
      <c r="IG128" s="43"/>
      <c r="IH128" s="43"/>
      <c r="II128" s="43"/>
      <c r="IJ128" s="43"/>
      <c r="IK128" s="43"/>
      <c r="IL128" s="43"/>
      <c r="IM128" s="43"/>
      <c r="IN128" s="43"/>
      <c r="IO128" s="43"/>
      <c r="IP128" s="43"/>
      <c r="IQ128" s="43"/>
      <c r="IR128" s="43"/>
      <c r="IS128" s="43"/>
      <c r="IT128" s="43"/>
      <c r="IU128" s="43"/>
    </row>
    <row r="129" spans="1:255" ht="16.350000000000001" customHeight="1">
      <c r="A129" s="211" t="s">
        <v>2224</v>
      </c>
      <c r="B129" s="212"/>
      <c r="C129" s="212"/>
      <c r="D129" s="212"/>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c r="CT129" s="43"/>
      <c r="CU129" s="43"/>
      <c r="CV129" s="43"/>
      <c r="CW129" s="43"/>
      <c r="CX129" s="43"/>
      <c r="CY129" s="43"/>
      <c r="CZ129" s="43"/>
      <c r="DA129" s="43"/>
      <c r="DB129" s="43"/>
      <c r="DC129" s="43"/>
      <c r="DD129" s="43"/>
      <c r="DE129" s="43"/>
      <c r="DF129" s="43"/>
      <c r="DG129" s="43"/>
      <c r="DH129" s="43"/>
      <c r="DI129" s="43"/>
      <c r="DJ129" s="43"/>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3"/>
      <c r="EI129" s="43"/>
      <c r="EJ129" s="43"/>
      <c r="EK129" s="43"/>
      <c r="EL129" s="43"/>
      <c r="EM129" s="43"/>
      <c r="EN129" s="43"/>
      <c r="EO129" s="43"/>
      <c r="EP129" s="43"/>
      <c r="EQ129" s="43"/>
      <c r="ER129" s="43"/>
      <c r="ES129" s="43"/>
      <c r="ET129" s="43"/>
      <c r="EU129" s="43"/>
      <c r="EV129" s="43"/>
      <c r="EW129" s="43"/>
      <c r="EX129" s="43"/>
      <c r="EY129" s="43"/>
      <c r="EZ129" s="43"/>
      <c r="FA129" s="43"/>
      <c r="FB129" s="43"/>
      <c r="FC129" s="43"/>
      <c r="FD129" s="43"/>
      <c r="FE129" s="43"/>
      <c r="FF129" s="43"/>
      <c r="FG129" s="43"/>
      <c r="FH129" s="43"/>
      <c r="FI129" s="43"/>
      <c r="FJ129" s="43"/>
      <c r="FK129" s="43"/>
      <c r="FL129" s="43"/>
      <c r="FM129" s="43"/>
      <c r="FN129" s="43"/>
      <c r="FO129" s="43"/>
      <c r="FP129" s="43"/>
      <c r="FQ129" s="43"/>
      <c r="FR129" s="43"/>
      <c r="FS129" s="43"/>
      <c r="FT129" s="43"/>
      <c r="FU129" s="43"/>
      <c r="FV129" s="43"/>
      <c r="FW129" s="43"/>
      <c r="FX129" s="43"/>
      <c r="FY129" s="43"/>
      <c r="FZ129" s="43"/>
      <c r="GA129" s="43"/>
      <c r="GB129" s="43"/>
      <c r="GC129" s="43"/>
      <c r="GD129" s="43"/>
      <c r="GE129" s="43"/>
      <c r="GF129" s="43"/>
      <c r="GG129" s="43"/>
      <c r="GH129" s="43"/>
      <c r="GI129" s="43"/>
      <c r="GJ129" s="43"/>
      <c r="GK129" s="43"/>
      <c r="GL129" s="43"/>
      <c r="GM129" s="43"/>
      <c r="GN129" s="43"/>
      <c r="GO129" s="43"/>
      <c r="GP129" s="43"/>
      <c r="GQ129" s="43"/>
      <c r="GR129" s="43"/>
      <c r="GS129" s="43"/>
      <c r="GT129" s="43"/>
      <c r="GU129" s="43"/>
      <c r="GV129" s="43"/>
      <c r="GW129" s="43"/>
      <c r="GX129" s="43"/>
      <c r="GY129" s="43"/>
      <c r="GZ129" s="43"/>
      <c r="HA129" s="43"/>
      <c r="HB129" s="43"/>
      <c r="HC129" s="43"/>
      <c r="HD129" s="43"/>
      <c r="HE129" s="43"/>
      <c r="HF129" s="43"/>
      <c r="HG129" s="43"/>
      <c r="HH129" s="43"/>
      <c r="HI129" s="43"/>
      <c r="HJ129" s="43"/>
      <c r="HK129" s="43"/>
      <c r="HL129" s="43"/>
      <c r="HM129" s="43"/>
      <c r="HN129" s="43"/>
      <c r="HO129" s="43"/>
      <c r="HP129" s="43"/>
      <c r="HQ129" s="43"/>
      <c r="HR129" s="43"/>
      <c r="HS129" s="43"/>
      <c r="HT129" s="43"/>
      <c r="HU129" s="43"/>
      <c r="HV129" s="43"/>
      <c r="HW129" s="43"/>
      <c r="HX129" s="43"/>
      <c r="HY129" s="43"/>
      <c r="HZ129" s="43"/>
      <c r="IA129" s="43"/>
      <c r="IB129" s="43"/>
      <c r="IC129" s="43"/>
      <c r="ID129" s="43"/>
      <c r="IE129" s="43"/>
      <c r="IF129" s="43"/>
      <c r="IG129" s="43"/>
      <c r="IH129" s="43"/>
      <c r="II129" s="43"/>
      <c r="IJ129" s="43"/>
      <c r="IK129" s="43"/>
      <c r="IL129" s="43"/>
      <c r="IM129" s="43"/>
      <c r="IN129" s="43"/>
      <c r="IO129" s="43"/>
      <c r="IP129" s="43"/>
      <c r="IQ129" s="43"/>
      <c r="IR129" s="43"/>
      <c r="IS129" s="43"/>
      <c r="IT129" s="43"/>
      <c r="IU129" s="43"/>
    </row>
    <row r="130" spans="1:255" ht="16.350000000000001" customHeight="1">
      <c r="A130" s="218" t="s">
        <v>1955</v>
      </c>
      <c r="B130" s="212"/>
      <c r="C130" s="212"/>
      <c r="D130" s="212"/>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c r="CU130" s="43"/>
      <c r="CV130" s="43"/>
      <c r="CW130" s="43"/>
      <c r="CX130" s="43"/>
      <c r="CY130" s="43"/>
      <c r="CZ130" s="43"/>
      <c r="DA130" s="43"/>
      <c r="DB130" s="43"/>
      <c r="DC130" s="43"/>
      <c r="DD130" s="43"/>
      <c r="DE130" s="43"/>
      <c r="DF130" s="43"/>
      <c r="DG130" s="43"/>
      <c r="DH130" s="43"/>
      <c r="DI130" s="43"/>
      <c r="DJ130" s="43"/>
      <c r="DK130" s="43"/>
      <c r="DL130" s="43"/>
      <c r="DM130" s="43"/>
      <c r="DN130" s="43"/>
      <c r="DO130" s="43"/>
      <c r="DP130" s="43"/>
      <c r="DQ130" s="43"/>
      <c r="DR130" s="43"/>
      <c r="DS130" s="43"/>
      <c r="DT130" s="43"/>
      <c r="DU130" s="43"/>
      <c r="DV130" s="43"/>
      <c r="DW130" s="43"/>
      <c r="DX130" s="43"/>
      <c r="DY130" s="43"/>
      <c r="DZ130" s="43"/>
      <c r="EA130" s="43"/>
      <c r="EB130" s="43"/>
      <c r="EC130" s="43"/>
      <c r="ED130" s="43"/>
      <c r="EE130" s="43"/>
      <c r="EF130" s="43"/>
      <c r="EG130" s="43"/>
      <c r="EH130" s="43"/>
      <c r="EI130" s="43"/>
      <c r="EJ130" s="43"/>
      <c r="EK130" s="43"/>
      <c r="EL130" s="43"/>
      <c r="EM130" s="43"/>
      <c r="EN130" s="43"/>
      <c r="EO130" s="43"/>
      <c r="EP130" s="43"/>
      <c r="EQ130" s="43"/>
      <c r="ER130" s="43"/>
      <c r="ES130" s="43"/>
      <c r="ET130" s="43"/>
      <c r="EU130" s="43"/>
      <c r="EV130" s="43"/>
      <c r="EW130" s="43"/>
      <c r="EX130" s="43"/>
      <c r="EY130" s="43"/>
      <c r="EZ130" s="43"/>
      <c r="FA130" s="43"/>
      <c r="FB130" s="43"/>
      <c r="FC130" s="43"/>
      <c r="FD130" s="43"/>
      <c r="FE130" s="43"/>
      <c r="FF130" s="43"/>
      <c r="FG130" s="43"/>
      <c r="FH130" s="43"/>
      <c r="FI130" s="43"/>
      <c r="FJ130" s="43"/>
      <c r="FK130" s="43"/>
      <c r="FL130" s="43"/>
      <c r="FM130" s="43"/>
      <c r="FN130" s="43"/>
      <c r="FO130" s="43"/>
      <c r="FP130" s="43"/>
      <c r="FQ130" s="43"/>
      <c r="FR130" s="43"/>
      <c r="FS130" s="43"/>
      <c r="FT130" s="43"/>
      <c r="FU130" s="43"/>
      <c r="FV130" s="43"/>
      <c r="FW130" s="43"/>
      <c r="FX130" s="43"/>
      <c r="FY130" s="43"/>
      <c r="FZ130" s="43"/>
      <c r="GA130" s="43"/>
      <c r="GB130" s="43"/>
      <c r="GC130" s="43"/>
      <c r="GD130" s="43"/>
      <c r="GE130" s="43"/>
      <c r="GF130" s="43"/>
      <c r="GG130" s="43"/>
      <c r="GH130" s="43"/>
      <c r="GI130" s="43"/>
      <c r="GJ130" s="43"/>
      <c r="GK130" s="43"/>
      <c r="GL130" s="43"/>
      <c r="GM130" s="43"/>
      <c r="GN130" s="43"/>
      <c r="GO130" s="43"/>
      <c r="GP130" s="43"/>
      <c r="GQ130" s="43"/>
      <c r="GR130" s="43"/>
      <c r="GS130" s="43"/>
      <c r="GT130" s="43"/>
      <c r="GU130" s="43"/>
      <c r="GV130" s="43"/>
      <c r="GW130" s="43"/>
      <c r="GX130" s="43"/>
      <c r="GY130" s="43"/>
      <c r="GZ130" s="43"/>
      <c r="HA130" s="43"/>
      <c r="HB130" s="43"/>
      <c r="HC130" s="43"/>
      <c r="HD130" s="43"/>
      <c r="HE130" s="43"/>
      <c r="HF130" s="43"/>
      <c r="HG130" s="43"/>
      <c r="HH130" s="43"/>
      <c r="HI130" s="43"/>
      <c r="HJ130" s="43"/>
      <c r="HK130" s="43"/>
      <c r="HL130" s="43"/>
      <c r="HM130" s="43"/>
      <c r="HN130" s="43"/>
      <c r="HO130" s="43"/>
      <c r="HP130" s="43"/>
      <c r="HQ130" s="43"/>
      <c r="HR130" s="43"/>
      <c r="HS130" s="43"/>
      <c r="HT130" s="43"/>
      <c r="HU130" s="43"/>
      <c r="HV130" s="43"/>
      <c r="HW130" s="43"/>
      <c r="HX130" s="43"/>
      <c r="HY130" s="43"/>
      <c r="HZ130" s="43"/>
      <c r="IA130" s="43"/>
      <c r="IB130" s="43"/>
      <c r="IC130" s="43"/>
      <c r="ID130" s="43"/>
      <c r="IE130" s="43"/>
      <c r="IF130" s="43"/>
      <c r="IG130" s="43"/>
      <c r="IH130" s="43"/>
      <c r="II130" s="43"/>
      <c r="IJ130" s="43"/>
      <c r="IK130" s="43"/>
      <c r="IL130" s="43"/>
      <c r="IM130" s="43"/>
      <c r="IN130" s="43"/>
      <c r="IO130" s="43"/>
      <c r="IP130" s="43"/>
      <c r="IQ130" s="43"/>
      <c r="IR130" s="43"/>
      <c r="IS130" s="43"/>
      <c r="IT130" s="43"/>
      <c r="IU130" s="43"/>
    </row>
    <row r="131" spans="1:255" ht="16.350000000000001" customHeight="1">
      <c r="A131" s="211" t="s">
        <v>2222</v>
      </c>
      <c r="B131" s="212"/>
      <c r="C131" s="212"/>
      <c r="D131" s="212"/>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c r="CT131" s="43"/>
      <c r="CU131" s="43"/>
      <c r="CV131" s="43"/>
      <c r="CW131" s="43"/>
      <c r="CX131" s="43"/>
      <c r="CY131" s="43"/>
      <c r="CZ131" s="43"/>
      <c r="DA131" s="43"/>
      <c r="DB131" s="43"/>
      <c r="DC131" s="43"/>
      <c r="DD131" s="43"/>
      <c r="DE131" s="43"/>
      <c r="DF131" s="43"/>
      <c r="DG131" s="43"/>
      <c r="DH131" s="43"/>
      <c r="DI131" s="43"/>
      <c r="DJ131" s="43"/>
      <c r="DK131" s="43"/>
      <c r="DL131" s="43"/>
      <c r="DM131" s="43"/>
      <c r="DN131" s="43"/>
      <c r="DO131" s="43"/>
      <c r="DP131" s="43"/>
      <c r="DQ131" s="43"/>
      <c r="DR131" s="43"/>
      <c r="DS131" s="43"/>
      <c r="DT131" s="43"/>
      <c r="DU131" s="43"/>
      <c r="DV131" s="43"/>
      <c r="DW131" s="43"/>
      <c r="DX131" s="43"/>
      <c r="DY131" s="43"/>
      <c r="DZ131" s="43"/>
      <c r="EA131" s="43"/>
      <c r="EB131" s="43"/>
      <c r="EC131" s="43"/>
      <c r="ED131" s="43"/>
      <c r="EE131" s="43"/>
      <c r="EF131" s="43"/>
      <c r="EG131" s="43"/>
      <c r="EH131" s="43"/>
      <c r="EI131" s="43"/>
      <c r="EJ131" s="43"/>
      <c r="EK131" s="43"/>
      <c r="EL131" s="43"/>
      <c r="EM131" s="43"/>
      <c r="EN131" s="43"/>
      <c r="EO131" s="43"/>
      <c r="EP131" s="43"/>
      <c r="EQ131" s="43"/>
      <c r="ER131" s="43"/>
      <c r="ES131" s="43"/>
      <c r="ET131" s="43"/>
      <c r="EU131" s="43"/>
      <c r="EV131" s="43"/>
      <c r="EW131" s="43"/>
      <c r="EX131" s="43"/>
      <c r="EY131" s="43"/>
      <c r="EZ131" s="43"/>
      <c r="FA131" s="43"/>
      <c r="FB131" s="43"/>
      <c r="FC131" s="43"/>
      <c r="FD131" s="43"/>
      <c r="FE131" s="43"/>
      <c r="FF131" s="43"/>
      <c r="FG131" s="43"/>
      <c r="FH131" s="43"/>
      <c r="FI131" s="43"/>
      <c r="FJ131" s="43"/>
      <c r="FK131" s="43"/>
      <c r="FL131" s="43"/>
      <c r="FM131" s="43"/>
      <c r="FN131" s="43"/>
      <c r="FO131" s="43"/>
      <c r="FP131" s="43"/>
      <c r="FQ131" s="43"/>
      <c r="FR131" s="43"/>
      <c r="FS131" s="43"/>
      <c r="FT131" s="43"/>
      <c r="FU131" s="43"/>
      <c r="FV131" s="43"/>
      <c r="FW131" s="43"/>
      <c r="FX131" s="43"/>
      <c r="FY131" s="43"/>
      <c r="FZ131" s="43"/>
      <c r="GA131" s="43"/>
      <c r="GB131" s="43"/>
      <c r="GC131" s="43"/>
      <c r="GD131" s="43"/>
      <c r="GE131" s="43"/>
      <c r="GF131" s="43"/>
      <c r="GG131" s="43"/>
      <c r="GH131" s="43"/>
      <c r="GI131" s="43"/>
      <c r="GJ131" s="43"/>
      <c r="GK131" s="43"/>
      <c r="GL131" s="43"/>
      <c r="GM131" s="43"/>
      <c r="GN131" s="43"/>
      <c r="GO131" s="43"/>
      <c r="GP131" s="43"/>
      <c r="GQ131" s="43"/>
      <c r="GR131" s="43"/>
      <c r="GS131" s="43"/>
      <c r="GT131" s="43"/>
      <c r="GU131" s="43"/>
      <c r="GV131" s="43"/>
      <c r="GW131" s="43"/>
      <c r="GX131" s="43"/>
      <c r="GY131" s="43"/>
      <c r="GZ131" s="43"/>
      <c r="HA131" s="43"/>
      <c r="HB131" s="43"/>
      <c r="HC131" s="43"/>
      <c r="HD131" s="43"/>
      <c r="HE131" s="43"/>
      <c r="HF131" s="43"/>
      <c r="HG131" s="43"/>
      <c r="HH131" s="43"/>
      <c r="HI131" s="43"/>
      <c r="HJ131" s="43"/>
      <c r="HK131" s="43"/>
      <c r="HL131" s="43"/>
      <c r="HM131" s="43"/>
      <c r="HN131" s="43"/>
      <c r="HO131" s="43"/>
      <c r="HP131" s="43"/>
      <c r="HQ131" s="43"/>
      <c r="HR131" s="43"/>
      <c r="HS131" s="43"/>
      <c r="HT131" s="43"/>
      <c r="HU131" s="43"/>
      <c r="HV131" s="43"/>
      <c r="HW131" s="43"/>
      <c r="HX131" s="43"/>
      <c r="HY131" s="43"/>
      <c r="HZ131" s="43"/>
      <c r="IA131" s="43"/>
      <c r="IB131" s="43"/>
      <c r="IC131" s="43"/>
      <c r="ID131" s="43"/>
      <c r="IE131" s="43"/>
      <c r="IF131" s="43"/>
      <c r="IG131" s="43"/>
      <c r="IH131" s="43"/>
      <c r="II131" s="43"/>
      <c r="IJ131" s="43"/>
      <c r="IK131" s="43"/>
      <c r="IL131" s="43"/>
      <c r="IM131" s="43"/>
      <c r="IN131" s="43"/>
      <c r="IO131" s="43"/>
      <c r="IP131" s="43"/>
      <c r="IQ131" s="43"/>
      <c r="IR131" s="43"/>
      <c r="IS131" s="43"/>
      <c r="IT131" s="43"/>
      <c r="IU131" s="43"/>
    </row>
    <row r="132" spans="1:255" ht="16.350000000000001" customHeight="1">
      <c r="A132" s="218" t="s">
        <v>2223</v>
      </c>
      <c r="B132" s="212" t="s">
        <v>2220</v>
      </c>
      <c r="C132" s="212"/>
      <c r="D132" s="212"/>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c r="CT132" s="43"/>
      <c r="CU132" s="43"/>
      <c r="CV132" s="43"/>
      <c r="CW132" s="43"/>
      <c r="CX132" s="43"/>
      <c r="CY132" s="43"/>
      <c r="CZ132" s="43"/>
      <c r="DA132" s="43"/>
      <c r="DB132" s="43"/>
      <c r="DC132" s="43"/>
      <c r="DD132" s="43"/>
      <c r="DE132" s="43"/>
      <c r="DF132" s="43"/>
      <c r="DG132" s="43"/>
      <c r="DH132" s="43"/>
      <c r="DI132" s="43"/>
      <c r="DJ132" s="43"/>
      <c r="DK132" s="43"/>
      <c r="DL132" s="43"/>
      <c r="DM132" s="43"/>
      <c r="DN132" s="43"/>
      <c r="DO132" s="43"/>
      <c r="DP132" s="43"/>
      <c r="DQ132" s="43"/>
      <c r="DR132" s="43"/>
      <c r="DS132" s="43"/>
      <c r="DT132" s="43"/>
      <c r="DU132" s="43"/>
      <c r="DV132" s="43"/>
      <c r="DW132" s="43"/>
      <c r="DX132" s="43"/>
      <c r="DY132" s="43"/>
      <c r="DZ132" s="43"/>
      <c r="EA132" s="43"/>
      <c r="EB132" s="43"/>
      <c r="EC132" s="43"/>
      <c r="ED132" s="43"/>
      <c r="EE132" s="43"/>
      <c r="EF132" s="43"/>
      <c r="EG132" s="43"/>
      <c r="EH132" s="43"/>
      <c r="EI132" s="43"/>
      <c r="EJ132" s="43"/>
      <c r="EK132" s="43"/>
      <c r="EL132" s="43"/>
      <c r="EM132" s="43"/>
      <c r="EN132" s="43"/>
      <c r="EO132" s="43"/>
      <c r="EP132" s="43"/>
      <c r="EQ132" s="43"/>
      <c r="ER132" s="43"/>
      <c r="ES132" s="43"/>
      <c r="ET132" s="43"/>
      <c r="EU132" s="43"/>
      <c r="EV132" s="43"/>
      <c r="EW132" s="43"/>
      <c r="EX132" s="43"/>
      <c r="EY132" s="43"/>
      <c r="EZ132" s="43"/>
      <c r="FA132" s="43"/>
      <c r="FB132" s="43"/>
      <c r="FC132" s="43"/>
      <c r="FD132" s="43"/>
      <c r="FE132" s="43"/>
      <c r="FF132" s="43"/>
      <c r="FG132" s="43"/>
      <c r="FH132" s="43"/>
      <c r="FI132" s="43"/>
      <c r="FJ132" s="43"/>
      <c r="FK132" s="43"/>
      <c r="FL132" s="43"/>
      <c r="FM132" s="43"/>
      <c r="FN132" s="43"/>
      <c r="FO132" s="43"/>
      <c r="FP132" s="43"/>
      <c r="FQ132" s="43"/>
      <c r="FR132" s="43"/>
      <c r="FS132" s="43"/>
      <c r="FT132" s="43"/>
      <c r="FU132" s="43"/>
      <c r="FV132" s="43"/>
      <c r="FW132" s="43"/>
      <c r="FX132" s="43"/>
      <c r="FY132" s="43"/>
      <c r="FZ132" s="43"/>
      <c r="GA132" s="43"/>
      <c r="GB132" s="43"/>
      <c r="GC132" s="43"/>
      <c r="GD132" s="43"/>
      <c r="GE132" s="43"/>
      <c r="GF132" s="43"/>
      <c r="GG132" s="43"/>
      <c r="GH132" s="43"/>
      <c r="GI132" s="43"/>
      <c r="GJ132" s="43"/>
      <c r="GK132" s="43"/>
      <c r="GL132" s="43"/>
      <c r="GM132" s="43"/>
      <c r="GN132" s="43"/>
      <c r="GO132" s="43"/>
      <c r="GP132" s="43"/>
      <c r="GQ132" s="43"/>
      <c r="GR132" s="43"/>
      <c r="GS132" s="43"/>
      <c r="GT132" s="43"/>
      <c r="GU132" s="43"/>
      <c r="GV132" s="43"/>
      <c r="GW132" s="43"/>
      <c r="GX132" s="43"/>
      <c r="GY132" s="43"/>
      <c r="GZ132" s="43"/>
      <c r="HA132" s="43"/>
      <c r="HB132" s="43"/>
      <c r="HC132" s="43"/>
      <c r="HD132" s="43"/>
      <c r="HE132" s="43"/>
      <c r="HF132" s="43"/>
      <c r="HG132" s="43"/>
      <c r="HH132" s="43"/>
      <c r="HI132" s="43"/>
      <c r="HJ132" s="43"/>
      <c r="HK132" s="43"/>
      <c r="HL132" s="43"/>
      <c r="HM132" s="43"/>
      <c r="HN132" s="43"/>
      <c r="HO132" s="43"/>
      <c r="HP132" s="43"/>
      <c r="HQ132" s="43"/>
      <c r="HR132" s="43"/>
      <c r="HS132" s="43"/>
      <c r="HT132" s="43"/>
      <c r="HU132" s="43"/>
      <c r="HV132" s="43"/>
      <c r="HW132" s="43"/>
      <c r="HX132" s="43"/>
      <c r="HY132" s="43"/>
      <c r="HZ132" s="43"/>
      <c r="IA132" s="43"/>
      <c r="IB132" s="43"/>
      <c r="IC132" s="43"/>
      <c r="ID132" s="43"/>
      <c r="IE132" s="43"/>
      <c r="IF132" s="43"/>
      <c r="IG132" s="43"/>
      <c r="IH132" s="43"/>
      <c r="II132" s="43"/>
      <c r="IJ132" s="43"/>
      <c r="IK132" s="43"/>
      <c r="IL132" s="43"/>
      <c r="IM132" s="43"/>
      <c r="IN132" s="43"/>
      <c r="IO132" s="43"/>
      <c r="IP132" s="43"/>
      <c r="IQ132" s="43"/>
      <c r="IR132" s="43"/>
      <c r="IS132" s="43"/>
      <c r="IT132" s="43"/>
      <c r="IU132" s="43"/>
    </row>
    <row r="133" spans="1:255" ht="16.350000000000001" customHeight="1">
      <c r="A133" s="211" t="s">
        <v>2227</v>
      </c>
      <c r="B133" s="212"/>
      <c r="C133" s="212"/>
      <c r="D133" s="212"/>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c r="CT133" s="43"/>
      <c r="CU133" s="43"/>
      <c r="CV133" s="43"/>
      <c r="CW133" s="43"/>
      <c r="CX133" s="43"/>
      <c r="CY133" s="43"/>
      <c r="CZ133" s="43"/>
      <c r="DA133" s="43"/>
      <c r="DB133" s="43"/>
      <c r="DC133" s="43"/>
      <c r="DD133" s="43"/>
      <c r="DE133" s="43"/>
      <c r="DF133" s="43"/>
      <c r="DG133" s="43"/>
      <c r="DH133" s="43"/>
      <c r="DI133" s="43"/>
      <c r="DJ133" s="43"/>
      <c r="DK133" s="43"/>
      <c r="DL133" s="43"/>
      <c r="DM133" s="43"/>
      <c r="DN133" s="43"/>
      <c r="DO133" s="43"/>
      <c r="DP133" s="43"/>
      <c r="DQ133" s="43"/>
      <c r="DR133" s="43"/>
      <c r="DS133" s="43"/>
      <c r="DT133" s="43"/>
      <c r="DU133" s="43"/>
      <c r="DV133" s="43"/>
      <c r="DW133" s="43"/>
      <c r="DX133" s="43"/>
      <c r="DY133" s="43"/>
      <c r="DZ133" s="43"/>
      <c r="EA133" s="43"/>
      <c r="EB133" s="43"/>
      <c r="EC133" s="43"/>
      <c r="ED133" s="43"/>
      <c r="EE133" s="43"/>
      <c r="EF133" s="43"/>
      <c r="EG133" s="43"/>
      <c r="EH133" s="43"/>
      <c r="EI133" s="43"/>
      <c r="EJ133" s="43"/>
      <c r="EK133" s="43"/>
      <c r="EL133" s="43"/>
      <c r="EM133" s="43"/>
      <c r="EN133" s="43"/>
      <c r="EO133" s="43"/>
      <c r="EP133" s="43"/>
      <c r="EQ133" s="43"/>
      <c r="ER133" s="43"/>
      <c r="ES133" s="43"/>
      <c r="ET133" s="43"/>
      <c r="EU133" s="43"/>
      <c r="EV133" s="43"/>
      <c r="EW133" s="43"/>
      <c r="EX133" s="43"/>
      <c r="EY133" s="43"/>
      <c r="EZ133" s="43"/>
      <c r="FA133" s="43"/>
      <c r="FB133" s="43"/>
      <c r="FC133" s="43"/>
      <c r="FD133" s="43"/>
      <c r="FE133" s="43"/>
      <c r="FF133" s="43"/>
      <c r="FG133" s="43"/>
      <c r="FH133" s="43"/>
      <c r="FI133" s="43"/>
      <c r="FJ133" s="43"/>
      <c r="FK133" s="43"/>
      <c r="FL133" s="43"/>
      <c r="FM133" s="43"/>
      <c r="FN133" s="43"/>
      <c r="FO133" s="43"/>
      <c r="FP133" s="43"/>
      <c r="FQ133" s="43"/>
      <c r="FR133" s="43"/>
      <c r="FS133" s="43"/>
      <c r="FT133" s="43"/>
      <c r="FU133" s="43"/>
      <c r="FV133" s="43"/>
      <c r="FW133" s="43"/>
      <c r="FX133" s="43"/>
      <c r="FY133" s="43"/>
      <c r="FZ133" s="43"/>
      <c r="GA133" s="43"/>
      <c r="GB133" s="43"/>
      <c r="GC133" s="43"/>
      <c r="GD133" s="43"/>
      <c r="GE133" s="43"/>
      <c r="GF133" s="43"/>
      <c r="GG133" s="43"/>
      <c r="GH133" s="43"/>
      <c r="GI133" s="43"/>
      <c r="GJ133" s="43"/>
      <c r="GK133" s="43"/>
      <c r="GL133" s="43"/>
      <c r="GM133" s="43"/>
      <c r="GN133" s="43"/>
      <c r="GO133" s="43"/>
      <c r="GP133" s="43"/>
      <c r="GQ133" s="43"/>
      <c r="GR133" s="43"/>
      <c r="GS133" s="43"/>
      <c r="GT133" s="43"/>
      <c r="GU133" s="43"/>
      <c r="GV133" s="43"/>
      <c r="GW133" s="43"/>
      <c r="GX133" s="43"/>
      <c r="GY133" s="43"/>
      <c r="GZ133" s="43"/>
      <c r="HA133" s="43"/>
      <c r="HB133" s="43"/>
      <c r="HC133" s="43"/>
      <c r="HD133" s="43"/>
      <c r="HE133" s="43"/>
      <c r="HF133" s="43"/>
      <c r="HG133" s="43"/>
      <c r="HH133" s="43"/>
      <c r="HI133" s="43"/>
      <c r="HJ133" s="43"/>
      <c r="HK133" s="43"/>
      <c r="HL133" s="43"/>
      <c r="HM133" s="43"/>
      <c r="HN133" s="43"/>
      <c r="HO133" s="43"/>
      <c r="HP133" s="43"/>
      <c r="HQ133" s="43"/>
      <c r="HR133" s="43"/>
      <c r="HS133" s="43"/>
      <c r="HT133" s="43"/>
      <c r="HU133" s="43"/>
      <c r="HV133" s="43"/>
      <c r="HW133" s="43"/>
      <c r="HX133" s="43"/>
      <c r="HY133" s="43"/>
      <c r="HZ133" s="43"/>
      <c r="IA133" s="43"/>
      <c r="IB133" s="43"/>
      <c r="IC133" s="43"/>
      <c r="ID133" s="43"/>
      <c r="IE133" s="43"/>
      <c r="IF133" s="43"/>
      <c r="IG133" s="43"/>
      <c r="IH133" s="43"/>
      <c r="II133" s="43"/>
      <c r="IJ133" s="43"/>
      <c r="IK133" s="43"/>
      <c r="IL133" s="43"/>
      <c r="IM133" s="43"/>
      <c r="IN133" s="43"/>
      <c r="IO133" s="43"/>
      <c r="IP133" s="43"/>
      <c r="IQ133" s="43"/>
      <c r="IR133" s="43"/>
      <c r="IS133" s="43"/>
      <c r="IT133" s="43"/>
      <c r="IU133" s="43"/>
    </row>
    <row r="134" spans="1:255" ht="16.350000000000001" customHeight="1">
      <c r="A134" s="215" t="s">
        <v>2228</v>
      </c>
      <c r="B134" s="216"/>
      <c r="C134" s="217">
        <f>DATE(2020,3,30)</f>
        <v>43920</v>
      </c>
      <c r="D134" s="215" t="s">
        <v>2232</v>
      </c>
    </row>
    <row r="135" spans="1:255" ht="16.350000000000001" customHeight="1">
      <c r="A135" s="211" t="s">
        <v>2229</v>
      </c>
      <c r="B135" s="212"/>
      <c r="C135" s="212"/>
      <c r="D135" s="212"/>
    </row>
    <row r="136" spans="1:255" ht="16.350000000000001" customHeight="1">
      <c r="A136" s="211" t="s">
        <v>2233</v>
      </c>
      <c r="B136" s="212"/>
      <c r="C136" s="212"/>
      <c r="D136" s="212"/>
    </row>
    <row r="137" spans="1:255" ht="16.350000000000001" customHeight="1">
      <c r="A137" s="211" t="s">
        <v>2231</v>
      </c>
      <c r="B137" s="212"/>
      <c r="C137" s="212"/>
      <c r="D137" s="212"/>
    </row>
    <row r="138" spans="1:255" ht="16.350000000000001" customHeight="1">
      <c r="A138" s="211" t="s">
        <v>2233</v>
      </c>
      <c r="B138" s="212"/>
      <c r="C138" s="212"/>
      <c r="D138" s="212"/>
    </row>
    <row r="139" spans="1:255" ht="16.350000000000001" customHeight="1">
      <c r="A139" s="211" t="s">
        <v>2235</v>
      </c>
      <c r="B139" s="212"/>
      <c r="C139" s="212"/>
      <c r="D139" s="212"/>
    </row>
    <row r="140" spans="1:255" ht="16.350000000000001" customHeight="1">
      <c r="A140" s="215" t="s">
        <v>2236</v>
      </c>
      <c r="B140" s="216"/>
      <c r="C140" s="217">
        <f>DATE(2020,3,30)</f>
        <v>43920</v>
      </c>
      <c r="D140" s="215" t="s">
        <v>1710</v>
      </c>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43"/>
      <c r="BV140" s="43"/>
      <c r="BW140" s="43"/>
      <c r="BX140" s="43"/>
      <c r="BY140" s="43"/>
      <c r="BZ140" s="43"/>
      <c r="CA140" s="43"/>
      <c r="CB140" s="43"/>
      <c r="CC140" s="43"/>
      <c r="CD140" s="43"/>
      <c r="CE140" s="43"/>
      <c r="CF140" s="43"/>
      <c r="CG140" s="43"/>
      <c r="CH140" s="43"/>
      <c r="CI140" s="43"/>
      <c r="CJ140" s="43"/>
      <c r="CK140" s="43"/>
      <c r="CL140" s="43"/>
      <c r="CM140" s="43"/>
      <c r="CN140" s="43"/>
      <c r="CO140" s="43"/>
      <c r="CP140" s="43"/>
      <c r="CQ140" s="43"/>
      <c r="CR140" s="43"/>
      <c r="CS140" s="43"/>
      <c r="CT140" s="43"/>
      <c r="CU140" s="43"/>
      <c r="CV140" s="43"/>
      <c r="CW140" s="43"/>
      <c r="CX140" s="43"/>
      <c r="CY140" s="43"/>
      <c r="CZ140" s="43"/>
      <c r="DA140" s="43"/>
      <c r="DB140" s="43"/>
      <c r="DC140" s="43"/>
      <c r="DD140" s="43"/>
      <c r="DE140" s="43"/>
      <c r="DF140" s="43"/>
      <c r="DG140" s="43"/>
      <c r="DH140" s="43"/>
      <c r="DI140" s="43"/>
      <c r="DJ140" s="43"/>
      <c r="DK140" s="43"/>
      <c r="DL140" s="43"/>
      <c r="DM140" s="43"/>
      <c r="DN140" s="43"/>
      <c r="DO140" s="43"/>
      <c r="DP140" s="43"/>
      <c r="DQ140" s="43"/>
      <c r="DR140" s="43"/>
      <c r="DS140" s="43"/>
      <c r="DT140" s="43"/>
      <c r="DU140" s="43"/>
      <c r="DV140" s="43"/>
      <c r="DW140" s="43"/>
      <c r="DX140" s="43"/>
      <c r="DY140" s="43"/>
      <c r="DZ140" s="43"/>
      <c r="EA140" s="43"/>
      <c r="EB140" s="43"/>
      <c r="EC140" s="43"/>
      <c r="ED140" s="43"/>
      <c r="EE140" s="43"/>
      <c r="EF140" s="43"/>
      <c r="EG140" s="43"/>
      <c r="EH140" s="43"/>
      <c r="EI140" s="43"/>
      <c r="EJ140" s="43"/>
      <c r="EK140" s="43"/>
      <c r="EL140" s="43"/>
      <c r="EM140" s="43"/>
      <c r="EN140" s="43"/>
      <c r="EO140" s="43"/>
      <c r="EP140" s="43"/>
      <c r="EQ140" s="43"/>
      <c r="ER140" s="43"/>
      <c r="ES140" s="43"/>
      <c r="ET140" s="43"/>
      <c r="EU140" s="43"/>
      <c r="EV140" s="43"/>
      <c r="EW140" s="43"/>
      <c r="EX140" s="43"/>
      <c r="EY140" s="43"/>
      <c r="EZ140" s="43"/>
      <c r="FA140" s="43"/>
      <c r="FB140" s="43"/>
      <c r="FC140" s="43"/>
      <c r="FD140" s="43"/>
      <c r="FE140" s="43"/>
      <c r="FF140" s="43"/>
      <c r="FG140" s="43"/>
      <c r="FH140" s="43"/>
      <c r="FI140" s="43"/>
      <c r="FJ140" s="43"/>
      <c r="FK140" s="43"/>
      <c r="FL140" s="43"/>
      <c r="FM140" s="43"/>
      <c r="FN140" s="43"/>
      <c r="FO140" s="43"/>
      <c r="FP140" s="43"/>
      <c r="FQ140" s="43"/>
      <c r="FR140" s="43"/>
      <c r="FS140" s="43"/>
      <c r="FT140" s="43"/>
      <c r="FU140" s="43"/>
      <c r="FV140" s="43"/>
      <c r="FW140" s="43"/>
      <c r="FX140" s="43"/>
      <c r="FY140" s="43"/>
      <c r="FZ140" s="43"/>
      <c r="GA140" s="43"/>
      <c r="GB140" s="43"/>
      <c r="GC140" s="43"/>
      <c r="GD140" s="43"/>
      <c r="GE140" s="43"/>
      <c r="GF140" s="43"/>
      <c r="GG140" s="43"/>
      <c r="GH140" s="43"/>
      <c r="GI140" s="43"/>
      <c r="GJ140" s="43"/>
      <c r="GK140" s="43"/>
      <c r="GL140" s="43"/>
      <c r="GM140" s="43"/>
      <c r="GN140" s="43"/>
      <c r="GO140" s="43"/>
      <c r="GP140" s="43"/>
      <c r="GQ140" s="43"/>
      <c r="GR140" s="43"/>
      <c r="GS140" s="43"/>
      <c r="GT140" s="43"/>
      <c r="GU140" s="43"/>
      <c r="GV140" s="43"/>
      <c r="GW140" s="43"/>
      <c r="GX140" s="43"/>
      <c r="GY140" s="43"/>
      <c r="GZ140" s="43"/>
      <c r="HA140" s="43"/>
      <c r="HB140" s="43"/>
      <c r="HC140" s="43"/>
      <c r="HD140" s="43"/>
      <c r="HE140" s="43"/>
      <c r="HF140" s="43"/>
      <c r="HG140" s="43"/>
      <c r="HH140" s="43"/>
      <c r="HI140" s="43"/>
      <c r="HJ140" s="43"/>
      <c r="HK140" s="43"/>
      <c r="HL140" s="43"/>
      <c r="HM140" s="43"/>
      <c r="HN140" s="43"/>
      <c r="HO140" s="43"/>
      <c r="HP140" s="43"/>
      <c r="HQ140" s="43"/>
      <c r="HR140" s="43"/>
      <c r="HS140" s="43"/>
      <c r="HT140" s="43"/>
      <c r="HU140" s="43"/>
      <c r="HV140" s="43"/>
      <c r="HW140" s="43"/>
      <c r="HX140" s="43"/>
      <c r="HY140" s="43"/>
      <c r="HZ140" s="43"/>
      <c r="IA140" s="43"/>
      <c r="IB140" s="43"/>
      <c r="IC140" s="43"/>
      <c r="ID140" s="43"/>
      <c r="IE140" s="43"/>
      <c r="IF140" s="43"/>
      <c r="IG140" s="43"/>
      <c r="IH140" s="43"/>
      <c r="II140" s="43"/>
      <c r="IJ140" s="43"/>
      <c r="IK140" s="43"/>
      <c r="IL140" s="43"/>
      <c r="IM140" s="43"/>
      <c r="IN140" s="43"/>
      <c r="IO140" s="43"/>
      <c r="IP140" s="43"/>
      <c r="IQ140" s="43"/>
      <c r="IR140" s="43"/>
      <c r="IS140" s="43"/>
      <c r="IT140" s="43"/>
      <c r="IU140" s="43"/>
    </row>
    <row r="141" spans="1:255" ht="16.350000000000001" customHeight="1">
      <c r="A141" s="211" t="s">
        <v>2024</v>
      </c>
      <c r="B141" s="212"/>
      <c r="C141" s="212"/>
      <c r="D141" s="212"/>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43"/>
      <c r="BV141" s="43"/>
      <c r="BW141" s="43"/>
      <c r="BX141" s="43"/>
      <c r="BY141" s="43"/>
      <c r="BZ141" s="43"/>
      <c r="CA141" s="43"/>
      <c r="CB141" s="43"/>
      <c r="CC141" s="43"/>
      <c r="CD141" s="43"/>
      <c r="CE141" s="43"/>
      <c r="CF141" s="43"/>
      <c r="CG141" s="43"/>
      <c r="CH141" s="43"/>
      <c r="CI141" s="43"/>
      <c r="CJ141" s="43"/>
      <c r="CK141" s="43"/>
      <c r="CL141" s="43"/>
      <c r="CM141" s="43"/>
      <c r="CN141" s="43"/>
      <c r="CO141" s="43"/>
      <c r="CP141" s="43"/>
      <c r="CQ141" s="43"/>
      <c r="CR141" s="43"/>
      <c r="CS141" s="43"/>
      <c r="CT141" s="43"/>
      <c r="CU141" s="43"/>
      <c r="CV141" s="43"/>
      <c r="CW141" s="43"/>
      <c r="CX141" s="43"/>
      <c r="CY141" s="43"/>
      <c r="CZ141" s="43"/>
      <c r="DA141" s="43"/>
      <c r="DB141" s="43"/>
      <c r="DC141" s="43"/>
      <c r="DD141" s="43"/>
      <c r="DE141" s="43"/>
      <c r="DF141" s="43"/>
      <c r="DG141" s="43"/>
      <c r="DH141" s="43"/>
      <c r="DI141" s="43"/>
      <c r="DJ141" s="43"/>
      <c r="DK141" s="43"/>
      <c r="DL141" s="43"/>
      <c r="DM141" s="43"/>
      <c r="DN141" s="43"/>
      <c r="DO141" s="43"/>
      <c r="DP141" s="43"/>
      <c r="DQ141" s="43"/>
      <c r="DR141" s="43"/>
      <c r="DS141" s="43"/>
      <c r="DT141" s="43"/>
      <c r="DU141" s="43"/>
      <c r="DV141" s="43"/>
      <c r="DW141" s="43"/>
      <c r="DX141" s="43"/>
      <c r="DY141" s="43"/>
      <c r="DZ141" s="43"/>
      <c r="EA141" s="43"/>
      <c r="EB141" s="43"/>
      <c r="EC141" s="43"/>
      <c r="ED141" s="43"/>
      <c r="EE141" s="43"/>
      <c r="EF141" s="43"/>
      <c r="EG141" s="43"/>
      <c r="EH141" s="43"/>
      <c r="EI141" s="43"/>
      <c r="EJ141" s="43"/>
      <c r="EK141" s="43"/>
      <c r="EL141" s="43"/>
      <c r="EM141" s="43"/>
      <c r="EN141" s="43"/>
      <c r="EO141" s="43"/>
      <c r="EP141" s="43"/>
      <c r="EQ141" s="43"/>
      <c r="ER141" s="43"/>
      <c r="ES141" s="43"/>
      <c r="ET141" s="43"/>
      <c r="EU141" s="43"/>
      <c r="EV141" s="43"/>
      <c r="EW141" s="43"/>
      <c r="EX141" s="43"/>
      <c r="EY141" s="43"/>
      <c r="EZ141" s="43"/>
      <c r="FA141" s="43"/>
      <c r="FB141" s="43"/>
      <c r="FC141" s="43"/>
      <c r="FD141" s="43"/>
      <c r="FE141" s="43"/>
      <c r="FF141" s="43"/>
      <c r="FG141" s="43"/>
      <c r="FH141" s="43"/>
      <c r="FI141" s="43"/>
      <c r="FJ141" s="43"/>
      <c r="FK141" s="43"/>
      <c r="FL141" s="43"/>
      <c r="FM141" s="43"/>
      <c r="FN141" s="43"/>
      <c r="FO141" s="43"/>
      <c r="FP141" s="43"/>
      <c r="FQ141" s="43"/>
      <c r="FR141" s="43"/>
      <c r="FS141" s="43"/>
      <c r="FT141" s="43"/>
      <c r="FU141" s="43"/>
      <c r="FV141" s="43"/>
      <c r="FW141" s="43"/>
      <c r="FX141" s="43"/>
      <c r="FY141" s="43"/>
      <c r="FZ141" s="43"/>
      <c r="GA141" s="43"/>
      <c r="GB141" s="43"/>
      <c r="GC141" s="43"/>
      <c r="GD141" s="43"/>
      <c r="GE141" s="43"/>
      <c r="GF141" s="43"/>
      <c r="GG141" s="43"/>
      <c r="GH141" s="43"/>
      <c r="GI141" s="43"/>
      <c r="GJ141" s="43"/>
      <c r="GK141" s="43"/>
      <c r="GL141" s="43"/>
      <c r="GM141" s="43"/>
      <c r="GN141" s="43"/>
      <c r="GO141" s="43"/>
      <c r="GP141" s="43"/>
      <c r="GQ141" s="43"/>
      <c r="GR141" s="43"/>
      <c r="GS141" s="43"/>
      <c r="GT141" s="43"/>
      <c r="GU141" s="43"/>
      <c r="GV141" s="43"/>
      <c r="GW141" s="43"/>
      <c r="GX141" s="43"/>
      <c r="GY141" s="43"/>
      <c r="GZ141" s="43"/>
      <c r="HA141" s="43"/>
      <c r="HB141" s="43"/>
      <c r="HC141" s="43"/>
      <c r="HD141" s="43"/>
      <c r="HE141" s="43"/>
      <c r="HF141" s="43"/>
      <c r="HG141" s="43"/>
      <c r="HH141" s="43"/>
      <c r="HI141" s="43"/>
      <c r="HJ141" s="43"/>
      <c r="HK141" s="43"/>
      <c r="HL141" s="43"/>
      <c r="HM141" s="43"/>
      <c r="HN141" s="43"/>
      <c r="HO141" s="43"/>
      <c r="HP141" s="43"/>
      <c r="HQ141" s="43"/>
      <c r="HR141" s="43"/>
      <c r="HS141" s="43"/>
      <c r="HT141" s="43"/>
      <c r="HU141" s="43"/>
      <c r="HV141" s="43"/>
      <c r="HW141" s="43"/>
      <c r="HX141" s="43"/>
      <c r="HY141" s="43"/>
      <c r="HZ141" s="43"/>
      <c r="IA141" s="43"/>
      <c r="IB141" s="43"/>
      <c r="IC141" s="43"/>
      <c r="ID141" s="43"/>
      <c r="IE141" s="43"/>
      <c r="IF141" s="43"/>
      <c r="IG141" s="43"/>
      <c r="IH141" s="43"/>
      <c r="II141" s="43"/>
      <c r="IJ141" s="43"/>
      <c r="IK141" s="43"/>
      <c r="IL141" s="43"/>
      <c r="IM141" s="43"/>
      <c r="IN141" s="43"/>
      <c r="IO141" s="43"/>
      <c r="IP141" s="43"/>
      <c r="IQ141" s="43"/>
      <c r="IR141" s="43"/>
      <c r="IS141" s="43"/>
      <c r="IT141" s="43"/>
      <c r="IU141" s="43"/>
    </row>
    <row r="142" spans="1:255" ht="16.350000000000001" customHeight="1">
      <c r="A142" s="211" t="s">
        <v>2240</v>
      </c>
      <c r="B142" s="212"/>
      <c r="C142" s="212"/>
      <c r="D142" s="212"/>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43"/>
      <c r="BV142" s="43"/>
      <c r="BW142" s="43"/>
      <c r="BX142" s="43"/>
      <c r="BY142" s="43"/>
      <c r="BZ142" s="43"/>
      <c r="CA142" s="43"/>
      <c r="CB142" s="43"/>
      <c r="CC142" s="43"/>
      <c r="CD142" s="43"/>
      <c r="CE142" s="43"/>
      <c r="CF142" s="43"/>
      <c r="CG142" s="43"/>
      <c r="CH142" s="43"/>
      <c r="CI142" s="43"/>
      <c r="CJ142" s="43"/>
      <c r="CK142" s="43"/>
      <c r="CL142" s="43"/>
      <c r="CM142" s="43"/>
      <c r="CN142" s="43"/>
      <c r="CO142" s="43"/>
      <c r="CP142" s="43"/>
      <c r="CQ142" s="43"/>
      <c r="CR142" s="43"/>
      <c r="CS142" s="43"/>
      <c r="CT142" s="43"/>
      <c r="CU142" s="43"/>
      <c r="CV142" s="43"/>
      <c r="CW142" s="43"/>
      <c r="CX142" s="43"/>
      <c r="CY142" s="43"/>
      <c r="CZ142" s="43"/>
      <c r="DA142" s="43"/>
      <c r="DB142" s="43"/>
      <c r="DC142" s="43"/>
      <c r="DD142" s="43"/>
      <c r="DE142" s="43"/>
      <c r="DF142" s="43"/>
      <c r="DG142" s="43"/>
      <c r="DH142" s="43"/>
      <c r="DI142" s="43"/>
      <c r="DJ142" s="43"/>
      <c r="DK142" s="43"/>
      <c r="DL142" s="43"/>
      <c r="DM142" s="43"/>
      <c r="DN142" s="43"/>
      <c r="DO142" s="43"/>
      <c r="DP142" s="43"/>
      <c r="DQ142" s="43"/>
      <c r="DR142" s="43"/>
      <c r="DS142" s="43"/>
      <c r="DT142" s="43"/>
      <c r="DU142" s="43"/>
      <c r="DV142" s="43"/>
      <c r="DW142" s="43"/>
      <c r="DX142" s="43"/>
      <c r="DY142" s="43"/>
      <c r="DZ142" s="43"/>
      <c r="EA142" s="43"/>
      <c r="EB142" s="43"/>
      <c r="EC142" s="43"/>
      <c r="ED142" s="43"/>
      <c r="EE142" s="43"/>
      <c r="EF142" s="43"/>
      <c r="EG142" s="43"/>
      <c r="EH142" s="43"/>
      <c r="EI142" s="43"/>
      <c r="EJ142" s="43"/>
      <c r="EK142" s="43"/>
      <c r="EL142" s="43"/>
      <c r="EM142" s="43"/>
      <c r="EN142" s="43"/>
      <c r="EO142" s="43"/>
      <c r="EP142" s="43"/>
      <c r="EQ142" s="43"/>
      <c r="ER142" s="43"/>
      <c r="ES142" s="43"/>
      <c r="ET142" s="43"/>
      <c r="EU142" s="43"/>
      <c r="EV142" s="43"/>
      <c r="EW142" s="43"/>
      <c r="EX142" s="43"/>
      <c r="EY142" s="43"/>
      <c r="EZ142" s="43"/>
      <c r="FA142" s="43"/>
      <c r="FB142" s="43"/>
      <c r="FC142" s="43"/>
      <c r="FD142" s="43"/>
      <c r="FE142" s="43"/>
      <c r="FF142" s="43"/>
      <c r="FG142" s="43"/>
      <c r="FH142" s="43"/>
      <c r="FI142" s="43"/>
      <c r="FJ142" s="43"/>
      <c r="FK142" s="43"/>
      <c r="FL142" s="43"/>
      <c r="FM142" s="43"/>
      <c r="FN142" s="43"/>
      <c r="FO142" s="43"/>
      <c r="FP142" s="43"/>
      <c r="FQ142" s="43"/>
      <c r="FR142" s="43"/>
      <c r="FS142" s="43"/>
      <c r="FT142" s="43"/>
      <c r="FU142" s="43"/>
      <c r="FV142" s="43"/>
      <c r="FW142" s="43"/>
      <c r="FX142" s="43"/>
      <c r="FY142" s="43"/>
      <c r="FZ142" s="43"/>
      <c r="GA142" s="43"/>
      <c r="GB142" s="43"/>
      <c r="GC142" s="43"/>
      <c r="GD142" s="43"/>
      <c r="GE142" s="43"/>
      <c r="GF142" s="43"/>
      <c r="GG142" s="43"/>
      <c r="GH142" s="43"/>
      <c r="GI142" s="43"/>
      <c r="GJ142" s="43"/>
      <c r="GK142" s="43"/>
      <c r="GL142" s="43"/>
      <c r="GM142" s="43"/>
      <c r="GN142" s="43"/>
      <c r="GO142" s="43"/>
      <c r="GP142" s="43"/>
      <c r="GQ142" s="43"/>
      <c r="GR142" s="43"/>
      <c r="GS142" s="43"/>
      <c r="GT142" s="43"/>
      <c r="GU142" s="43"/>
      <c r="GV142" s="43"/>
      <c r="GW142" s="43"/>
      <c r="GX142" s="43"/>
      <c r="GY142" s="43"/>
      <c r="GZ142" s="43"/>
      <c r="HA142" s="43"/>
      <c r="HB142" s="43"/>
      <c r="HC142" s="43"/>
      <c r="HD142" s="43"/>
      <c r="HE142" s="43"/>
      <c r="HF142" s="43"/>
      <c r="HG142" s="43"/>
      <c r="HH142" s="43"/>
      <c r="HI142" s="43"/>
      <c r="HJ142" s="43"/>
      <c r="HK142" s="43"/>
      <c r="HL142" s="43"/>
      <c r="HM142" s="43"/>
      <c r="HN142" s="43"/>
      <c r="HO142" s="43"/>
      <c r="HP142" s="43"/>
      <c r="HQ142" s="43"/>
      <c r="HR142" s="43"/>
      <c r="HS142" s="43"/>
      <c r="HT142" s="43"/>
      <c r="HU142" s="43"/>
      <c r="HV142" s="43"/>
      <c r="HW142" s="43"/>
      <c r="HX142" s="43"/>
      <c r="HY142" s="43"/>
      <c r="HZ142" s="43"/>
      <c r="IA142" s="43"/>
      <c r="IB142" s="43"/>
      <c r="IC142" s="43"/>
      <c r="ID142" s="43"/>
      <c r="IE142" s="43"/>
      <c r="IF142" s="43"/>
      <c r="IG142" s="43"/>
      <c r="IH142" s="43"/>
      <c r="II142" s="43"/>
      <c r="IJ142" s="43"/>
      <c r="IK142" s="43"/>
      <c r="IL142" s="43"/>
      <c r="IM142" s="43"/>
      <c r="IN142" s="43"/>
      <c r="IO142" s="43"/>
      <c r="IP142" s="43"/>
      <c r="IQ142" s="43"/>
      <c r="IR142" s="43"/>
      <c r="IS142" s="43"/>
      <c r="IT142" s="43"/>
      <c r="IU142" s="43"/>
    </row>
    <row r="143" spans="1:255" ht="16.350000000000001" customHeight="1">
      <c r="A143" s="211" t="s">
        <v>2245</v>
      </c>
      <c r="B143" s="212"/>
      <c r="C143" s="212"/>
      <c r="D143" s="212"/>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c r="BY143" s="43"/>
      <c r="BZ143" s="43"/>
      <c r="CA143" s="43"/>
      <c r="CB143" s="43"/>
      <c r="CC143" s="43"/>
      <c r="CD143" s="43"/>
      <c r="CE143" s="43"/>
      <c r="CF143" s="43"/>
      <c r="CG143" s="43"/>
      <c r="CH143" s="43"/>
      <c r="CI143" s="43"/>
      <c r="CJ143" s="43"/>
      <c r="CK143" s="43"/>
      <c r="CL143" s="43"/>
      <c r="CM143" s="43"/>
      <c r="CN143" s="43"/>
      <c r="CO143" s="43"/>
      <c r="CP143" s="43"/>
      <c r="CQ143" s="43"/>
      <c r="CR143" s="43"/>
      <c r="CS143" s="43"/>
      <c r="CT143" s="43"/>
      <c r="CU143" s="43"/>
      <c r="CV143" s="43"/>
      <c r="CW143" s="43"/>
      <c r="CX143" s="43"/>
      <c r="CY143" s="43"/>
      <c r="CZ143" s="43"/>
      <c r="DA143" s="43"/>
      <c r="DB143" s="43"/>
      <c r="DC143" s="43"/>
      <c r="DD143" s="43"/>
      <c r="DE143" s="43"/>
      <c r="DF143" s="43"/>
      <c r="DG143" s="43"/>
      <c r="DH143" s="43"/>
      <c r="DI143" s="43"/>
      <c r="DJ143" s="43"/>
      <c r="DK143" s="43"/>
      <c r="DL143" s="43"/>
      <c r="DM143" s="43"/>
      <c r="DN143" s="43"/>
      <c r="DO143" s="43"/>
      <c r="DP143" s="43"/>
      <c r="DQ143" s="43"/>
      <c r="DR143" s="43"/>
      <c r="DS143" s="43"/>
      <c r="DT143" s="43"/>
      <c r="DU143" s="43"/>
      <c r="DV143" s="43"/>
      <c r="DW143" s="43"/>
      <c r="DX143" s="43"/>
      <c r="DY143" s="43"/>
      <c r="DZ143" s="43"/>
      <c r="EA143" s="43"/>
      <c r="EB143" s="43"/>
      <c r="EC143" s="43"/>
      <c r="ED143" s="43"/>
      <c r="EE143" s="43"/>
      <c r="EF143" s="43"/>
      <c r="EG143" s="43"/>
      <c r="EH143" s="43"/>
      <c r="EI143" s="43"/>
      <c r="EJ143" s="43"/>
      <c r="EK143" s="43"/>
      <c r="EL143" s="43"/>
      <c r="EM143" s="43"/>
      <c r="EN143" s="43"/>
      <c r="EO143" s="43"/>
      <c r="EP143" s="43"/>
      <c r="EQ143" s="43"/>
      <c r="ER143" s="43"/>
      <c r="ES143" s="43"/>
      <c r="ET143" s="43"/>
      <c r="EU143" s="43"/>
      <c r="EV143" s="43"/>
      <c r="EW143" s="43"/>
      <c r="EX143" s="43"/>
      <c r="EY143" s="43"/>
      <c r="EZ143" s="43"/>
      <c r="FA143" s="43"/>
      <c r="FB143" s="43"/>
      <c r="FC143" s="43"/>
      <c r="FD143" s="43"/>
      <c r="FE143" s="43"/>
      <c r="FF143" s="43"/>
      <c r="FG143" s="43"/>
      <c r="FH143" s="43"/>
      <c r="FI143" s="43"/>
      <c r="FJ143" s="43"/>
      <c r="FK143" s="43"/>
      <c r="FL143" s="43"/>
      <c r="FM143" s="43"/>
      <c r="FN143" s="43"/>
      <c r="FO143" s="43"/>
      <c r="FP143" s="43"/>
      <c r="FQ143" s="43"/>
      <c r="FR143" s="43"/>
      <c r="FS143" s="43"/>
      <c r="FT143" s="43"/>
      <c r="FU143" s="43"/>
      <c r="FV143" s="43"/>
      <c r="FW143" s="43"/>
      <c r="FX143" s="43"/>
      <c r="FY143" s="43"/>
      <c r="FZ143" s="43"/>
      <c r="GA143" s="43"/>
      <c r="GB143" s="43"/>
      <c r="GC143" s="43"/>
      <c r="GD143" s="43"/>
      <c r="GE143" s="43"/>
      <c r="GF143" s="43"/>
      <c r="GG143" s="43"/>
      <c r="GH143" s="43"/>
      <c r="GI143" s="43"/>
      <c r="GJ143" s="43"/>
      <c r="GK143" s="43"/>
      <c r="GL143" s="43"/>
      <c r="GM143" s="43"/>
      <c r="GN143" s="43"/>
      <c r="GO143" s="43"/>
      <c r="GP143" s="43"/>
      <c r="GQ143" s="43"/>
      <c r="GR143" s="43"/>
      <c r="GS143" s="43"/>
      <c r="GT143" s="43"/>
      <c r="GU143" s="43"/>
      <c r="GV143" s="43"/>
      <c r="GW143" s="43"/>
      <c r="GX143" s="43"/>
      <c r="GY143" s="43"/>
      <c r="GZ143" s="43"/>
      <c r="HA143" s="43"/>
      <c r="HB143" s="43"/>
      <c r="HC143" s="43"/>
      <c r="HD143" s="43"/>
      <c r="HE143" s="43"/>
      <c r="HF143" s="43"/>
      <c r="HG143" s="43"/>
      <c r="HH143" s="43"/>
      <c r="HI143" s="43"/>
      <c r="HJ143" s="43"/>
      <c r="HK143" s="43"/>
      <c r="HL143" s="43"/>
      <c r="HM143" s="43"/>
      <c r="HN143" s="43"/>
      <c r="HO143" s="43"/>
      <c r="HP143" s="43"/>
      <c r="HQ143" s="43"/>
      <c r="HR143" s="43"/>
      <c r="HS143" s="43"/>
      <c r="HT143" s="43"/>
      <c r="HU143" s="43"/>
      <c r="HV143" s="43"/>
      <c r="HW143" s="43"/>
      <c r="HX143" s="43"/>
      <c r="HY143" s="43"/>
      <c r="HZ143" s="43"/>
      <c r="IA143" s="43"/>
      <c r="IB143" s="43"/>
      <c r="IC143" s="43"/>
      <c r="ID143" s="43"/>
      <c r="IE143" s="43"/>
      <c r="IF143" s="43"/>
      <c r="IG143" s="43"/>
      <c r="IH143" s="43"/>
      <c r="II143" s="43"/>
      <c r="IJ143" s="43"/>
      <c r="IK143" s="43"/>
      <c r="IL143" s="43"/>
      <c r="IM143" s="43"/>
      <c r="IN143" s="43"/>
      <c r="IO143" s="43"/>
      <c r="IP143" s="43"/>
      <c r="IQ143" s="43"/>
      <c r="IR143" s="43"/>
      <c r="IS143" s="43"/>
      <c r="IT143" s="43"/>
      <c r="IU143" s="43"/>
    </row>
    <row r="144" spans="1:255" ht="16.350000000000001" customHeight="1">
      <c r="A144" s="211" t="s">
        <v>1669</v>
      </c>
      <c r="B144" s="212"/>
      <c r="C144" s="212"/>
      <c r="D144" s="212"/>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3"/>
      <c r="CO144" s="43"/>
      <c r="CP144" s="43"/>
      <c r="CQ144" s="43"/>
      <c r="CR144" s="43"/>
      <c r="CS144" s="43"/>
      <c r="CT144" s="43"/>
      <c r="CU144" s="43"/>
      <c r="CV144" s="43"/>
      <c r="CW144" s="43"/>
      <c r="CX144" s="43"/>
      <c r="CY144" s="43"/>
      <c r="CZ144" s="43"/>
      <c r="DA144" s="43"/>
      <c r="DB144" s="43"/>
      <c r="DC144" s="43"/>
      <c r="DD144" s="43"/>
      <c r="DE144" s="43"/>
      <c r="DF144" s="43"/>
      <c r="DG144" s="43"/>
      <c r="DH144" s="43"/>
      <c r="DI144" s="43"/>
      <c r="DJ144" s="43"/>
      <c r="DK144" s="43"/>
      <c r="DL144" s="43"/>
      <c r="DM144" s="43"/>
      <c r="DN144" s="43"/>
      <c r="DO144" s="43"/>
      <c r="DP144" s="43"/>
      <c r="DQ144" s="43"/>
      <c r="DR144" s="43"/>
      <c r="DS144" s="43"/>
      <c r="DT144" s="43"/>
      <c r="DU144" s="43"/>
      <c r="DV144" s="43"/>
      <c r="DW144" s="43"/>
      <c r="DX144" s="43"/>
      <c r="DY144" s="43"/>
      <c r="DZ144" s="43"/>
      <c r="EA144" s="43"/>
      <c r="EB144" s="43"/>
      <c r="EC144" s="43"/>
      <c r="ED144" s="43"/>
      <c r="EE144" s="43"/>
      <c r="EF144" s="43"/>
      <c r="EG144" s="43"/>
      <c r="EH144" s="43"/>
      <c r="EI144" s="43"/>
      <c r="EJ144" s="43"/>
      <c r="EK144" s="43"/>
      <c r="EL144" s="43"/>
      <c r="EM144" s="43"/>
      <c r="EN144" s="43"/>
      <c r="EO144" s="43"/>
      <c r="EP144" s="43"/>
      <c r="EQ144" s="43"/>
      <c r="ER144" s="43"/>
      <c r="ES144" s="43"/>
      <c r="ET144" s="43"/>
      <c r="EU144" s="43"/>
      <c r="EV144" s="43"/>
      <c r="EW144" s="43"/>
      <c r="EX144" s="43"/>
      <c r="EY144" s="43"/>
      <c r="EZ144" s="43"/>
      <c r="FA144" s="43"/>
      <c r="FB144" s="43"/>
      <c r="FC144" s="43"/>
      <c r="FD144" s="43"/>
      <c r="FE144" s="43"/>
      <c r="FF144" s="43"/>
      <c r="FG144" s="43"/>
      <c r="FH144" s="43"/>
      <c r="FI144" s="43"/>
      <c r="FJ144" s="43"/>
      <c r="FK144" s="43"/>
      <c r="FL144" s="43"/>
      <c r="FM144" s="43"/>
      <c r="FN144" s="43"/>
      <c r="FO144" s="43"/>
      <c r="FP144" s="43"/>
      <c r="FQ144" s="43"/>
      <c r="FR144" s="43"/>
      <c r="FS144" s="43"/>
      <c r="FT144" s="43"/>
      <c r="FU144" s="43"/>
      <c r="FV144" s="43"/>
      <c r="FW144" s="43"/>
      <c r="FX144" s="43"/>
      <c r="FY144" s="43"/>
      <c r="FZ144" s="43"/>
      <c r="GA144" s="43"/>
      <c r="GB144" s="43"/>
      <c r="GC144" s="43"/>
      <c r="GD144" s="43"/>
      <c r="GE144" s="43"/>
      <c r="GF144" s="43"/>
      <c r="GG144" s="43"/>
      <c r="GH144" s="43"/>
      <c r="GI144" s="43"/>
      <c r="GJ144" s="43"/>
      <c r="GK144" s="43"/>
      <c r="GL144" s="43"/>
      <c r="GM144" s="43"/>
      <c r="GN144" s="43"/>
      <c r="GO144" s="43"/>
      <c r="GP144" s="43"/>
      <c r="GQ144" s="43"/>
      <c r="GR144" s="43"/>
      <c r="GS144" s="43"/>
      <c r="GT144" s="43"/>
      <c r="GU144" s="43"/>
      <c r="GV144" s="43"/>
      <c r="GW144" s="43"/>
      <c r="GX144" s="43"/>
      <c r="GY144" s="43"/>
      <c r="GZ144" s="43"/>
      <c r="HA144" s="43"/>
      <c r="HB144" s="43"/>
      <c r="HC144" s="43"/>
      <c r="HD144" s="43"/>
      <c r="HE144" s="43"/>
      <c r="HF144" s="43"/>
      <c r="HG144" s="43"/>
      <c r="HH144" s="43"/>
      <c r="HI144" s="43"/>
      <c r="HJ144" s="43"/>
      <c r="HK144" s="43"/>
      <c r="HL144" s="43"/>
      <c r="HM144" s="43"/>
      <c r="HN144" s="43"/>
      <c r="HO144" s="43"/>
      <c r="HP144" s="43"/>
      <c r="HQ144" s="43"/>
      <c r="HR144" s="43"/>
      <c r="HS144" s="43"/>
      <c r="HT144" s="43"/>
      <c r="HU144" s="43"/>
      <c r="HV144" s="43"/>
      <c r="HW144" s="43"/>
      <c r="HX144" s="43"/>
      <c r="HY144" s="43"/>
      <c r="HZ144" s="43"/>
      <c r="IA144" s="43"/>
      <c r="IB144" s="43"/>
      <c r="IC144" s="43"/>
      <c r="ID144" s="43"/>
      <c r="IE144" s="43"/>
      <c r="IF144" s="43"/>
      <c r="IG144" s="43"/>
      <c r="IH144" s="43"/>
      <c r="II144" s="43"/>
      <c r="IJ144" s="43"/>
      <c r="IK144" s="43"/>
      <c r="IL144" s="43"/>
      <c r="IM144" s="43"/>
      <c r="IN144" s="43"/>
      <c r="IO144" s="43"/>
      <c r="IP144" s="43"/>
      <c r="IQ144" s="43"/>
      <c r="IR144" s="43"/>
      <c r="IS144" s="43"/>
      <c r="IT144" s="43"/>
      <c r="IU144" s="43"/>
    </row>
    <row r="145" spans="1:255" ht="16.350000000000001" customHeight="1">
      <c r="A145" s="211" t="s">
        <v>2241</v>
      </c>
      <c r="B145" s="212"/>
      <c r="C145" s="212"/>
      <c r="D145" s="212"/>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c r="BY145" s="43"/>
      <c r="BZ145" s="43"/>
      <c r="CA145" s="43"/>
      <c r="CB145" s="43"/>
      <c r="CC145" s="43"/>
      <c r="CD145" s="43"/>
      <c r="CE145" s="43"/>
      <c r="CF145" s="43"/>
      <c r="CG145" s="43"/>
      <c r="CH145" s="43"/>
      <c r="CI145" s="43"/>
      <c r="CJ145" s="43"/>
      <c r="CK145" s="43"/>
      <c r="CL145" s="43"/>
      <c r="CM145" s="43"/>
      <c r="CN145" s="43"/>
      <c r="CO145" s="43"/>
      <c r="CP145" s="43"/>
      <c r="CQ145" s="43"/>
      <c r="CR145" s="43"/>
      <c r="CS145" s="43"/>
      <c r="CT145" s="43"/>
      <c r="CU145" s="43"/>
      <c r="CV145" s="43"/>
      <c r="CW145" s="43"/>
      <c r="CX145" s="43"/>
      <c r="CY145" s="43"/>
      <c r="CZ145" s="43"/>
      <c r="DA145" s="43"/>
      <c r="DB145" s="43"/>
      <c r="DC145" s="43"/>
      <c r="DD145" s="43"/>
      <c r="DE145" s="43"/>
      <c r="DF145" s="43"/>
      <c r="DG145" s="43"/>
      <c r="DH145" s="43"/>
      <c r="DI145" s="43"/>
      <c r="DJ145" s="43"/>
      <c r="DK145" s="43"/>
      <c r="DL145" s="43"/>
      <c r="DM145" s="43"/>
      <c r="DN145" s="43"/>
      <c r="DO145" s="43"/>
      <c r="DP145" s="43"/>
      <c r="DQ145" s="43"/>
      <c r="DR145" s="43"/>
      <c r="DS145" s="43"/>
      <c r="DT145" s="43"/>
      <c r="DU145" s="43"/>
      <c r="DV145" s="43"/>
      <c r="DW145" s="43"/>
      <c r="DX145" s="43"/>
      <c r="DY145" s="43"/>
      <c r="DZ145" s="43"/>
      <c r="EA145" s="43"/>
      <c r="EB145" s="43"/>
      <c r="EC145" s="43"/>
      <c r="ED145" s="43"/>
      <c r="EE145" s="43"/>
      <c r="EF145" s="43"/>
      <c r="EG145" s="43"/>
      <c r="EH145" s="43"/>
      <c r="EI145" s="43"/>
      <c r="EJ145" s="43"/>
      <c r="EK145" s="43"/>
      <c r="EL145" s="43"/>
      <c r="EM145" s="43"/>
      <c r="EN145" s="43"/>
      <c r="EO145" s="43"/>
      <c r="EP145" s="43"/>
      <c r="EQ145" s="43"/>
      <c r="ER145" s="43"/>
      <c r="ES145" s="43"/>
      <c r="ET145" s="43"/>
      <c r="EU145" s="43"/>
      <c r="EV145" s="43"/>
      <c r="EW145" s="43"/>
      <c r="EX145" s="43"/>
      <c r="EY145" s="43"/>
      <c r="EZ145" s="43"/>
      <c r="FA145" s="43"/>
      <c r="FB145" s="43"/>
      <c r="FC145" s="43"/>
      <c r="FD145" s="43"/>
      <c r="FE145" s="43"/>
      <c r="FF145" s="43"/>
      <c r="FG145" s="43"/>
      <c r="FH145" s="43"/>
      <c r="FI145" s="43"/>
      <c r="FJ145" s="43"/>
      <c r="FK145" s="43"/>
      <c r="FL145" s="43"/>
      <c r="FM145" s="43"/>
      <c r="FN145" s="43"/>
      <c r="FO145" s="43"/>
      <c r="FP145" s="43"/>
      <c r="FQ145" s="43"/>
      <c r="FR145" s="43"/>
      <c r="FS145" s="43"/>
      <c r="FT145" s="43"/>
      <c r="FU145" s="43"/>
      <c r="FV145" s="43"/>
      <c r="FW145" s="43"/>
      <c r="FX145" s="43"/>
      <c r="FY145" s="43"/>
      <c r="FZ145" s="43"/>
      <c r="GA145" s="43"/>
      <c r="GB145" s="43"/>
      <c r="GC145" s="43"/>
      <c r="GD145" s="43"/>
      <c r="GE145" s="43"/>
      <c r="GF145" s="43"/>
      <c r="GG145" s="43"/>
      <c r="GH145" s="43"/>
      <c r="GI145" s="43"/>
      <c r="GJ145" s="43"/>
      <c r="GK145" s="43"/>
      <c r="GL145" s="43"/>
      <c r="GM145" s="43"/>
      <c r="GN145" s="43"/>
      <c r="GO145" s="43"/>
      <c r="GP145" s="43"/>
      <c r="GQ145" s="43"/>
      <c r="GR145" s="43"/>
      <c r="GS145" s="43"/>
      <c r="GT145" s="43"/>
      <c r="GU145" s="43"/>
      <c r="GV145" s="43"/>
      <c r="GW145" s="43"/>
      <c r="GX145" s="43"/>
      <c r="GY145" s="43"/>
      <c r="GZ145" s="43"/>
      <c r="HA145" s="43"/>
      <c r="HB145" s="43"/>
      <c r="HC145" s="43"/>
      <c r="HD145" s="43"/>
      <c r="HE145" s="43"/>
      <c r="HF145" s="43"/>
      <c r="HG145" s="43"/>
      <c r="HH145" s="43"/>
      <c r="HI145" s="43"/>
      <c r="HJ145" s="43"/>
      <c r="HK145" s="43"/>
      <c r="HL145" s="43"/>
      <c r="HM145" s="43"/>
      <c r="HN145" s="43"/>
      <c r="HO145" s="43"/>
      <c r="HP145" s="43"/>
      <c r="HQ145" s="43"/>
      <c r="HR145" s="43"/>
      <c r="HS145" s="43"/>
      <c r="HT145" s="43"/>
      <c r="HU145" s="43"/>
      <c r="HV145" s="43"/>
      <c r="HW145" s="43"/>
      <c r="HX145" s="43"/>
      <c r="HY145" s="43"/>
      <c r="HZ145" s="43"/>
      <c r="IA145" s="43"/>
      <c r="IB145" s="43"/>
      <c r="IC145" s="43"/>
      <c r="ID145" s="43"/>
      <c r="IE145" s="43"/>
      <c r="IF145" s="43"/>
      <c r="IG145" s="43"/>
      <c r="IH145" s="43"/>
      <c r="II145" s="43"/>
      <c r="IJ145" s="43"/>
      <c r="IK145" s="43"/>
      <c r="IL145" s="43"/>
      <c r="IM145" s="43"/>
      <c r="IN145" s="43"/>
      <c r="IO145" s="43"/>
      <c r="IP145" s="43"/>
      <c r="IQ145" s="43"/>
      <c r="IR145" s="43"/>
      <c r="IS145" s="43"/>
      <c r="IT145" s="43"/>
      <c r="IU145" s="43"/>
    </row>
    <row r="146" spans="1:255" ht="16.350000000000001" customHeight="1">
      <c r="A146" s="211" t="s">
        <v>2242</v>
      </c>
      <c r="B146" s="212"/>
      <c r="C146" s="212"/>
      <c r="D146" s="212"/>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43"/>
      <c r="BV146" s="43"/>
      <c r="BW146" s="43"/>
      <c r="BX146" s="43"/>
      <c r="BY146" s="43"/>
      <c r="BZ146" s="43"/>
      <c r="CA146" s="43"/>
      <c r="CB146" s="43"/>
      <c r="CC146" s="43"/>
      <c r="CD146" s="43"/>
      <c r="CE146" s="43"/>
      <c r="CF146" s="43"/>
      <c r="CG146" s="43"/>
      <c r="CH146" s="43"/>
      <c r="CI146" s="43"/>
      <c r="CJ146" s="43"/>
      <c r="CK146" s="43"/>
      <c r="CL146" s="43"/>
      <c r="CM146" s="43"/>
      <c r="CN146" s="43"/>
      <c r="CO146" s="43"/>
      <c r="CP146" s="43"/>
      <c r="CQ146" s="43"/>
      <c r="CR146" s="43"/>
      <c r="CS146" s="43"/>
      <c r="CT146" s="43"/>
      <c r="CU146" s="43"/>
      <c r="CV146" s="43"/>
      <c r="CW146" s="43"/>
      <c r="CX146" s="43"/>
      <c r="CY146" s="43"/>
      <c r="CZ146" s="43"/>
      <c r="DA146" s="43"/>
      <c r="DB146" s="43"/>
      <c r="DC146" s="43"/>
      <c r="DD146" s="43"/>
      <c r="DE146" s="43"/>
      <c r="DF146" s="43"/>
      <c r="DG146" s="43"/>
      <c r="DH146" s="43"/>
      <c r="DI146" s="43"/>
      <c r="DJ146" s="43"/>
      <c r="DK146" s="43"/>
      <c r="DL146" s="43"/>
      <c r="DM146" s="43"/>
      <c r="DN146" s="43"/>
      <c r="DO146" s="43"/>
      <c r="DP146" s="43"/>
      <c r="DQ146" s="43"/>
      <c r="DR146" s="43"/>
      <c r="DS146" s="43"/>
      <c r="DT146" s="43"/>
      <c r="DU146" s="43"/>
      <c r="DV146" s="43"/>
      <c r="DW146" s="43"/>
      <c r="DX146" s="43"/>
      <c r="DY146" s="43"/>
      <c r="DZ146" s="43"/>
      <c r="EA146" s="43"/>
      <c r="EB146" s="43"/>
      <c r="EC146" s="43"/>
      <c r="ED146" s="43"/>
      <c r="EE146" s="43"/>
      <c r="EF146" s="43"/>
      <c r="EG146" s="43"/>
      <c r="EH146" s="43"/>
      <c r="EI146" s="43"/>
      <c r="EJ146" s="43"/>
      <c r="EK146" s="43"/>
      <c r="EL146" s="43"/>
      <c r="EM146" s="43"/>
      <c r="EN146" s="43"/>
      <c r="EO146" s="43"/>
      <c r="EP146" s="43"/>
      <c r="EQ146" s="43"/>
      <c r="ER146" s="43"/>
      <c r="ES146" s="43"/>
      <c r="ET146" s="43"/>
      <c r="EU146" s="43"/>
      <c r="EV146" s="43"/>
      <c r="EW146" s="43"/>
      <c r="EX146" s="43"/>
      <c r="EY146" s="43"/>
      <c r="EZ146" s="43"/>
      <c r="FA146" s="43"/>
      <c r="FB146" s="43"/>
      <c r="FC146" s="43"/>
      <c r="FD146" s="43"/>
      <c r="FE146" s="43"/>
      <c r="FF146" s="43"/>
      <c r="FG146" s="43"/>
      <c r="FH146" s="43"/>
      <c r="FI146" s="43"/>
      <c r="FJ146" s="43"/>
      <c r="FK146" s="43"/>
      <c r="FL146" s="43"/>
      <c r="FM146" s="43"/>
      <c r="FN146" s="43"/>
      <c r="FO146" s="43"/>
      <c r="FP146" s="43"/>
      <c r="FQ146" s="43"/>
      <c r="FR146" s="43"/>
      <c r="FS146" s="43"/>
      <c r="FT146" s="43"/>
      <c r="FU146" s="43"/>
      <c r="FV146" s="43"/>
      <c r="FW146" s="43"/>
      <c r="FX146" s="43"/>
      <c r="FY146" s="43"/>
      <c r="FZ146" s="43"/>
      <c r="GA146" s="43"/>
      <c r="GB146" s="43"/>
      <c r="GC146" s="43"/>
      <c r="GD146" s="43"/>
      <c r="GE146" s="43"/>
      <c r="GF146" s="43"/>
      <c r="GG146" s="43"/>
      <c r="GH146" s="43"/>
      <c r="GI146" s="43"/>
      <c r="GJ146" s="43"/>
      <c r="GK146" s="43"/>
      <c r="GL146" s="43"/>
      <c r="GM146" s="43"/>
      <c r="GN146" s="43"/>
      <c r="GO146" s="43"/>
      <c r="GP146" s="43"/>
      <c r="GQ146" s="43"/>
      <c r="GR146" s="43"/>
      <c r="GS146" s="43"/>
      <c r="GT146" s="43"/>
      <c r="GU146" s="43"/>
      <c r="GV146" s="43"/>
      <c r="GW146" s="43"/>
      <c r="GX146" s="43"/>
      <c r="GY146" s="43"/>
      <c r="GZ146" s="43"/>
      <c r="HA146" s="43"/>
      <c r="HB146" s="43"/>
      <c r="HC146" s="43"/>
      <c r="HD146" s="43"/>
      <c r="HE146" s="43"/>
      <c r="HF146" s="43"/>
      <c r="HG146" s="43"/>
      <c r="HH146" s="43"/>
      <c r="HI146" s="43"/>
      <c r="HJ146" s="43"/>
      <c r="HK146" s="43"/>
      <c r="HL146" s="43"/>
      <c r="HM146" s="43"/>
      <c r="HN146" s="43"/>
      <c r="HO146" s="43"/>
      <c r="HP146" s="43"/>
      <c r="HQ146" s="43"/>
      <c r="HR146" s="43"/>
      <c r="HS146" s="43"/>
      <c r="HT146" s="43"/>
      <c r="HU146" s="43"/>
      <c r="HV146" s="43"/>
      <c r="HW146" s="43"/>
      <c r="HX146" s="43"/>
      <c r="HY146" s="43"/>
      <c r="HZ146" s="43"/>
      <c r="IA146" s="43"/>
      <c r="IB146" s="43"/>
      <c r="IC146" s="43"/>
      <c r="ID146" s="43"/>
      <c r="IE146" s="43"/>
      <c r="IF146" s="43"/>
      <c r="IG146" s="43"/>
      <c r="IH146" s="43"/>
      <c r="II146" s="43"/>
      <c r="IJ146" s="43"/>
      <c r="IK146" s="43"/>
      <c r="IL146" s="43"/>
      <c r="IM146" s="43"/>
      <c r="IN146" s="43"/>
      <c r="IO146" s="43"/>
      <c r="IP146" s="43"/>
      <c r="IQ146" s="43"/>
      <c r="IR146" s="43"/>
      <c r="IS146" s="43"/>
      <c r="IT146" s="43"/>
      <c r="IU146" s="43"/>
    </row>
    <row r="147" spans="1:255" ht="16.350000000000001" customHeight="1">
      <c r="A147" s="211" t="s">
        <v>1955</v>
      </c>
      <c r="B147" s="212"/>
      <c r="C147" s="212"/>
      <c r="D147" s="212"/>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c r="CK147" s="43"/>
      <c r="CL147" s="43"/>
      <c r="CM147" s="43"/>
      <c r="CN147" s="43"/>
      <c r="CO147" s="43"/>
      <c r="CP147" s="43"/>
      <c r="CQ147" s="43"/>
      <c r="CR147" s="43"/>
      <c r="CS147" s="43"/>
      <c r="CT147" s="43"/>
      <c r="CU147" s="43"/>
      <c r="CV147" s="43"/>
      <c r="CW147" s="43"/>
      <c r="CX147" s="43"/>
      <c r="CY147" s="43"/>
      <c r="CZ147" s="43"/>
      <c r="DA147" s="43"/>
      <c r="DB147" s="43"/>
      <c r="DC147" s="43"/>
      <c r="DD147" s="43"/>
      <c r="DE147" s="43"/>
      <c r="DF147" s="43"/>
      <c r="DG147" s="43"/>
      <c r="DH147" s="43"/>
      <c r="DI147" s="43"/>
      <c r="DJ147" s="43"/>
      <c r="DK147" s="43"/>
      <c r="DL147" s="43"/>
      <c r="DM147" s="43"/>
      <c r="DN147" s="43"/>
      <c r="DO147" s="43"/>
      <c r="DP147" s="43"/>
      <c r="DQ147" s="43"/>
      <c r="DR147" s="43"/>
      <c r="DS147" s="43"/>
      <c r="DT147" s="43"/>
      <c r="DU147" s="43"/>
      <c r="DV147" s="43"/>
      <c r="DW147" s="43"/>
      <c r="DX147" s="43"/>
      <c r="DY147" s="43"/>
      <c r="DZ147" s="43"/>
      <c r="EA147" s="43"/>
      <c r="EB147" s="43"/>
      <c r="EC147" s="43"/>
      <c r="ED147" s="43"/>
      <c r="EE147" s="43"/>
      <c r="EF147" s="43"/>
      <c r="EG147" s="43"/>
      <c r="EH147" s="43"/>
      <c r="EI147" s="43"/>
      <c r="EJ147" s="43"/>
      <c r="EK147" s="43"/>
      <c r="EL147" s="43"/>
      <c r="EM147" s="43"/>
      <c r="EN147" s="43"/>
      <c r="EO147" s="43"/>
      <c r="EP147" s="43"/>
      <c r="EQ147" s="43"/>
      <c r="ER147" s="43"/>
      <c r="ES147" s="43"/>
      <c r="ET147" s="43"/>
      <c r="EU147" s="43"/>
      <c r="EV147" s="43"/>
      <c r="EW147" s="43"/>
      <c r="EX147" s="43"/>
      <c r="EY147" s="43"/>
      <c r="EZ147" s="43"/>
      <c r="FA147" s="43"/>
      <c r="FB147" s="43"/>
      <c r="FC147" s="43"/>
      <c r="FD147" s="43"/>
      <c r="FE147" s="43"/>
      <c r="FF147" s="43"/>
      <c r="FG147" s="43"/>
      <c r="FH147" s="43"/>
      <c r="FI147" s="43"/>
      <c r="FJ147" s="43"/>
      <c r="FK147" s="43"/>
      <c r="FL147" s="43"/>
      <c r="FM147" s="43"/>
      <c r="FN147" s="43"/>
      <c r="FO147" s="43"/>
      <c r="FP147" s="43"/>
      <c r="FQ147" s="43"/>
      <c r="FR147" s="43"/>
      <c r="FS147" s="43"/>
      <c r="FT147" s="43"/>
      <c r="FU147" s="43"/>
      <c r="FV147" s="43"/>
      <c r="FW147" s="43"/>
      <c r="FX147" s="43"/>
      <c r="FY147" s="43"/>
      <c r="FZ147" s="43"/>
      <c r="GA147" s="43"/>
      <c r="GB147" s="43"/>
      <c r="GC147" s="43"/>
      <c r="GD147" s="43"/>
      <c r="GE147" s="43"/>
      <c r="GF147" s="43"/>
      <c r="GG147" s="43"/>
      <c r="GH147" s="43"/>
      <c r="GI147" s="43"/>
      <c r="GJ147" s="43"/>
      <c r="GK147" s="43"/>
      <c r="GL147" s="43"/>
      <c r="GM147" s="43"/>
      <c r="GN147" s="43"/>
      <c r="GO147" s="43"/>
      <c r="GP147" s="43"/>
      <c r="GQ147" s="43"/>
      <c r="GR147" s="43"/>
      <c r="GS147" s="43"/>
      <c r="GT147" s="43"/>
      <c r="GU147" s="43"/>
      <c r="GV147" s="43"/>
      <c r="GW147" s="43"/>
      <c r="GX147" s="43"/>
      <c r="GY147" s="43"/>
      <c r="GZ147" s="43"/>
      <c r="HA147" s="43"/>
      <c r="HB147" s="43"/>
      <c r="HC147" s="43"/>
      <c r="HD147" s="43"/>
      <c r="HE147" s="43"/>
      <c r="HF147" s="43"/>
      <c r="HG147" s="43"/>
      <c r="HH147" s="43"/>
      <c r="HI147" s="43"/>
      <c r="HJ147" s="43"/>
      <c r="HK147" s="43"/>
      <c r="HL147" s="43"/>
      <c r="HM147" s="43"/>
      <c r="HN147" s="43"/>
      <c r="HO147" s="43"/>
      <c r="HP147" s="43"/>
      <c r="HQ147" s="43"/>
      <c r="HR147" s="43"/>
      <c r="HS147" s="43"/>
      <c r="HT147" s="43"/>
      <c r="HU147" s="43"/>
      <c r="HV147" s="43"/>
      <c r="HW147" s="43"/>
      <c r="HX147" s="43"/>
      <c r="HY147" s="43"/>
      <c r="HZ147" s="43"/>
      <c r="IA147" s="43"/>
      <c r="IB147" s="43"/>
      <c r="IC147" s="43"/>
      <c r="ID147" s="43"/>
      <c r="IE147" s="43"/>
      <c r="IF147" s="43"/>
      <c r="IG147" s="43"/>
      <c r="IH147" s="43"/>
      <c r="II147" s="43"/>
      <c r="IJ147" s="43"/>
      <c r="IK147" s="43"/>
      <c r="IL147" s="43"/>
      <c r="IM147" s="43"/>
      <c r="IN147" s="43"/>
      <c r="IO147" s="43"/>
      <c r="IP147" s="43"/>
      <c r="IQ147" s="43"/>
      <c r="IR147" s="43"/>
      <c r="IS147" s="43"/>
      <c r="IT147" s="43"/>
      <c r="IU147" s="43"/>
    </row>
    <row r="148" spans="1:255" ht="16.350000000000001" customHeight="1">
      <c r="A148" s="211" t="s">
        <v>2243</v>
      </c>
      <c r="B148" s="212"/>
      <c r="C148" s="212"/>
      <c r="D148" s="212"/>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c r="BY148" s="43"/>
      <c r="BZ148" s="43"/>
      <c r="CA148" s="43"/>
      <c r="CB148" s="43"/>
      <c r="CC148" s="43"/>
      <c r="CD148" s="43"/>
      <c r="CE148" s="43"/>
      <c r="CF148" s="43"/>
      <c r="CG148" s="43"/>
      <c r="CH148" s="43"/>
      <c r="CI148" s="43"/>
      <c r="CJ148" s="43"/>
      <c r="CK148" s="43"/>
      <c r="CL148" s="43"/>
      <c r="CM148" s="43"/>
      <c r="CN148" s="43"/>
      <c r="CO148" s="43"/>
      <c r="CP148" s="43"/>
      <c r="CQ148" s="43"/>
      <c r="CR148" s="43"/>
      <c r="CS148" s="43"/>
      <c r="CT148" s="43"/>
      <c r="CU148" s="43"/>
      <c r="CV148" s="43"/>
      <c r="CW148" s="43"/>
      <c r="CX148" s="43"/>
      <c r="CY148" s="43"/>
      <c r="CZ148" s="43"/>
      <c r="DA148" s="43"/>
      <c r="DB148" s="43"/>
      <c r="DC148" s="43"/>
      <c r="DD148" s="43"/>
      <c r="DE148" s="43"/>
      <c r="DF148" s="43"/>
      <c r="DG148" s="43"/>
      <c r="DH148" s="43"/>
      <c r="DI148" s="43"/>
      <c r="DJ148" s="43"/>
      <c r="DK148" s="43"/>
      <c r="DL148" s="43"/>
      <c r="DM148" s="43"/>
      <c r="DN148" s="43"/>
      <c r="DO148" s="43"/>
      <c r="DP148" s="43"/>
      <c r="DQ148" s="43"/>
      <c r="DR148" s="43"/>
      <c r="DS148" s="43"/>
      <c r="DT148" s="43"/>
      <c r="DU148" s="43"/>
      <c r="DV148" s="43"/>
      <c r="DW148" s="43"/>
      <c r="DX148" s="43"/>
      <c r="DY148" s="43"/>
      <c r="DZ148" s="43"/>
      <c r="EA148" s="43"/>
      <c r="EB148" s="43"/>
      <c r="EC148" s="43"/>
      <c r="ED148" s="43"/>
      <c r="EE148" s="43"/>
      <c r="EF148" s="43"/>
      <c r="EG148" s="43"/>
      <c r="EH148" s="43"/>
      <c r="EI148" s="43"/>
      <c r="EJ148" s="43"/>
      <c r="EK148" s="43"/>
      <c r="EL148" s="43"/>
      <c r="EM148" s="43"/>
      <c r="EN148" s="43"/>
      <c r="EO148" s="43"/>
      <c r="EP148" s="43"/>
      <c r="EQ148" s="43"/>
      <c r="ER148" s="43"/>
      <c r="ES148" s="43"/>
      <c r="ET148" s="43"/>
      <c r="EU148" s="43"/>
      <c r="EV148" s="43"/>
      <c r="EW148" s="43"/>
      <c r="EX148" s="43"/>
      <c r="EY148" s="43"/>
      <c r="EZ148" s="43"/>
      <c r="FA148" s="43"/>
      <c r="FB148" s="43"/>
      <c r="FC148" s="43"/>
      <c r="FD148" s="43"/>
      <c r="FE148" s="43"/>
      <c r="FF148" s="43"/>
      <c r="FG148" s="43"/>
      <c r="FH148" s="43"/>
      <c r="FI148" s="43"/>
      <c r="FJ148" s="43"/>
      <c r="FK148" s="43"/>
      <c r="FL148" s="43"/>
      <c r="FM148" s="43"/>
      <c r="FN148" s="43"/>
      <c r="FO148" s="43"/>
      <c r="FP148" s="43"/>
      <c r="FQ148" s="43"/>
      <c r="FR148" s="43"/>
      <c r="FS148" s="43"/>
      <c r="FT148" s="43"/>
      <c r="FU148" s="43"/>
      <c r="FV148" s="43"/>
      <c r="FW148" s="43"/>
      <c r="FX148" s="43"/>
      <c r="FY148" s="43"/>
      <c r="FZ148" s="43"/>
      <c r="GA148" s="43"/>
      <c r="GB148" s="43"/>
      <c r="GC148" s="43"/>
      <c r="GD148" s="43"/>
      <c r="GE148" s="43"/>
      <c r="GF148" s="43"/>
      <c r="GG148" s="43"/>
      <c r="GH148" s="43"/>
      <c r="GI148" s="43"/>
      <c r="GJ148" s="43"/>
      <c r="GK148" s="43"/>
      <c r="GL148" s="43"/>
      <c r="GM148" s="43"/>
      <c r="GN148" s="43"/>
      <c r="GO148" s="43"/>
      <c r="GP148" s="43"/>
      <c r="GQ148" s="43"/>
      <c r="GR148" s="43"/>
      <c r="GS148" s="43"/>
      <c r="GT148" s="43"/>
      <c r="GU148" s="43"/>
      <c r="GV148" s="43"/>
      <c r="GW148" s="43"/>
      <c r="GX148" s="43"/>
      <c r="GY148" s="43"/>
      <c r="GZ148" s="43"/>
      <c r="HA148" s="43"/>
      <c r="HB148" s="43"/>
      <c r="HC148" s="43"/>
      <c r="HD148" s="43"/>
      <c r="HE148" s="43"/>
      <c r="HF148" s="43"/>
      <c r="HG148" s="43"/>
      <c r="HH148" s="43"/>
      <c r="HI148" s="43"/>
      <c r="HJ148" s="43"/>
      <c r="HK148" s="43"/>
      <c r="HL148" s="43"/>
      <c r="HM148" s="43"/>
      <c r="HN148" s="43"/>
      <c r="HO148" s="43"/>
      <c r="HP148" s="43"/>
      <c r="HQ148" s="43"/>
      <c r="HR148" s="43"/>
      <c r="HS148" s="43"/>
      <c r="HT148" s="43"/>
      <c r="HU148" s="43"/>
      <c r="HV148" s="43"/>
      <c r="HW148" s="43"/>
      <c r="HX148" s="43"/>
      <c r="HY148" s="43"/>
      <c r="HZ148" s="43"/>
      <c r="IA148" s="43"/>
      <c r="IB148" s="43"/>
      <c r="IC148" s="43"/>
      <c r="ID148" s="43"/>
      <c r="IE148" s="43"/>
      <c r="IF148" s="43"/>
      <c r="IG148" s="43"/>
      <c r="IH148" s="43"/>
      <c r="II148" s="43"/>
      <c r="IJ148" s="43"/>
      <c r="IK148" s="43"/>
      <c r="IL148" s="43"/>
      <c r="IM148" s="43"/>
      <c r="IN148" s="43"/>
      <c r="IO148" s="43"/>
      <c r="IP148" s="43"/>
      <c r="IQ148" s="43"/>
      <c r="IR148" s="43"/>
      <c r="IS148" s="43"/>
      <c r="IT148" s="43"/>
      <c r="IU148" s="43"/>
    </row>
    <row r="149" spans="1:255" ht="16.350000000000001" customHeight="1">
      <c r="A149" s="211" t="s">
        <v>2244</v>
      </c>
      <c r="B149" s="212"/>
      <c r="C149" s="212"/>
      <c r="D149" s="212"/>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c r="BY149" s="43"/>
      <c r="BZ149" s="43"/>
      <c r="CA149" s="43"/>
      <c r="CB149" s="43"/>
      <c r="CC149" s="43"/>
      <c r="CD149" s="43"/>
      <c r="CE149" s="43"/>
      <c r="CF149" s="43"/>
      <c r="CG149" s="43"/>
      <c r="CH149" s="43"/>
      <c r="CI149" s="43"/>
      <c r="CJ149" s="43"/>
      <c r="CK149" s="43"/>
      <c r="CL149" s="43"/>
      <c r="CM149" s="43"/>
      <c r="CN149" s="43"/>
      <c r="CO149" s="43"/>
      <c r="CP149" s="43"/>
      <c r="CQ149" s="43"/>
      <c r="CR149" s="43"/>
      <c r="CS149" s="43"/>
      <c r="CT149" s="43"/>
      <c r="CU149" s="43"/>
      <c r="CV149" s="43"/>
      <c r="CW149" s="43"/>
      <c r="CX149" s="43"/>
      <c r="CY149" s="43"/>
      <c r="CZ149" s="43"/>
      <c r="DA149" s="43"/>
      <c r="DB149" s="43"/>
      <c r="DC149" s="43"/>
      <c r="DD149" s="43"/>
      <c r="DE149" s="43"/>
      <c r="DF149" s="43"/>
      <c r="DG149" s="43"/>
      <c r="DH149" s="43"/>
      <c r="DI149" s="43"/>
      <c r="DJ149" s="43"/>
      <c r="DK149" s="43"/>
      <c r="DL149" s="43"/>
      <c r="DM149" s="43"/>
      <c r="DN149" s="43"/>
      <c r="DO149" s="43"/>
      <c r="DP149" s="43"/>
      <c r="DQ149" s="43"/>
      <c r="DR149" s="43"/>
      <c r="DS149" s="43"/>
      <c r="DT149" s="43"/>
      <c r="DU149" s="43"/>
      <c r="DV149" s="43"/>
      <c r="DW149" s="43"/>
      <c r="DX149" s="43"/>
      <c r="DY149" s="43"/>
      <c r="DZ149" s="43"/>
      <c r="EA149" s="43"/>
      <c r="EB149" s="43"/>
      <c r="EC149" s="43"/>
      <c r="ED149" s="43"/>
      <c r="EE149" s="43"/>
      <c r="EF149" s="43"/>
      <c r="EG149" s="43"/>
      <c r="EH149" s="43"/>
      <c r="EI149" s="43"/>
      <c r="EJ149" s="43"/>
      <c r="EK149" s="43"/>
      <c r="EL149" s="43"/>
      <c r="EM149" s="43"/>
      <c r="EN149" s="43"/>
      <c r="EO149" s="43"/>
      <c r="EP149" s="43"/>
      <c r="EQ149" s="43"/>
      <c r="ER149" s="43"/>
      <c r="ES149" s="43"/>
      <c r="ET149" s="43"/>
      <c r="EU149" s="43"/>
      <c r="EV149" s="43"/>
      <c r="EW149" s="43"/>
      <c r="EX149" s="43"/>
      <c r="EY149" s="43"/>
      <c r="EZ149" s="43"/>
      <c r="FA149" s="43"/>
      <c r="FB149" s="43"/>
      <c r="FC149" s="43"/>
      <c r="FD149" s="43"/>
      <c r="FE149" s="43"/>
      <c r="FF149" s="43"/>
      <c r="FG149" s="43"/>
      <c r="FH149" s="43"/>
      <c r="FI149" s="43"/>
      <c r="FJ149" s="43"/>
      <c r="FK149" s="43"/>
      <c r="FL149" s="43"/>
      <c r="FM149" s="43"/>
      <c r="FN149" s="43"/>
      <c r="FO149" s="43"/>
      <c r="FP149" s="43"/>
      <c r="FQ149" s="43"/>
      <c r="FR149" s="43"/>
      <c r="FS149" s="43"/>
      <c r="FT149" s="43"/>
      <c r="FU149" s="43"/>
      <c r="FV149" s="43"/>
      <c r="FW149" s="43"/>
      <c r="FX149" s="43"/>
      <c r="FY149" s="43"/>
      <c r="FZ149" s="43"/>
      <c r="GA149" s="43"/>
      <c r="GB149" s="43"/>
      <c r="GC149" s="43"/>
      <c r="GD149" s="43"/>
      <c r="GE149" s="43"/>
      <c r="GF149" s="43"/>
      <c r="GG149" s="43"/>
      <c r="GH149" s="43"/>
      <c r="GI149" s="43"/>
      <c r="GJ149" s="43"/>
      <c r="GK149" s="43"/>
      <c r="GL149" s="43"/>
      <c r="GM149" s="43"/>
      <c r="GN149" s="43"/>
      <c r="GO149" s="43"/>
      <c r="GP149" s="43"/>
      <c r="GQ149" s="43"/>
      <c r="GR149" s="43"/>
      <c r="GS149" s="43"/>
      <c r="GT149" s="43"/>
      <c r="GU149" s="43"/>
      <c r="GV149" s="43"/>
      <c r="GW149" s="43"/>
      <c r="GX149" s="43"/>
      <c r="GY149" s="43"/>
      <c r="GZ149" s="43"/>
      <c r="HA149" s="43"/>
      <c r="HB149" s="43"/>
      <c r="HC149" s="43"/>
      <c r="HD149" s="43"/>
      <c r="HE149" s="43"/>
      <c r="HF149" s="43"/>
      <c r="HG149" s="43"/>
      <c r="HH149" s="43"/>
      <c r="HI149" s="43"/>
      <c r="HJ149" s="43"/>
      <c r="HK149" s="43"/>
      <c r="HL149" s="43"/>
      <c r="HM149" s="43"/>
      <c r="HN149" s="43"/>
      <c r="HO149" s="43"/>
      <c r="HP149" s="43"/>
      <c r="HQ149" s="43"/>
      <c r="HR149" s="43"/>
      <c r="HS149" s="43"/>
      <c r="HT149" s="43"/>
      <c r="HU149" s="43"/>
      <c r="HV149" s="43"/>
      <c r="HW149" s="43"/>
      <c r="HX149" s="43"/>
      <c r="HY149" s="43"/>
      <c r="HZ149" s="43"/>
      <c r="IA149" s="43"/>
      <c r="IB149" s="43"/>
      <c r="IC149" s="43"/>
      <c r="ID149" s="43"/>
      <c r="IE149" s="43"/>
      <c r="IF149" s="43"/>
      <c r="IG149" s="43"/>
      <c r="IH149" s="43"/>
      <c r="II149" s="43"/>
      <c r="IJ149" s="43"/>
      <c r="IK149" s="43"/>
      <c r="IL149" s="43"/>
      <c r="IM149" s="43"/>
      <c r="IN149" s="43"/>
      <c r="IO149" s="43"/>
      <c r="IP149" s="43"/>
      <c r="IQ149" s="43"/>
      <c r="IR149" s="43"/>
      <c r="IS149" s="43"/>
      <c r="IT149" s="43"/>
      <c r="IU149" s="43"/>
    </row>
    <row r="150" spans="1:255" ht="15" customHeight="1">
      <c r="A150" s="211" t="s">
        <v>2243</v>
      </c>
      <c r="B150" s="212"/>
      <c r="C150" s="212"/>
      <c r="D150" s="212"/>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c r="CV150" s="43"/>
      <c r="CW150" s="43"/>
      <c r="CX150" s="43"/>
      <c r="CY150" s="43"/>
      <c r="CZ150" s="43"/>
      <c r="DA150" s="43"/>
      <c r="DB150" s="43"/>
      <c r="DC150" s="43"/>
      <c r="DD150" s="43"/>
      <c r="DE150" s="43"/>
      <c r="DF150" s="43"/>
      <c r="DG150" s="43"/>
      <c r="DH150" s="43"/>
      <c r="DI150" s="43"/>
      <c r="DJ150" s="43"/>
      <c r="DK150" s="43"/>
      <c r="DL150" s="43"/>
      <c r="DM150" s="43"/>
      <c r="DN150" s="43"/>
      <c r="DO150" s="43"/>
      <c r="DP150" s="43"/>
      <c r="DQ150" s="43"/>
      <c r="DR150" s="43"/>
      <c r="DS150" s="43"/>
      <c r="DT150" s="43"/>
      <c r="DU150" s="43"/>
      <c r="DV150" s="43"/>
      <c r="DW150" s="43"/>
      <c r="DX150" s="43"/>
      <c r="DY150" s="43"/>
      <c r="DZ150" s="43"/>
      <c r="EA150" s="43"/>
      <c r="EB150" s="43"/>
      <c r="EC150" s="43"/>
      <c r="ED150" s="43"/>
      <c r="EE150" s="43"/>
      <c r="EF150" s="43"/>
      <c r="EG150" s="43"/>
      <c r="EH150" s="43"/>
      <c r="EI150" s="43"/>
      <c r="EJ150" s="43"/>
      <c r="EK150" s="43"/>
      <c r="EL150" s="43"/>
      <c r="EM150" s="43"/>
      <c r="EN150" s="43"/>
      <c r="EO150" s="43"/>
      <c r="EP150" s="43"/>
      <c r="EQ150" s="43"/>
      <c r="ER150" s="43"/>
      <c r="ES150" s="43"/>
      <c r="ET150" s="43"/>
      <c r="EU150" s="43"/>
      <c r="EV150" s="43"/>
      <c r="EW150" s="43"/>
      <c r="EX150" s="43"/>
      <c r="EY150" s="43"/>
      <c r="EZ150" s="43"/>
      <c r="FA150" s="43"/>
      <c r="FB150" s="43"/>
      <c r="FC150" s="43"/>
      <c r="FD150" s="43"/>
      <c r="FE150" s="43"/>
      <c r="FF150" s="43"/>
      <c r="FG150" s="43"/>
      <c r="FH150" s="43"/>
      <c r="FI150" s="43"/>
      <c r="FJ150" s="43"/>
      <c r="FK150" s="43"/>
      <c r="FL150" s="43"/>
      <c r="FM150" s="43"/>
      <c r="FN150" s="43"/>
      <c r="FO150" s="43"/>
      <c r="FP150" s="43"/>
      <c r="FQ150" s="43"/>
      <c r="FR150" s="43"/>
      <c r="FS150" s="43"/>
      <c r="FT150" s="43"/>
      <c r="FU150" s="43"/>
      <c r="FV150" s="43"/>
      <c r="FW150" s="43"/>
      <c r="FX150" s="43"/>
      <c r="FY150" s="43"/>
      <c r="FZ150" s="43"/>
      <c r="GA150" s="43"/>
      <c r="GB150" s="43"/>
      <c r="GC150" s="43"/>
      <c r="GD150" s="43"/>
      <c r="GE150" s="43"/>
      <c r="GF150" s="43"/>
      <c r="GG150" s="43"/>
      <c r="GH150" s="43"/>
      <c r="GI150" s="43"/>
      <c r="GJ150" s="43"/>
      <c r="GK150" s="43"/>
      <c r="GL150" s="43"/>
      <c r="GM150" s="43"/>
      <c r="GN150" s="43"/>
      <c r="GO150" s="43"/>
      <c r="GP150" s="43"/>
      <c r="GQ150" s="43"/>
      <c r="GR150" s="43"/>
      <c r="GS150" s="43"/>
      <c r="GT150" s="43"/>
      <c r="GU150" s="43"/>
      <c r="GV150" s="43"/>
      <c r="GW150" s="43"/>
      <c r="GX150" s="43"/>
      <c r="GY150" s="43"/>
      <c r="GZ150" s="43"/>
      <c r="HA150" s="43"/>
      <c r="HB150" s="43"/>
      <c r="HC150" s="43"/>
      <c r="HD150" s="43"/>
      <c r="HE150" s="43"/>
      <c r="HF150" s="43"/>
      <c r="HG150" s="43"/>
      <c r="HH150" s="43"/>
      <c r="HI150" s="43"/>
      <c r="HJ150" s="43"/>
      <c r="HK150" s="43"/>
      <c r="HL150" s="43"/>
      <c r="HM150" s="43"/>
      <c r="HN150" s="43"/>
      <c r="HO150" s="43"/>
      <c r="HP150" s="43"/>
      <c r="HQ150" s="43"/>
      <c r="HR150" s="43"/>
      <c r="HS150" s="43"/>
      <c r="HT150" s="43"/>
      <c r="HU150" s="43"/>
      <c r="HV150" s="43"/>
      <c r="HW150" s="43"/>
      <c r="HX150" s="43"/>
      <c r="HY150" s="43"/>
      <c r="HZ150" s="43"/>
      <c r="IA150" s="43"/>
      <c r="IB150" s="43"/>
      <c r="IC150" s="43"/>
      <c r="ID150" s="43"/>
      <c r="IE150" s="43"/>
      <c r="IF150" s="43"/>
      <c r="IG150" s="43"/>
      <c r="IH150" s="43"/>
      <c r="II150" s="43"/>
      <c r="IJ150" s="43"/>
      <c r="IK150" s="43"/>
      <c r="IL150" s="43"/>
      <c r="IM150" s="43"/>
      <c r="IN150" s="43"/>
      <c r="IO150" s="43"/>
      <c r="IP150" s="43"/>
      <c r="IQ150" s="43"/>
      <c r="IR150" s="43"/>
      <c r="IS150" s="43"/>
      <c r="IT150" s="43"/>
      <c r="IU150" s="43"/>
    </row>
    <row r="151" spans="1:255" ht="16.350000000000001" customHeight="1">
      <c r="A151" s="211" t="s">
        <v>2242</v>
      </c>
      <c r="B151" s="212"/>
      <c r="C151" s="212"/>
      <c r="D151" s="212"/>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3"/>
      <c r="CO151" s="43"/>
      <c r="CP151" s="43"/>
      <c r="CQ151" s="43"/>
      <c r="CR151" s="43"/>
      <c r="CS151" s="43"/>
      <c r="CT151" s="43"/>
      <c r="CU151" s="43"/>
      <c r="CV151" s="43"/>
      <c r="CW151" s="43"/>
      <c r="CX151" s="43"/>
      <c r="CY151" s="43"/>
      <c r="CZ151" s="43"/>
      <c r="DA151" s="43"/>
      <c r="DB151" s="43"/>
      <c r="DC151" s="43"/>
      <c r="DD151" s="43"/>
      <c r="DE151" s="43"/>
      <c r="DF151" s="43"/>
      <c r="DG151" s="43"/>
      <c r="DH151" s="43"/>
      <c r="DI151" s="43"/>
      <c r="DJ151" s="43"/>
      <c r="DK151" s="43"/>
      <c r="DL151" s="43"/>
      <c r="DM151" s="43"/>
      <c r="DN151" s="43"/>
      <c r="DO151" s="43"/>
      <c r="DP151" s="43"/>
      <c r="DQ151" s="43"/>
      <c r="DR151" s="43"/>
      <c r="DS151" s="43"/>
      <c r="DT151" s="43"/>
      <c r="DU151" s="43"/>
      <c r="DV151" s="43"/>
      <c r="DW151" s="43"/>
      <c r="DX151" s="43"/>
      <c r="DY151" s="43"/>
      <c r="DZ151" s="43"/>
      <c r="EA151" s="43"/>
      <c r="EB151" s="43"/>
      <c r="EC151" s="43"/>
      <c r="ED151" s="43"/>
      <c r="EE151" s="43"/>
      <c r="EF151" s="43"/>
      <c r="EG151" s="43"/>
      <c r="EH151" s="43"/>
      <c r="EI151" s="43"/>
      <c r="EJ151" s="43"/>
      <c r="EK151" s="43"/>
      <c r="EL151" s="43"/>
      <c r="EM151" s="43"/>
      <c r="EN151" s="43"/>
      <c r="EO151" s="43"/>
      <c r="EP151" s="43"/>
      <c r="EQ151" s="43"/>
      <c r="ER151" s="43"/>
      <c r="ES151" s="43"/>
      <c r="ET151" s="43"/>
      <c r="EU151" s="43"/>
      <c r="EV151" s="43"/>
      <c r="EW151" s="43"/>
      <c r="EX151" s="43"/>
      <c r="EY151" s="43"/>
      <c r="EZ151" s="43"/>
      <c r="FA151" s="43"/>
      <c r="FB151" s="43"/>
      <c r="FC151" s="43"/>
      <c r="FD151" s="43"/>
      <c r="FE151" s="43"/>
      <c r="FF151" s="43"/>
      <c r="FG151" s="43"/>
      <c r="FH151" s="43"/>
      <c r="FI151" s="43"/>
      <c r="FJ151" s="43"/>
      <c r="FK151" s="43"/>
      <c r="FL151" s="43"/>
      <c r="FM151" s="43"/>
      <c r="FN151" s="43"/>
      <c r="FO151" s="43"/>
      <c r="FP151" s="43"/>
      <c r="FQ151" s="43"/>
      <c r="FR151" s="43"/>
      <c r="FS151" s="43"/>
      <c r="FT151" s="43"/>
      <c r="FU151" s="43"/>
      <c r="FV151" s="43"/>
      <c r="FW151" s="43"/>
      <c r="FX151" s="43"/>
      <c r="FY151" s="43"/>
      <c r="FZ151" s="43"/>
      <c r="GA151" s="43"/>
      <c r="GB151" s="43"/>
      <c r="GC151" s="43"/>
      <c r="GD151" s="43"/>
      <c r="GE151" s="43"/>
      <c r="GF151" s="43"/>
      <c r="GG151" s="43"/>
      <c r="GH151" s="43"/>
      <c r="GI151" s="43"/>
      <c r="GJ151" s="43"/>
      <c r="GK151" s="43"/>
      <c r="GL151" s="43"/>
      <c r="GM151" s="43"/>
      <c r="GN151" s="43"/>
      <c r="GO151" s="43"/>
      <c r="GP151" s="43"/>
      <c r="GQ151" s="43"/>
      <c r="GR151" s="43"/>
      <c r="GS151" s="43"/>
      <c r="GT151" s="43"/>
      <c r="GU151" s="43"/>
      <c r="GV151" s="43"/>
      <c r="GW151" s="43"/>
      <c r="GX151" s="43"/>
      <c r="GY151" s="43"/>
      <c r="GZ151" s="43"/>
      <c r="HA151" s="43"/>
      <c r="HB151" s="43"/>
      <c r="HC151" s="43"/>
      <c r="HD151" s="43"/>
      <c r="HE151" s="43"/>
      <c r="HF151" s="43"/>
      <c r="HG151" s="43"/>
      <c r="HH151" s="43"/>
      <c r="HI151" s="43"/>
      <c r="HJ151" s="43"/>
      <c r="HK151" s="43"/>
      <c r="HL151" s="43"/>
      <c r="HM151" s="43"/>
      <c r="HN151" s="43"/>
      <c r="HO151" s="43"/>
      <c r="HP151" s="43"/>
      <c r="HQ151" s="43"/>
      <c r="HR151" s="43"/>
      <c r="HS151" s="43"/>
      <c r="HT151" s="43"/>
      <c r="HU151" s="43"/>
      <c r="HV151" s="43"/>
      <c r="HW151" s="43"/>
      <c r="HX151" s="43"/>
      <c r="HY151" s="43"/>
      <c r="HZ151" s="43"/>
      <c r="IA151" s="43"/>
      <c r="IB151" s="43"/>
      <c r="IC151" s="43"/>
      <c r="ID151" s="43"/>
      <c r="IE151" s="43"/>
      <c r="IF151" s="43"/>
      <c r="IG151" s="43"/>
      <c r="IH151" s="43"/>
      <c r="II151" s="43"/>
      <c r="IJ151" s="43"/>
      <c r="IK151" s="43"/>
      <c r="IL151" s="43"/>
      <c r="IM151" s="43"/>
      <c r="IN151" s="43"/>
      <c r="IO151" s="43"/>
      <c r="IP151" s="43"/>
      <c r="IQ151" s="43"/>
      <c r="IR151" s="43"/>
      <c r="IS151" s="43"/>
      <c r="IT151" s="43"/>
      <c r="IU151" s="43"/>
    </row>
    <row r="152" spans="1:255" ht="16.350000000000001" customHeight="1">
      <c r="A152" s="215" t="s">
        <v>2279</v>
      </c>
      <c r="B152" s="216"/>
      <c r="C152" s="217">
        <f>DATE(2020,3,31)</f>
        <v>43921</v>
      </c>
      <c r="D152" s="215" t="s">
        <v>1710</v>
      </c>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43"/>
      <c r="BV152" s="43"/>
      <c r="BW152" s="43"/>
      <c r="BX152" s="43"/>
      <c r="BY152" s="43"/>
      <c r="BZ152" s="43"/>
      <c r="CA152" s="43"/>
      <c r="CB152" s="43"/>
      <c r="CC152" s="43"/>
      <c r="CD152" s="43"/>
      <c r="CE152" s="43"/>
      <c r="CF152" s="43"/>
      <c r="CG152" s="43"/>
      <c r="CH152" s="43"/>
      <c r="CI152" s="43"/>
      <c r="CJ152" s="43"/>
      <c r="CK152" s="43"/>
      <c r="CL152" s="43"/>
      <c r="CM152" s="43"/>
      <c r="CN152" s="43"/>
      <c r="CO152" s="43"/>
      <c r="CP152" s="43"/>
      <c r="CQ152" s="43"/>
      <c r="CR152" s="43"/>
      <c r="CS152" s="43"/>
      <c r="CT152" s="43"/>
      <c r="CU152" s="43"/>
      <c r="CV152" s="43"/>
      <c r="CW152" s="43"/>
      <c r="CX152" s="43"/>
      <c r="CY152" s="43"/>
      <c r="CZ152" s="43"/>
      <c r="DA152" s="43"/>
      <c r="DB152" s="43"/>
      <c r="DC152" s="43"/>
      <c r="DD152" s="43"/>
      <c r="DE152" s="43"/>
      <c r="DF152" s="43"/>
      <c r="DG152" s="43"/>
      <c r="DH152" s="43"/>
      <c r="DI152" s="43"/>
      <c r="DJ152" s="43"/>
      <c r="DK152" s="43"/>
      <c r="DL152" s="43"/>
      <c r="DM152" s="43"/>
      <c r="DN152" s="43"/>
      <c r="DO152" s="43"/>
      <c r="DP152" s="43"/>
      <c r="DQ152" s="43"/>
      <c r="DR152" s="43"/>
      <c r="DS152" s="43"/>
      <c r="DT152" s="43"/>
      <c r="DU152" s="43"/>
      <c r="DV152" s="43"/>
      <c r="DW152" s="43"/>
      <c r="DX152" s="43"/>
      <c r="DY152" s="43"/>
      <c r="DZ152" s="43"/>
      <c r="EA152" s="43"/>
      <c r="EB152" s="43"/>
      <c r="EC152" s="43"/>
      <c r="ED152" s="43"/>
      <c r="EE152" s="43"/>
      <c r="EF152" s="43"/>
      <c r="EG152" s="43"/>
      <c r="EH152" s="43"/>
      <c r="EI152" s="43"/>
      <c r="EJ152" s="43"/>
      <c r="EK152" s="43"/>
      <c r="EL152" s="43"/>
      <c r="EM152" s="43"/>
      <c r="EN152" s="43"/>
      <c r="EO152" s="43"/>
      <c r="EP152" s="43"/>
      <c r="EQ152" s="43"/>
      <c r="ER152" s="43"/>
      <c r="ES152" s="43"/>
      <c r="ET152" s="43"/>
      <c r="EU152" s="43"/>
      <c r="EV152" s="43"/>
      <c r="EW152" s="43"/>
      <c r="EX152" s="43"/>
      <c r="EY152" s="43"/>
      <c r="EZ152" s="43"/>
      <c r="FA152" s="43"/>
      <c r="FB152" s="43"/>
      <c r="FC152" s="43"/>
      <c r="FD152" s="43"/>
      <c r="FE152" s="43"/>
      <c r="FF152" s="43"/>
      <c r="FG152" s="43"/>
      <c r="FH152" s="43"/>
      <c r="FI152" s="43"/>
      <c r="FJ152" s="43"/>
      <c r="FK152" s="43"/>
      <c r="FL152" s="43"/>
      <c r="FM152" s="43"/>
      <c r="FN152" s="43"/>
      <c r="FO152" s="43"/>
      <c r="FP152" s="43"/>
      <c r="FQ152" s="43"/>
      <c r="FR152" s="43"/>
      <c r="FS152" s="43"/>
      <c r="FT152" s="43"/>
      <c r="FU152" s="43"/>
      <c r="FV152" s="43"/>
      <c r="FW152" s="43"/>
      <c r="FX152" s="43"/>
      <c r="FY152" s="43"/>
      <c r="FZ152" s="43"/>
      <c r="GA152" s="43"/>
      <c r="GB152" s="43"/>
      <c r="GC152" s="43"/>
      <c r="GD152" s="43"/>
      <c r="GE152" s="43"/>
      <c r="GF152" s="43"/>
      <c r="GG152" s="43"/>
      <c r="GH152" s="43"/>
      <c r="GI152" s="43"/>
      <c r="GJ152" s="43"/>
      <c r="GK152" s="43"/>
      <c r="GL152" s="43"/>
      <c r="GM152" s="43"/>
      <c r="GN152" s="43"/>
      <c r="GO152" s="43"/>
      <c r="GP152" s="43"/>
      <c r="GQ152" s="43"/>
      <c r="GR152" s="43"/>
      <c r="GS152" s="43"/>
      <c r="GT152" s="43"/>
      <c r="GU152" s="43"/>
      <c r="GV152" s="43"/>
      <c r="GW152" s="43"/>
      <c r="GX152" s="43"/>
      <c r="GY152" s="43"/>
      <c r="GZ152" s="43"/>
      <c r="HA152" s="43"/>
      <c r="HB152" s="43"/>
      <c r="HC152" s="43"/>
      <c r="HD152" s="43"/>
      <c r="HE152" s="43"/>
      <c r="HF152" s="43"/>
      <c r="HG152" s="43"/>
      <c r="HH152" s="43"/>
      <c r="HI152" s="43"/>
      <c r="HJ152" s="43"/>
      <c r="HK152" s="43"/>
      <c r="HL152" s="43"/>
      <c r="HM152" s="43"/>
      <c r="HN152" s="43"/>
      <c r="HO152" s="43"/>
      <c r="HP152" s="43"/>
      <c r="HQ152" s="43"/>
      <c r="HR152" s="43"/>
      <c r="HS152" s="43"/>
      <c r="HT152" s="43"/>
      <c r="HU152" s="43"/>
      <c r="HV152" s="43"/>
      <c r="HW152" s="43"/>
      <c r="HX152" s="43"/>
      <c r="HY152" s="43"/>
      <c r="HZ152" s="43"/>
      <c r="IA152" s="43"/>
      <c r="IB152" s="43"/>
      <c r="IC152" s="43"/>
      <c r="ID152" s="43"/>
      <c r="IE152" s="43"/>
      <c r="IF152" s="43"/>
      <c r="IG152" s="43"/>
      <c r="IH152" s="43"/>
      <c r="II152" s="43"/>
      <c r="IJ152" s="43"/>
      <c r="IK152" s="43"/>
      <c r="IL152" s="43"/>
      <c r="IM152" s="43"/>
      <c r="IN152" s="43"/>
      <c r="IO152" s="43"/>
      <c r="IP152" s="43"/>
      <c r="IQ152" s="43"/>
      <c r="IR152" s="43"/>
      <c r="IS152" s="43"/>
      <c r="IT152" s="43"/>
      <c r="IU152" s="43"/>
    </row>
    <row r="153" spans="1:255" ht="15" customHeight="1">
      <c r="A153" s="211" t="s">
        <v>2299</v>
      </c>
      <c r="B153" s="212"/>
      <c r="C153" s="212"/>
      <c r="D153" s="212"/>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43"/>
      <c r="BV153" s="43"/>
      <c r="BW153" s="43"/>
      <c r="BX153" s="43"/>
      <c r="BY153" s="43"/>
      <c r="BZ153" s="43"/>
      <c r="CA153" s="43"/>
      <c r="CB153" s="43"/>
      <c r="CC153" s="43"/>
      <c r="CD153" s="43"/>
      <c r="CE153" s="43"/>
      <c r="CF153" s="43"/>
      <c r="CG153" s="43"/>
      <c r="CH153" s="43"/>
      <c r="CI153" s="43"/>
      <c r="CJ153" s="43"/>
      <c r="CK153" s="43"/>
      <c r="CL153" s="43"/>
      <c r="CM153" s="43"/>
      <c r="CN153" s="43"/>
      <c r="CO153" s="43"/>
      <c r="CP153" s="43"/>
      <c r="CQ153" s="43"/>
      <c r="CR153" s="43"/>
      <c r="CS153" s="43"/>
      <c r="CT153" s="43"/>
      <c r="CU153" s="43"/>
      <c r="CV153" s="43"/>
      <c r="CW153" s="43"/>
      <c r="CX153" s="43"/>
      <c r="CY153" s="43"/>
      <c r="CZ153" s="43"/>
      <c r="DA153" s="43"/>
      <c r="DB153" s="43"/>
      <c r="DC153" s="43"/>
      <c r="DD153" s="43"/>
      <c r="DE153" s="43"/>
      <c r="DF153" s="43"/>
      <c r="DG153" s="43"/>
      <c r="DH153" s="43"/>
      <c r="DI153" s="43"/>
      <c r="DJ153" s="43"/>
      <c r="DK153" s="43"/>
      <c r="DL153" s="43"/>
      <c r="DM153" s="43"/>
      <c r="DN153" s="43"/>
      <c r="DO153" s="43"/>
      <c r="DP153" s="43"/>
      <c r="DQ153" s="43"/>
      <c r="DR153" s="43"/>
      <c r="DS153" s="43"/>
      <c r="DT153" s="43"/>
      <c r="DU153" s="43"/>
      <c r="DV153" s="43"/>
      <c r="DW153" s="43"/>
      <c r="DX153" s="43"/>
      <c r="DY153" s="43"/>
      <c r="DZ153" s="43"/>
      <c r="EA153" s="43"/>
      <c r="EB153" s="43"/>
      <c r="EC153" s="43"/>
      <c r="ED153" s="43"/>
      <c r="EE153" s="43"/>
      <c r="EF153" s="43"/>
      <c r="EG153" s="43"/>
      <c r="EH153" s="43"/>
      <c r="EI153" s="43"/>
      <c r="EJ153" s="43"/>
      <c r="EK153" s="43"/>
      <c r="EL153" s="43"/>
      <c r="EM153" s="43"/>
      <c r="EN153" s="43"/>
      <c r="EO153" s="43"/>
      <c r="EP153" s="43"/>
      <c r="EQ153" s="43"/>
      <c r="ER153" s="43"/>
      <c r="ES153" s="43"/>
      <c r="ET153" s="43"/>
      <c r="EU153" s="43"/>
      <c r="EV153" s="43"/>
      <c r="EW153" s="43"/>
      <c r="EX153" s="43"/>
      <c r="EY153" s="43"/>
      <c r="EZ153" s="43"/>
      <c r="FA153" s="43"/>
      <c r="FB153" s="43"/>
      <c r="FC153" s="43"/>
      <c r="FD153" s="43"/>
      <c r="FE153" s="43"/>
      <c r="FF153" s="43"/>
      <c r="FG153" s="43"/>
      <c r="FH153" s="43"/>
      <c r="FI153" s="43"/>
      <c r="FJ153" s="43"/>
      <c r="FK153" s="43"/>
      <c r="FL153" s="43"/>
      <c r="FM153" s="43"/>
      <c r="FN153" s="43"/>
      <c r="FO153" s="43"/>
      <c r="FP153" s="43"/>
      <c r="FQ153" s="43"/>
      <c r="FR153" s="43"/>
      <c r="FS153" s="43"/>
      <c r="FT153" s="43"/>
      <c r="FU153" s="43"/>
      <c r="FV153" s="43"/>
      <c r="FW153" s="43"/>
      <c r="FX153" s="43"/>
      <c r="FY153" s="43"/>
      <c r="FZ153" s="43"/>
      <c r="GA153" s="43"/>
      <c r="GB153" s="43"/>
      <c r="GC153" s="43"/>
      <c r="GD153" s="43"/>
      <c r="GE153" s="43"/>
      <c r="GF153" s="43"/>
      <c r="GG153" s="43"/>
      <c r="GH153" s="43"/>
      <c r="GI153" s="43"/>
      <c r="GJ153" s="43"/>
      <c r="GK153" s="43"/>
      <c r="GL153" s="43"/>
      <c r="GM153" s="43"/>
      <c r="GN153" s="43"/>
      <c r="GO153" s="43"/>
      <c r="GP153" s="43"/>
      <c r="GQ153" s="43"/>
      <c r="GR153" s="43"/>
      <c r="GS153" s="43"/>
      <c r="GT153" s="43"/>
      <c r="GU153" s="43"/>
      <c r="GV153" s="43"/>
      <c r="GW153" s="43"/>
      <c r="GX153" s="43"/>
      <c r="GY153" s="43"/>
      <c r="GZ153" s="43"/>
      <c r="HA153" s="43"/>
      <c r="HB153" s="43"/>
      <c r="HC153" s="43"/>
      <c r="HD153" s="43"/>
      <c r="HE153" s="43"/>
      <c r="HF153" s="43"/>
      <c r="HG153" s="43"/>
      <c r="HH153" s="43"/>
      <c r="HI153" s="43"/>
      <c r="HJ153" s="43"/>
      <c r="HK153" s="43"/>
      <c r="HL153" s="43"/>
      <c r="HM153" s="43"/>
      <c r="HN153" s="43"/>
      <c r="HO153" s="43"/>
      <c r="HP153" s="43"/>
      <c r="HQ153" s="43"/>
      <c r="HR153" s="43"/>
      <c r="HS153" s="43"/>
      <c r="HT153" s="43"/>
      <c r="HU153" s="43"/>
      <c r="HV153" s="43"/>
      <c r="HW153" s="43"/>
      <c r="HX153" s="43"/>
      <c r="HY153" s="43"/>
      <c r="HZ153" s="43"/>
      <c r="IA153" s="43"/>
      <c r="IB153" s="43"/>
      <c r="IC153" s="43"/>
      <c r="ID153" s="43"/>
      <c r="IE153" s="43"/>
      <c r="IF153" s="43"/>
      <c r="IG153" s="43"/>
      <c r="IH153" s="43"/>
      <c r="II153" s="43"/>
      <c r="IJ153" s="43"/>
      <c r="IK153" s="43"/>
      <c r="IL153" s="43"/>
      <c r="IM153" s="43"/>
      <c r="IN153" s="43"/>
      <c r="IO153" s="43"/>
      <c r="IP153" s="43"/>
      <c r="IQ153" s="43"/>
      <c r="IR153" s="43"/>
      <c r="IS153" s="43"/>
      <c r="IT153" s="43"/>
      <c r="IU153" s="43"/>
    </row>
    <row r="154" spans="1:255" ht="15" customHeight="1">
      <c r="A154" s="211" t="s">
        <v>2293</v>
      </c>
      <c r="B154" s="212"/>
      <c r="C154" s="212"/>
      <c r="D154" s="212"/>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c r="CT154" s="43"/>
      <c r="CU154" s="43"/>
      <c r="CV154" s="43"/>
      <c r="CW154" s="43"/>
      <c r="CX154" s="43"/>
      <c r="CY154" s="43"/>
      <c r="CZ154" s="43"/>
      <c r="DA154" s="43"/>
      <c r="DB154" s="43"/>
      <c r="DC154" s="43"/>
      <c r="DD154" s="43"/>
      <c r="DE154" s="43"/>
      <c r="DF154" s="43"/>
      <c r="DG154" s="43"/>
      <c r="DH154" s="43"/>
      <c r="DI154" s="43"/>
      <c r="DJ154" s="43"/>
      <c r="DK154" s="43"/>
      <c r="DL154" s="43"/>
      <c r="DM154" s="43"/>
      <c r="DN154" s="43"/>
      <c r="DO154" s="43"/>
      <c r="DP154" s="43"/>
      <c r="DQ154" s="43"/>
      <c r="DR154" s="43"/>
      <c r="DS154" s="43"/>
      <c r="DT154" s="43"/>
      <c r="DU154" s="43"/>
      <c r="DV154" s="43"/>
      <c r="DW154" s="43"/>
      <c r="DX154" s="43"/>
      <c r="DY154" s="43"/>
      <c r="DZ154" s="43"/>
      <c r="EA154" s="43"/>
      <c r="EB154" s="43"/>
      <c r="EC154" s="43"/>
      <c r="ED154" s="43"/>
      <c r="EE154" s="43"/>
      <c r="EF154" s="43"/>
      <c r="EG154" s="43"/>
      <c r="EH154" s="43"/>
      <c r="EI154" s="43"/>
      <c r="EJ154" s="43"/>
      <c r="EK154" s="43"/>
      <c r="EL154" s="43"/>
      <c r="EM154" s="43"/>
      <c r="EN154" s="43"/>
      <c r="EO154" s="43"/>
      <c r="EP154" s="43"/>
      <c r="EQ154" s="43"/>
      <c r="ER154" s="43"/>
      <c r="ES154" s="43"/>
      <c r="ET154" s="43"/>
      <c r="EU154" s="43"/>
      <c r="EV154" s="43"/>
      <c r="EW154" s="43"/>
      <c r="EX154" s="43"/>
      <c r="EY154" s="43"/>
      <c r="EZ154" s="43"/>
      <c r="FA154" s="43"/>
      <c r="FB154" s="43"/>
      <c r="FC154" s="43"/>
      <c r="FD154" s="43"/>
      <c r="FE154" s="43"/>
      <c r="FF154" s="43"/>
      <c r="FG154" s="43"/>
      <c r="FH154" s="43"/>
      <c r="FI154" s="43"/>
      <c r="FJ154" s="43"/>
      <c r="FK154" s="43"/>
      <c r="FL154" s="43"/>
      <c r="FM154" s="43"/>
      <c r="FN154" s="43"/>
      <c r="FO154" s="43"/>
      <c r="FP154" s="43"/>
      <c r="FQ154" s="43"/>
      <c r="FR154" s="43"/>
      <c r="FS154" s="43"/>
      <c r="FT154" s="43"/>
      <c r="FU154" s="43"/>
      <c r="FV154" s="43"/>
      <c r="FW154" s="43"/>
      <c r="FX154" s="43"/>
      <c r="FY154" s="43"/>
      <c r="FZ154" s="43"/>
      <c r="GA154" s="43"/>
      <c r="GB154" s="43"/>
      <c r="GC154" s="43"/>
      <c r="GD154" s="43"/>
      <c r="GE154" s="43"/>
      <c r="GF154" s="43"/>
      <c r="GG154" s="43"/>
      <c r="GH154" s="43"/>
      <c r="GI154" s="43"/>
      <c r="GJ154" s="43"/>
      <c r="GK154" s="43"/>
      <c r="GL154" s="43"/>
      <c r="GM154" s="43"/>
      <c r="GN154" s="43"/>
      <c r="GO154" s="43"/>
      <c r="GP154" s="43"/>
      <c r="GQ154" s="43"/>
      <c r="GR154" s="43"/>
      <c r="GS154" s="43"/>
      <c r="GT154" s="43"/>
      <c r="GU154" s="43"/>
      <c r="GV154" s="43"/>
      <c r="GW154" s="43"/>
      <c r="GX154" s="43"/>
      <c r="GY154" s="43"/>
      <c r="GZ154" s="43"/>
      <c r="HA154" s="43"/>
      <c r="HB154" s="43"/>
      <c r="HC154" s="43"/>
      <c r="HD154" s="43"/>
      <c r="HE154" s="43"/>
      <c r="HF154" s="43"/>
      <c r="HG154" s="43"/>
      <c r="HH154" s="43"/>
      <c r="HI154" s="43"/>
      <c r="HJ154" s="43"/>
      <c r="HK154" s="43"/>
      <c r="HL154" s="43"/>
      <c r="HM154" s="43"/>
      <c r="HN154" s="43"/>
      <c r="HO154" s="43"/>
      <c r="HP154" s="43"/>
      <c r="HQ154" s="43"/>
      <c r="HR154" s="43"/>
      <c r="HS154" s="43"/>
      <c r="HT154" s="43"/>
      <c r="HU154" s="43"/>
      <c r="HV154" s="43"/>
      <c r="HW154" s="43"/>
      <c r="HX154" s="43"/>
      <c r="HY154" s="43"/>
      <c r="HZ154" s="43"/>
      <c r="IA154" s="43"/>
      <c r="IB154" s="43"/>
      <c r="IC154" s="43"/>
      <c r="ID154" s="43"/>
      <c r="IE154" s="43"/>
      <c r="IF154" s="43"/>
      <c r="IG154" s="43"/>
      <c r="IH154" s="43"/>
      <c r="II154" s="43"/>
      <c r="IJ154" s="43"/>
      <c r="IK154" s="43"/>
      <c r="IL154" s="43"/>
      <c r="IM154" s="43"/>
      <c r="IN154" s="43"/>
      <c r="IO154" s="43"/>
      <c r="IP154" s="43"/>
      <c r="IQ154" s="43"/>
      <c r="IR154" s="43"/>
      <c r="IS154" s="43"/>
      <c r="IT154" s="43"/>
      <c r="IU154" s="43"/>
    </row>
    <row r="155" spans="1:255" ht="15" customHeight="1">
      <c r="A155" s="211" t="s">
        <v>1955</v>
      </c>
      <c r="B155" s="212"/>
      <c r="C155" s="212"/>
      <c r="D155" s="212"/>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c r="BY155" s="43"/>
      <c r="BZ155" s="43"/>
      <c r="CA155" s="43"/>
      <c r="CB155" s="43"/>
      <c r="CC155" s="43"/>
      <c r="CD155" s="43"/>
      <c r="CE155" s="43"/>
      <c r="CF155" s="43"/>
      <c r="CG155" s="43"/>
      <c r="CH155" s="43"/>
      <c r="CI155" s="43"/>
      <c r="CJ155" s="43"/>
      <c r="CK155" s="43"/>
      <c r="CL155" s="43"/>
      <c r="CM155" s="43"/>
      <c r="CN155" s="43"/>
      <c r="CO155" s="43"/>
      <c r="CP155" s="43"/>
      <c r="CQ155" s="43"/>
      <c r="CR155" s="43"/>
      <c r="CS155" s="43"/>
      <c r="CT155" s="43"/>
      <c r="CU155" s="43"/>
      <c r="CV155" s="43"/>
      <c r="CW155" s="43"/>
      <c r="CX155" s="43"/>
      <c r="CY155" s="43"/>
      <c r="CZ155" s="43"/>
      <c r="DA155" s="43"/>
      <c r="DB155" s="43"/>
      <c r="DC155" s="43"/>
      <c r="DD155" s="43"/>
      <c r="DE155" s="43"/>
      <c r="DF155" s="43"/>
      <c r="DG155" s="43"/>
      <c r="DH155" s="43"/>
      <c r="DI155" s="43"/>
      <c r="DJ155" s="43"/>
      <c r="DK155" s="43"/>
      <c r="DL155" s="43"/>
      <c r="DM155" s="43"/>
      <c r="DN155" s="43"/>
      <c r="DO155" s="43"/>
      <c r="DP155" s="43"/>
      <c r="DQ155" s="43"/>
      <c r="DR155" s="43"/>
      <c r="DS155" s="43"/>
      <c r="DT155" s="43"/>
      <c r="DU155" s="43"/>
      <c r="DV155" s="43"/>
      <c r="DW155" s="43"/>
      <c r="DX155" s="43"/>
      <c r="DY155" s="43"/>
      <c r="DZ155" s="43"/>
      <c r="EA155" s="43"/>
      <c r="EB155" s="43"/>
      <c r="EC155" s="43"/>
      <c r="ED155" s="43"/>
      <c r="EE155" s="43"/>
      <c r="EF155" s="43"/>
      <c r="EG155" s="43"/>
      <c r="EH155" s="43"/>
      <c r="EI155" s="43"/>
      <c r="EJ155" s="43"/>
      <c r="EK155" s="43"/>
      <c r="EL155" s="43"/>
      <c r="EM155" s="43"/>
      <c r="EN155" s="43"/>
      <c r="EO155" s="43"/>
      <c r="EP155" s="43"/>
      <c r="EQ155" s="43"/>
      <c r="ER155" s="43"/>
      <c r="ES155" s="43"/>
      <c r="ET155" s="43"/>
      <c r="EU155" s="43"/>
      <c r="EV155" s="43"/>
      <c r="EW155" s="43"/>
      <c r="EX155" s="43"/>
      <c r="EY155" s="43"/>
      <c r="EZ155" s="43"/>
      <c r="FA155" s="43"/>
      <c r="FB155" s="43"/>
      <c r="FC155" s="43"/>
      <c r="FD155" s="43"/>
      <c r="FE155" s="43"/>
      <c r="FF155" s="43"/>
      <c r="FG155" s="43"/>
      <c r="FH155" s="43"/>
      <c r="FI155" s="43"/>
      <c r="FJ155" s="43"/>
      <c r="FK155" s="43"/>
      <c r="FL155" s="43"/>
      <c r="FM155" s="43"/>
      <c r="FN155" s="43"/>
      <c r="FO155" s="43"/>
      <c r="FP155" s="43"/>
      <c r="FQ155" s="43"/>
      <c r="FR155" s="43"/>
      <c r="FS155" s="43"/>
      <c r="FT155" s="43"/>
      <c r="FU155" s="43"/>
      <c r="FV155" s="43"/>
      <c r="FW155" s="43"/>
      <c r="FX155" s="43"/>
      <c r="FY155" s="43"/>
      <c r="FZ155" s="43"/>
      <c r="GA155" s="43"/>
      <c r="GB155" s="43"/>
      <c r="GC155" s="43"/>
      <c r="GD155" s="43"/>
      <c r="GE155" s="43"/>
      <c r="GF155" s="43"/>
      <c r="GG155" s="43"/>
      <c r="GH155" s="43"/>
      <c r="GI155" s="43"/>
      <c r="GJ155" s="43"/>
      <c r="GK155" s="43"/>
      <c r="GL155" s="43"/>
      <c r="GM155" s="43"/>
      <c r="GN155" s="43"/>
      <c r="GO155" s="43"/>
      <c r="GP155" s="43"/>
      <c r="GQ155" s="43"/>
      <c r="GR155" s="43"/>
      <c r="GS155" s="43"/>
      <c r="GT155" s="43"/>
      <c r="GU155" s="43"/>
      <c r="GV155" s="43"/>
      <c r="GW155" s="43"/>
      <c r="GX155" s="43"/>
      <c r="GY155" s="43"/>
      <c r="GZ155" s="43"/>
      <c r="HA155" s="43"/>
      <c r="HB155" s="43"/>
      <c r="HC155" s="43"/>
      <c r="HD155" s="43"/>
      <c r="HE155" s="43"/>
      <c r="HF155" s="43"/>
      <c r="HG155" s="43"/>
      <c r="HH155" s="43"/>
      <c r="HI155" s="43"/>
      <c r="HJ155" s="43"/>
      <c r="HK155" s="43"/>
      <c r="HL155" s="43"/>
      <c r="HM155" s="43"/>
      <c r="HN155" s="43"/>
      <c r="HO155" s="43"/>
      <c r="HP155" s="43"/>
      <c r="HQ155" s="43"/>
      <c r="HR155" s="43"/>
      <c r="HS155" s="43"/>
      <c r="HT155" s="43"/>
      <c r="HU155" s="43"/>
      <c r="HV155" s="43"/>
      <c r="HW155" s="43"/>
      <c r="HX155" s="43"/>
      <c r="HY155" s="43"/>
      <c r="HZ155" s="43"/>
      <c r="IA155" s="43"/>
      <c r="IB155" s="43"/>
      <c r="IC155" s="43"/>
      <c r="ID155" s="43"/>
      <c r="IE155" s="43"/>
      <c r="IF155" s="43"/>
      <c r="IG155" s="43"/>
      <c r="IH155" s="43"/>
      <c r="II155" s="43"/>
      <c r="IJ155" s="43"/>
      <c r="IK155" s="43"/>
      <c r="IL155" s="43"/>
      <c r="IM155" s="43"/>
      <c r="IN155" s="43"/>
      <c r="IO155" s="43"/>
      <c r="IP155" s="43"/>
      <c r="IQ155" s="43"/>
      <c r="IR155" s="43"/>
      <c r="IS155" s="43"/>
      <c r="IT155" s="43"/>
      <c r="IU155" s="43"/>
    </row>
    <row r="156" spans="1:255" ht="15" customHeight="1">
      <c r="A156" s="211" t="s">
        <v>2294</v>
      </c>
      <c r="B156" s="212"/>
      <c r="C156" s="212"/>
      <c r="D156" s="212"/>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43"/>
      <c r="BV156" s="43"/>
      <c r="BW156" s="43"/>
      <c r="BX156" s="43"/>
      <c r="BY156" s="43"/>
      <c r="BZ156" s="43"/>
      <c r="CA156" s="43"/>
      <c r="CB156" s="43"/>
      <c r="CC156" s="43"/>
      <c r="CD156" s="43"/>
      <c r="CE156" s="43"/>
      <c r="CF156" s="43"/>
      <c r="CG156" s="43"/>
      <c r="CH156" s="43"/>
      <c r="CI156" s="43"/>
      <c r="CJ156" s="43"/>
      <c r="CK156" s="43"/>
      <c r="CL156" s="43"/>
      <c r="CM156" s="43"/>
      <c r="CN156" s="43"/>
      <c r="CO156" s="43"/>
      <c r="CP156" s="43"/>
      <c r="CQ156" s="43"/>
      <c r="CR156" s="43"/>
      <c r="CS156" s="43"/>
      <c r="CT156" s="43"/>
      <c r="CU156" s="43"/>
      <c r="CV156" s="43"/>
      <c r="CW156" s="43"/>
      <c r="CX156" s="43"/>
      <c r="CY156" s="43"/>
      <c r="CZ156" s="43"/>
      <c r="DA156" s="43"/>
      <c r="DB156" s="43"/>
      <c r="DC156" s="43"/>
      <c r="DD156" s="43"/>
      <c r="DE156" s="43"/>
      <c r="DF156" s="43"/>
      <c r="DG156" s="43"/>
      <c r="DH156" s="43"/>
      <c r="DI156" s="43"/>
      <c r="DJ156" s="43"/>
      <c r="DK156" s="43"/>
      <c r="DL156" s="43"/>
      <c r="DM156" s="43"/>
      <c r="DN156" s="43"/>
      <c r="DO156" s="43"/>
      <c r="DP156" s="43"/>
      <c r="DQ156" s="43"/>
      <c r="DR156" s="43"/>
      <c r="DS156" s="43"/>
      <c r="DT156" s="43"/>
      <c r="DU156" s="43"/>
      <c r="DV156" s="43"/>
      <c r="DW156" s="43"/>
      <c r="DX156" s="43"/>
      <c r="DY156" s="43"/>
      <c r="DZ156" s="43"/>
      <c r="EA156" s="43"/>
      <c r="EB156" s="43"/>
      <c r="EC156" s="43"/>
      <c r="ED156" s="43"/>
      <c r="EE156" s="43"/>
      <c r="EF156" s="43"/>
      <c r="EG156" s="43"/>
      <c r="EH156" s="43"/>
      <c r="EI156" s="43"/>
      <c r="EJ156" s="43"/>
      <c r="EK156" s="43"/>
      <c r="EL156" s="43"/>
      <c r="EM156" s="43"/>
      <c r="EN156" s="43"/>
      <c r="EO156" s="43"/>
      <c r="EP156" s="43"/>
      <c r="EQ156" s="43"/>
      <c r="ER156" s="43"/>
      <c r="ES156" s="43"/>
      <c r="ET156" s="43"/>
      <c r="EU156" s="43"/>
      <c r="EV156" s="43"/>
      <c r="EW156" s="43"/>
      <c r="EX156" s="43"/>
      <c r="EY156" s="43"/>
      <c r="EZ156" s="43"/>
      <c r="FA156" s="43"/>
      <c r="FB156" s="43"/>
      <c r="FC156" s="43"/>
      <c r="FD156" s="43"/>
      <c r="FE156" s="43"/>
      <c r="FF156" s="43"/>
      <c r="FG156" s="43"/>
      <c r="FH156" s="43"/>
      <c r="FI156" s="43"/>
      <c r="FJ156" s="43"/>
      <c r="FK156" s="43"/>
      <c r="FL156" s="43"/>
      <c r="FM156" s="43"/>
      <c r="FN156" s="43"/>
      <c r="FO156" s="43"/>
      <c r="FP156" s="43"/>
      <c r="FQ156" s="43"/>
      <c r="FR156" s="43"/>
      <c r="FS156" s="43"/>
      <c r="FT156" s="43"/>
      <c r="FU156" s="43"/>
      <c r="FV156" s="43"/>
      <c r="FW156" s="43"/>
      <c r="FX156" s="43"/>
      <c r="FY156" s="43"/>
      <c r="FZ156" s="43"/>
      <c r="GA156" s="43"/>
      <c r="GB156" s="43"/>
      <c r="GC156" s="43"/>
      <c r="GD156" s="43"/>
      <c r="GE156" s="43"/>
      <c r="GF156" s="43"/>
      <c r="GG156" s="43"/>
      <c r="GH156" s="43"/>
      <c r="GI156" s="43"/>
      <c r="GJ156" s="43"/>
      <c r="GK156" s="43"/>
      <c r="GL156" s="43"/>
      <c r="GM156" s="43"/>
      <c r="GN156" s="43"/>
      <c r="GO156" s="43"/>
      <c r="GP156" s="43"/>
      <c r="GQ156" s="43"/>
      <c r="GR156" s="43"/>
      <c r="GS156" s="43"/>
      <c r="GT156" s="43"/>
      <c r="GU156" s="43"/>
      <c r="GV156" s="43"/>
      <c r="GW156" s="43"/>
      <c r="GX156" s="43"/>
      <c r="GY156" s="43"/>
      <c r="GZ156" s="43"/>
      <c r="HA156" s="43"/>
      <c r="HB156" s="43"/>
      <c r="HC156" s="43"/>
      <c r="HD156" s="43"/>
      <c r="HE156" s="43"/>
      <c r="HF156" s="43"/>
      <c r="HG156" s="43"/>
      <c r="HH156" s="43"/>
      <c r="HI156" s="43"/>
      <c r="HJ156" s="43"/>
      <c r="HK156" s="43"/>
      <c r="HL156" s="43"/>
      <c r="HM156" s="43"/>
      <c r="HN156" s="43"/>
      <c r="HO156" s="43"/>
      <c r="HP156" s="43"/>
      <c r="HQ156" s="43"/>
      <c r="HR156" s="43"/>
      <c r="HS156" s="43"/>
      <c r="HT156" s="43"/>
      <c r="HU156" s="43"/>
      <c r="HV156" s="43"/>
      <c r="HW156" s="43"/>
      <c r="HX156" s="43"/>
      <c r="HY156" s="43"/>
      <c r="HZ156" s="43"/>
      <c r="IA156" s="43"/>
      <c r="IB156" s="43"/>
      <c r="IC156" s="43"/>
      <c r="ID156" s="43"/>
      <c r="IE156" s="43"/>
      <c r="IF156" s="43"/>
      <c r="IG156" s="43"/>
      <c r="IH156" s="43"/>
      <c r="II156" s="43"/>
      <c r="IJ156" s="43"/>
      <c r="IK156" s="43"/>
      <c r="IL156" s="43"/>
      <c r="IM156" s="43"/>
      <c r="IN156" s="43"/>
      <c r="IO156" s="43"/>
      <c r="IP156" s="43"/>
      <c r="IQ156" s="43"/>
      <c r="IR156" s="43"/>
      <c r="IS156" s="43"/>
      <c r="IT156" s="43"/>
      <c r="IU156" s="43"/>
    </row>
    <row r="157" spans="1:255" ht="15" customHeight="1">
      <c r="A157" s="211" t="s">
        <v>2295</v>
      </c>
      <c r="B157" s="212"/>
      <c r="C157" s="212"/>
      <c r="D157" s="212"/>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43"/>
      <c r="BV157" s="43"/>
      <c r="BW157" s="43"/>
      <c r="BX157" s="43"/>
      <c r="BY157" s="43"/>
      <c r="BZ157" s="43"/>
      <c r="CA157" s="43"/>
      <c r="CB157" s="43"/>
      <c r="CC157" s="43"/>
      <c r="CD157" s="43"/>
      <c r="CE157" s="43"/>
      <c r="CF157" s="43"/>
      <c r="CG157" s="43"/>
      <c r="CH157" s="43"/>
      <c r="CI157" s="43"/>
      <c r="CJ157" s="43"/>
      <c r="CK157" s="43"/>
      <c r="CL157" s="43"/>
      <c r="CM157" s="43"/>
      <c r="CN157" s="43"/>
      <c r="CO157" s="43"/>
      <c r="CP157" s="43"/>
      <c r="CQ157" s="43"/>
      <c r="CR157" s="43"/>
      <c r="CS157" s="43"/>
      <c r="CT157" s="43"/>
      <c r="CU157" s="43"/>
      <c r="CV157" s="43"/>
      <c r="CW157" s="43"/>
      <c r="CX157" s="43"/>
      <c r="CY157" s="43"/>
      <c r="CZ157" s="43"/>
      <c r="DA157" s="43"/>
      <c r="DB157" s="43"/>
      <c r="DC157" s="43"/>
      <c r="DD157" s="43"/>
      <c r="DE157" s="43"/>
      <c r="DF157" s="43"/>
      <c r="DG157" s="43"/>
      <c r="DH157" s="43"/>
      <c r="DI157" s="43"/>
      <c r="DJ157" s="43"/>
      <c r="DK157" s="43"/>
      <c r="DL157" s="43"/>
      <c r="DM157" s="43"/>
      <c r="DN157" s="43"/>
      <c r="DO157" s="43"/>
      <c r="DP157" s="43"/>
      <c r="DQ157" s="43"/>
      <c r="DR157" s="43"/>
      <c r="DS157" s="43"/>
      <c r="DT157" s="43"/>
      <c r="DU157" s="43"/>
      <c r="DV157" s="43"/>
      <c r="DW157" s="43"/>
      <c r="DX157" s="43"/>
      <c r="DY157" s="43"/>
      <c r="DZ157" s="43"/>
      <c r="EA157" s="43"/>
      <c r="EB157" s="43"/>
      <c r="EC157" s="43"/>
      <c r="ED157" s="43"/>
      <c r="EE157" s="43"/>
      <c r="EF157" s="43"/>
      <c r="EG157" s="43"/>
      <c r="EH157" s="43"/>
      <c r="EI157" s="43"/>
      <c r="EJ157" s="43"/>
      <c r="EK157" s="43"/>
      <c r="EL157" s="43"/>
      <c r="EM157" s="43"/>
      <c r="EN157" s="43"/>
      <c r="EO157" s="43"/>
      <c r="EP157" s="43"/>
      <c r="EQ157" s="43"/>
      <c r="ER157" s="43"/>
      <c r="ES157" s="43"/>
      <c r="ET157" s="43"/>
      <c r="EU157" s="43"/>
      <c r="EV157" s="43"/>
      <c r="EW157" s="43"/>
      <c r="EX157" s="43"/>
      <c r="EY157" s="43"/>
      <c r="EZ157" s="43"/>
      <c r="FA157" s="43"/>
      <c r="FB157" s="43"/>
      <c r="FC157" s="43"/>
      <c r="FD157" s="43"/>
      <c r="FE157" s="43"/>
      <c r="FF157" s="43"/>
      <c r="FG157" s="43"/>
      <c r="FH157" s="43"/>
      <c r="FI157" s="43"/>
      <c r="FJ157" s="43"/>
      <c r="FK157" s="43"/>
      <c r="FL157" s="43"/>
      <c r="FM157" s="43"/>
      <c r="FN157" s="43"/>
      <c r="FO157" s="43"/>
      <c r="FP157" s="43"/>
      <c r="FQ157" s="43"/>
      <c r="FR157" s="43"/>
      <c r="FS157" s="43"/>
      <c r="FT157" s="43"/>
      <c r="FU157" s="43"/>
      <c r="FV157" s="43"/>
      <c r="FW157" s="43"/>
      <c r="FX157" s="43"/>
      <c r="FY157" s="43"/>
      <c r="FZ157" s="43"/>
      <c r="GA157" s="43"/>
      <c r="GB157" s="43"/>
      <c r="GC157" s="43"/>
      <c r="GD157" s="43"/>
      <c r="GE157" s="43"/>
      <c r="GF157" s="43"/>
      <c r="GG157" s="43"/>
      <c r="GH157" s="43"/>
      <c r="GI157" s="43"/>
      <c r="GJ157" s="43"/>
      <c r="GK157" s="43"/>
      <c r="GL157" s="43"/>
      <c r="GM157" s="43"/>
      <c r="GN157" s="43"/>
      <c r="GO157" s="43"/>
      <c r="GP157" s="43"/>
      <c r="GQ157" s="43"/>
      <c r="GR157" s="43"/>
      <c r="GS157" s="43"/>
      <c r="GT157" s="43"/>
      <c r="GU157" s="43"/>
      <c r="GV157" s="43"/>
      <c r="GW157" s="43"/>
      <c r="GX157" s="43"/>
      <c r="GY157" s="43"/>
      <c r="GZ157" s="43"/>
      <c r="HA157" s="43"/>
      <c r="HB157" s="43"/>
      <c r="HC157" s="43"/>
      <c r="HD157" s="43"/>
      <c r="HE157" s="43"/>
      <c r="HF157" s="43"/>
      <c r="HG157" s="43"/>
      <c r="HH157" s="43"/>
      <c r="HI157" s="43"/>
      <c r="HJ157" s="43"/>
      <c r="HK157" s="43"/>
      <c r="HL157" s="43"/>
      <c r="HM157" s="43"/>
      <c r="HN157" s="43"/>
      <c r="HO157" s="43"/>
      <c r="HP157" s="43"/>
      <c r="HQ157" s="43"/>
      <c r="HR157" s="43"/>
      <c r="HS157" s="43"/>
      <c r="HT157" s="43"/>
      <c r="HU157" s="43"/>
      <c r="HV157" s="43"/>
      <c r="HW157" s="43"/>
      <c r="HX157" s="43"/>
      <c r="HY157" s="43"/>
      <c r="HZ157" s="43"/>
      <c r="IA157" s="43"/>
      <c r="IB157" s="43"/>
      <c r="IC157" s="43"/>
      <c r="ID157" s="43"/>
      <c r="IE157" s="43"/>
      <c r="IF157" s="43"/>
      <c r="IG157" s="43"/>
      <c r="IH157" s="43"/>
      <c r="II157" s="43"/>
      <c r="IJ157" s="43"/>
      <c r="IK157" s="43"/>
      <c r="IL157" s="43"/>
      <c r="IM157" s="43"/>
      <c r="IN157" s="43"/>
      <c r="IO157" s="43"/>
      <c r="IP157" s="43"/>
      <c r="IQ157" s="43"/>
      <c r="IR157" s="43"/>
      <c r="IS157" s="43"/>
      <c r="IT157" s="43"/>
      <c r="IU157" s="43"/>
    </row>
    <row r="158" spans="1:255" ht="15" customHeight="1">
      <c r="A158" s="211" t="s">
        <v>2296</v>
      </c>
      <c r="B158" s="212"/>
      <c r="C158" s="212"/>
      <c r="D158" s="212"/>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43"/>
      <c r="BV158" s="43"/>
      <c r="BW158" s="43"/>
      <c r="BX158" s="43"/>
      <c r="BY158" s="43"/>
      <c r="BZ158" s="43"/>
      <c r="CA158" s="43"/>
      <c r="CB158" s="43"/>
      <c r="CC158" s="43"/>
      <c r="CD158" s="43"/>
      <c r="CE158" s="43"/>
      <c r="CF158" s="43"/>
      <c r="CG158" s="43"/>
      <c r="CH158" s="43"/>
      <c r="CI158" s="43"/>
      <c r="CJ158" s="43"/>
      <c r="CK158" s="43"/>
      <c r="CL158" s="43"/>
      <c r="CM158" s="43"/>
      <c r="CN158" s="43"/>
      <c r="CO158" s="43"/>
      <c r="CP158" s="43"/>
      <c r="CQ158" s="43"/>
      <c r="CR158" s="43"/>
      <c r="CS158" s="43"/>
      <c r="CT158" s="43"/>
      <c r="CU158" s="43"/>
      <c r="CV158" s="43"/>
      <c r="CW158" s="43"/>
      <c r="CX158" s="43"/>
      <c r="CY158" s="43"/>
      <c r="CZ158" s="43"/>
      <c r="DA158" s="43"/>
      <c r="DB158" s="43"/>
      <c r="DC158" s="43"/>
      <c r="DD158" s="43"/>
      <c r="DE158" s="43"/>
      <c r="DF158" s="43"/>
      <c r="DG158" s="43"/>
      <c r="DH158" s="43"/>
      <c r="DI158" s="43"/>
      <c r="DJ158" s="43"/>
      <c r="DK158" s="43"/>
      <c r="DL158" s="43"/>
      <c r="DM158" s="43"/>
      <c r="DN158" s="43"/>
      <c r="DO158" s="43"/>
      <c r="DP158" s="43"/>
      <c r="DQ158" s="43"/>
      <c r="DR158" s="43"/>
      <c r="DS158" s="43"/>
      <c r="DT158" s="43"/>
      <c r="DU158" s="43"/>
      <c r="DV158" s="43"/>
      <c r="DW158" s="43"/>
      <c r="DX158" s="43"/>
      <c r="DY158" s="43"/>
      <c r="DZ158" s="43"/>
      <c r="EA158" s="43"/>
      <c r="EB158" s="43"/>
      <c r="EC158" s="43"/>
      <c r="ED158" s="43"/>
      <c r="EE158" s="43"/>
      <c r="EF158" s="43"/>
      <c r="EG158" s="43"/>
      <c r="EH158" s="43"/>
      <c r="EI158" s="43"/>
      <c r="EJ158" s="43"/>
      <c r="EK158" s="43"/>
      <c r="EL158" s="43"/>
      <c r="EM158" s="43"/>
      <c r="EN158" s="43"/>
      <c r="EO158" s="43"/>
      <c r="EP158" s="43"/>
      <c r="EQ158" s="43"/>
      <c r="ER158" s="43"/>
      <c r="ES158" s="43"/>
      <c r="ET158" s="43"/>
      <c r="EU158" s="43"/>
      <c r="EV158" s="43"/>
      <c r="EW158" s="43"/>
      <c r="EX158" s="43"/>
      <c r="EY158" s="43"/>
      <c r="EZ158" s="43"/>
      <c r="FA158" s="43"/>
      <c r="FB158" s="43"/>
      <c r="FC158" s="43"/>
      <c r="FD158" s="43"/>
      <c r="FE158" s="43"/>
      <c r="FF158" s="43"/>
      <c r="FG158" s="43"/>
      <c r="FH158" s="43"/>
      <c r="FI158" s="43"/>
      <c r="FJ158" s="43"/>
      <c r="FK158" s="43"/>
      <c r="FL158" s="43"/>
      <c r="FM158" s="43"/>
      <c r="FN158" s="43"/>
      <c r="FO158" s="43"/>
      <c r="FP158" s="43"/>
      <c r="FQ158" s="43"/>
      <c r="FR158" s="43"/>
      <c r="FS158" s="43"/>
      <c r="FT158" s="43"/>
      <c r="FU158" s="43"/>
      <c r="FV158" s="43"/>
      <c r="FW158" s="43"/>
      <c r="FX158" s="43"/>
      <c r="FY158" s="43"/>
      <c r="FZ158" s="43"/>
      <c r="GA158" s="43"/>
      <c r="GB158" s="43"/>
      <c r="GC158" s="43"/>
      <c r="GD158" s="43"/>
      <c r="GE158" s="43"/>
      <c r="GF158" s="43"/>
      <c r="GG158" s="43"/>
      <c r="GH158" s="43"/>
      <c r="GI158" s="43"/>
      <c r="GJ158" s="43"/>
      <c r="GK158" s="43"/>
      <c r="GL158" s="43"/>
      <c r="GM158" s="43"/>
      <c r="GN158" s="43"/>
      <c r="GO158" s="43"/>
      <c r="GP158" s="43"/>
      <c r="GQ158" s="43"/>
      <c r="GR158" s="43"/>
      <c r="GS158" s="43"/>
      <c r="GT158" s="43"/>
      <c r="GU158" s="43"/>
      <c r="GV158" s="43"/>
      <c r="GW158" s="43"/>
      <c r="GX158" s="43"/>
      <c r="GY158" s="43"/>
      <c r="GZ158" s="43"/>
      <c r="HA158" s="43"/>
      <c r="HB158" s="43"/>
      <c r="HC158" s="43"/>
      <c r="HD158" s="43"/>
      <c r="HE158" s="43"/>
      <c r="HF158" s="43"/>
      <c r="HG158" s="43"/>
      <c r="HH158" s="43"/>
      <c r="HI158" s="43"/>
      <c r="HJ158" s="43"/>
      <c r="HK158" s="43"/>
      <c r="HL158" s="43"/>
      <c r="HM158" s="43"/>
      <c r="HN158" s="43"/>
      <c r="HO158" s="43"/>
      <c r="HP158" s="43"/>
      <c r="HQ158" s="43"/>
      <c r="HR158" s="43"/>
      <c r="HS158" s="43"/>
      <c r="HT158" s="43"/>
      <c r="HU158" s="43"/>
      <c r="HV158" s="43"/>
      <c r="HW158" s="43"/>
      <c r="HX158" s="43"/>
      <c r="HY158" s="43"/>
      <c r="HZ158" s="43"/>
      <c r="IA158" s="43"/>
      <c r="IB158" s="43"/>
      <c r="IC158" s="43"/>
      <c r="ID158" s="43"/>
      <c r="IE158" s="43"/>
      <c r="IF158" s="43"/>
      <c r="IG158" s="43"/>
      <c r="IH158" s="43"/>
      <c r="II158" s="43"/>
      <c r="IJ158" s="43"/>
      <c r="IK158" s="43"/>
      <c r="IL158" s="43"/>
      <c r="IM158" s="43"/>
      <c r="IN158" s="43"/>
      <c r="IO158" s="43"/>
      <c r="IP158" s="43"/>
      <c r="IQ158" s="43"/>
      <c r="IR158" s="43"/>
      <c r="IS158" s="43"/>
      <c r="IT158" s="43"/>
      <c r="IU158" s="43"/>
    </row>
    <row r="159" spans="1:255" ht="15" customHeight="1">
      <c r="A159" s="211" t="s">
        <v>2297</v>
      </c>
      <c r="B159" s="212"/>
      <c r="C159" s="212"/>
      <c r="D159" s="212"/>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43"/>
      <c r="BV159" s="43"/>
      <c r="BW159" s="43"/>
      <c r="BX159" s="43"/>
      <c r="BY159" s="43"/>
      <c r="BZ159" s="43"/>
      <c r="CA159" s="43"/>
      <c r="CB159" s="43"/>
      <c r="CC159" s="43"/>
      <c r="CD159" s="43"/>
      <c r="CE159" s="43"/>
      <c r="CF159" s="43"/>
      <c r="CG159" s="43"/>
      <c r="CH159" s="43"/>
      <c r="CI159" s="43"/>
      <c r="CJ159" s="43"/>
      <c r="CK159" s="43"/>
      <c r="CL159" s="43"/>
      <c r="CM159" s="43"/>
      <c r="CN159" s="43"/>
      <c r="CO159" s="43"/>
      <c r="CP159" s="43"/>
      <c r="CQ159" s="43"/>
      <c r="CR159" s="43"/>
      <c r="CS159" s="43"/>
      <c r="CT159" s="43"/>
      <c r="CU159" s="43"/>
      <c r="CV159" s="43"/>
      <c r="CW159" s="43"/>
      <c r="CX159" s="43"/>
      <c r="CY159" s="43"/>
      <c r="CZ159" s="43"/>
      <c r="DA159" s="43"/>
      <c r="DB159" s="43"/>
      <c r="DC159" s="43"/>
      <c r="DD159" s="43"/>
      <c r="DE159" s="43"/>
      <c r="DF159" s="43"/>
      <c r="DG159" s="43"/>
      <c r="DH159" s="43"/>
      <c r="DI159" s="43"/>
      <c r="DJ159" s="43"/>
      <c r="DK159" s="43"/>
      <c r="DL159" s="43"/>
      <c r="DM159" s="43"/>
      <c r="DN159" s="43"/>
      <c r="DO159" s="43"/>
      <c r="DP159" s="43"/>
      <c r="DQ159" s="43"/>
      <c r="DR159" s="43"/>
      <c r="DS159" s="43"/>
      <c r="DT159" s="43"/>
      <c r="DU159" s="43"/>
      <c r="DV159" s="43"/>
      <c r="DW159" s="43"/>
      <c r="DX159" s="43"/>
      <c r="DY159" s="43"/>
      <c r="DZ159" s="43"/>
      <c r="EA159" s="43"/>
      <c r="EB159" s="43"/>
      <c r="EC159" s="43"/>
      <c r="ED159" s="43"/>
      <c r="EE159" s="43"/>
      <c r="EF159" s="43"/>
      <c r="EG159" s="43"/>
      <c r="EH159" s="43"/>
      <c r="EI159" s="43"/>
      <c r="EJ159" s="43"/>
      <c r="EK159" s="43"/>
      <c r="EL159" s="43"/>
      <c r="EM159" s="43"/>
      <c r="EN159" s="43"/>
      <c r="EO159" s="43"/>
      <c r="EP159" s="43"/>
      <c r="EQ159" s="43"/>
      <c r="ER159" s="43"/>
      <c r="ES159" s="43"/>
      <c r="ET159" s="43"/>
      <c r="EU159" s="43"/>
      <c r="EV159" s="43"/>
      <c r="EW159" s="43"/>
      <c r="EX159" s="43"/>
      <c r="EY159" s="43"/>
      <c r="EZ159" s="43"/>
      <c r="FA159" s="43"/>
      <c r="FB159" s="43"/>
      <c r="FC159" s="43"/>
      <c r="FD159" s="43"/>
      <c r="FE159" s="43"/>
      <c r="FF159" s="43"/>
      <c r="FG159" s="43"/>
      <c r="FH159" s="43"/>
      <c r="FI159" s="43"/>
      <c r="FJ159" s="43"/>
      <c r="FK159" s="43"/>
      <c r="FL159" s="43"/>
      <c r="FM159" s="43"/>
      <c r="FN159" s="43"/>
      <c r="FO159" s="43"/>
      <c r="FP159" s="43"/>
      <c r="FQ159" s="43"/>
      <c r="FR159" s="43"/>
      <c r="FS159" s="43"/>
      <c r="FT159" s="43"/>
      <c r="FU159" s="43"/>
      <c r="FV159" s="43"/>
      <c r="FW159" s="43"/>
      <c r="FX159" s="43"/>
      <c r="FY159" s="43"/>
      <c r="FZ159" s="43"/>
      <c r="GA159" s="43"/>
      <c r="GB159" s="43"/>
      <c r="GC159" s="43"/>
      <c r="GD159" s="43"/>
      <c r="GE159" s="43"/>
      <c r="GF159" s="43"/>
      <c r="GG159" s="43"/>
      <c r="GH159" s="43"/>
      <c r="GI159" s="43"/>
      <c r="GJ159" s="43"/>
      <c r="GK159" s="43"/>
      <c r="GL159" s="43"/>
      <c r="GM159" s="43"/>
      <c r="GN159" s="43"/>
      <c r="GO159" s="43"/>
      <c r="GP159" s="43"/>
      <c r="GQ159" s="43"/>
      <c r="GR159" s="43"/>
      <c r="GS159" s="43"/>
      <c r="GT159" s="43"/>
      <c r="GU159" s="43"/>
      <c r="GV159" s="43"/>
      <c r="GW159" s="43"/>
      <c r="GX159" s="43"/>
      <c r="GY159" s="43"/>
      <c r="GZ159" s="43"/>
      <c r="HA159" s="43"/>
      <c r="HB159" s="43"/>
      <c r="HC159" s="43"/>
      <c r="HD159" s="43"/>
      <c r="HE159" s="43"/>
      <c r="HF159" s="43"/>
      <c r="HG159" s="43"/>
      <c r="HH159" s="43"/>
      <c r="HI159" s="43"/>
      <c r="HJ159" s="43"/>
      <c r="HK159" s="43"/>
      <c r="HL159" s="43"/>
      <c r="HM159" s="43"/>
      <c r="HN159" s="43"/>
      <c r="HO159" s="43"/>
      <c r="HP159" s="43"/>
      <c r="HQ159" s="43"/>
      <c r="HR159" s="43"/>
      <c r="HS159" s="43"/>
      <c r="HT159" s="43"/>
      <c r="HU159" s="43"/>
      <c r="HV159" s="43"/>
      <c r="HW159" s="43"/>
      <c r="HX159" s="43"/>
      <c r="HY159" s="43"/>
      <c r="HZ159" s="43"/>
      <c r="IA159" s="43"/>
      <c r="IB159" s="43"/>
      <c r="IC159" s="43"/>
      <c r="ID159" s="43"/>
      <c r="IE159" s="43"/>
      <c r="IF159" s="43"/>
      <c r="IG159" s="43"/>
      <c r="IH159" s="43"/>
      <c r="II159" s="43"/>
      <c r="IJ159" s="43"/>
      <c r="IK159" s="43"/>
      <c r="IL159" s="43"/>
      <c r="IM159" s="43"/>
      <c r="IN159" s="43"/>
      <c r="IO159" s="43"/>
      <c r="IP159" s="43"/>
      <c r="IQ159" s="43"/>
      <c r="IR159" s="43"/>
      <c r="IS159" s="43"/>
      <c r="IT159" s="43"/>
      <c r="IU159" s="43"/>
    </row>
    <row r="160" spans="1:255" ht="15" customHeight="1">
      <c r="A160" s="211" t="s">
        <v>2298</v>
      </c>
      <c r="B160" s="212"/>
      <c r="C160" s="212"/>
      <c r="D160" s="212"/>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43"/>
      <c r="BV160" s="43"/>
      <c r="BW160" s="43"/>
      <c r="BX160" s="43"/>
      <c r="BY160" s="43"/>
      <c r="BZ160" s="43"/>
      <c r="CA160" s="43"/>
      <c r="CB160" s="43"/>
      <c r="CC160" s="43"/>
      <c r="CD160" s="43"/>
      <c r="CE160" s="43"/>
      <c r="CF160" s="43"/>
      <c r="CG160" s="43"/>
      <c r="CH160" s="43"/>
      <c r="CI160" s="43"/>
      <c r="CJ160" s="43"/>
      <c r="CK160" s="43"/>
      <c r="CL160" s="43"/>
      <c r="CM160" s="43"/>
      <c r="CN160" s="43"/>
      <c r="CO160" s="43"/>
      <c r="CP160" s="43"/>
      <c r="CQ160" s="43"/>
      <c r="CR160" s="43"/>
      <c r="CS160" s="43"/>
      <c r="CT160" s="43"/>
      <c r="CU160" s="43"/>
      <c r="CV160" s="43"/>
      <c r="CW160" s="43"/>
      <c r="CX160" s="43"/>
      <c r="CY160" s="43"/>
      <c r="CZ160" s="43"/>
      <c r="DA160" s="43"/>
      <c r="DB160" s="43"/>
      <c r="DC160" s="43"/>
      <c r="DD160" s="43"/>
      <c r="DE160" s="43"/>
      <c r="DF160" s="43"/>
      <c r="DG160" s="43"/>
      <c r="DH160" s="43"/>
      <c r="DI160" s="43"/>
      <c r="DJ160" s="43"/>
      <c r="DK160" s="43"/>
      <c r="DL160" s="43"/>
      <c r="DM160" s="43"/>
      <c r="DN160" s="43"/>
      <c r="DO160" s="43"/>
      <c r="DP160" s="43"/>
      <c r="DQ160" s="43"/>
      <c r="DR160" s="43"/>
      <c r="DS160" s="43"/>
      <c r="DT160" s="43"/>
      <c r="DU160" s="43"/>
      <c r="DV160" s="43"/>
      <c r="DW160" s="43"/>
      <c r="DX160" s="43"/>
      <c r="DY160" s="43"/>
      <c r="DZ160" s="43"/>
      <c r="EA160" s="43"/>
      <c r="EB160" s="43"/>
      <c r="EC160" s="43"/>
      <c r="ED160" s="43"/>
      <c r="EE160" s="43"/>
      <c r="EF160" s="43"/>
      <c r="EG160" s="43"/>
      <c r="EH160" s="43"/>
      <c r="EI160" s="43"/>
      <c r="EJ160" s="43"/>
      <c r="EK160" s="43"/>
      <c r="EL160" s="43"/>
      <c r="EM160" s="43"/>
      <c r="EN160" s="43"/>
      <c r="EO160" s="43"/>
      <c r="EP160" s="43"/>
      <c r="EQ160" s="43"/>
      <c r="ER160" s="43"/>
      <c r="ES160" s="43"/>
      <c r="ET160" s="43"/>
      <c r="EU160" s="43"/>
      <c r="EV160" s="43"/>
      <c r="EW160" s="43"/>
      <c r="EX160" s="43"/>
      <c r="EY160" s="43"/>
      <c r="EZ160" s="43"/>
      <c r="FA160" s="43"/>
      <c r="FB160" s="43"/>
      <c r="FC160" s="43"/>
      <c r="FD160" s="43"/>
      <c r="FE160" s="43"/>
      <c r="FF160" s="43"/>
      <c r="FG160" s="43"/>
      <c r="FH160" s="43"/>
      <c r="FI160" s="43"/>
      <c r="FJ160" s="43"/>
      <c r="FK160" s="43"/>
      <c r="FL160" s="43"/>
      <c r="FM160" s="43"/>
      <c r="FN160" s="43"/>
      <c r="FO160" s="43"/>
      <c r="FP160" s="43"/>
      <c r="FQ160" s="43"/>
      <c r="FR160" s="43"/>
      <c r="FS160" s="43"/>
      <c r="FT160" s="43"/>
      <c r="FU160" s="43"/>
      <c r="FV160" s="43"/>
      <c r="FW160" s="43"/>
      <c r="FX160" s="43"/>
      <c r="FY160" s="43"/>
      <c r="FZ160" s="43"/>
      <c r="GA160" s="43"/>
      <c r="GB160" s="43"/>
      <c r="GC160" s="43"/>
      <c r="GD160" s="43"/>
      <c r="GE160" s="43"/>
      <c r="GF160" s="43"/>
      <c r="GG160" s="43"/>
      <c r="GH160" s="43"/>
      <c r="GI160" s="43"/>
      <c r="GJ160" s="43"/>
      <c r="GK160" s="43"/>
      <c r="GL160" s="43"/>
      <c r="GM160" s="43"/>
      <c r="GN160" s="43"/>
      <c r="GO160" s="43"/>
      <c r="GP160" s="43"/>
      <c r="GQ160" s="43"/>
      <c r="GR160" s="43"/>
      <c r="GS160" s="43"/>
      <c r="GT160" s="43"/>
      <c r="GU160" s="43"/>
      <c r="GV160" s="43"/>
      <c r="GW160" s="43"/>
      <c r="GX160" s="43"/>
      <c r="GY160" s="43"/>
      <c r="GZ160" s="43"/>
      <c r="HA160" s="43"/>
      <c r="HB160" s="43"/>
      <c r="HC160" s="43"/>
      <c r="HD160" s="43"/>
      <c r="HE160" s="43"/>
      <c r="HF160" s="43"/>
      <c r="HG160" s="43"/>
      <c r="HH160" s="43"/>
      <c r="HI160" s="43"/>
      <c r="HJ160" s="43"/>
      <c r="HK160" s="43"/>
      <c r="HL160" s="43"/>
      <c r="HM160" s="43"/>
      <c r="HN160" s="43"/>
      <c r="HO160" s="43"/>
      <c r="HP160" s="43"/>
      <c r="HQ160" s="43"/>
      <c r="HR160" s="43"/>
      <c r="HS160" s="43"/>
      <c r="HT160" s="43"/>
      <c r="HU160" s="43"/>
      <c r="HV160" s="43"/>
      <c r="HW160" s="43"/>
      <c r="HX160" s="43"/>
      <c r="HY160" s="43"/>
      <c r="HZ160" s="43"/>
      <c r="IA160" s="43"/>
      <c r="IB160" s="43"/>
      <c r="IC160" s="43"/>
      <c r="ID160" s="43"/>
      <c r="IE160" s="43"/>
      <c r="IF160" s="43"/>
      <c r="IG160" s="43"/>
      <c r="IH160" s="43"/>
      <c r="II160" s="43"/>
      <c r="IJ160" s="43"/>
      <c r="IK160" s="43"/>
      <c r="IL160" s="43"/>
      <c r="IM160" s="43"/>
      <c r="IN160" s="43"/>
      <c r="IO160" s="43"/>
      <c r="IP160" s="43"/>
      <c r="IQ160" s="43"/>
      <c r="IR160" s="43"/>
      <c r="IS160" s="43"/>
      <c r="IT160" s="43"/>
      <c r="IU160" s="43"/>
    </row>
    <row r="161" spans="1:255" ht="16.350000000000001" customHeight="1">
      <c r="A161" s="215" t="s">
        <v>2300</v>
      </c>
      <c r="B161" s="216"/>
      <c r="C161" s="217">
        <f>DATE(2020,3,31)</f>
        <v>43921</v>
      </c>
      <c r="D161" s="215" t="s">
        <v>1710</v>
      </c>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43"/>
      <c r="BV161" s="43"/>
      <c r="BW161" s="43"/>
      <c r="BX161" s="43"/>
      <c r="BY161" s="43"/>
      <c r="BZ161" s="43"/>
      <c r="CA161" s="43"/>
      <c r="CB161" s="43"/>
      <c r="CC161" s="43"/>
      <c r="CD161" s="43"/>
      <c r="CE161" s="43"/>
      <c r="CF161" s="43"/>
      <c r="CG161" s="43"/>
      <c r="CH161" s="43"/>
      <c r="CI161" s="43"/>
      <c r="CJ161" s="43"/>
      <c r="CK161" s="43"/>
      <c r="CL161" s="43"/>
      <c r="CM161" s="43"/>
      <c r="CN161" s="43"/>
      <c r="CO161" s="43"/>
      <c r="CP161" s="43"/>
      <c r="CQ161" s="43"/>
      <c r="CR161" s="43"/>
      <c r="CS161" s="43"/>
      <c r="CT161" s="43"/>
      <c r="CU161" s="43"/>
      <c r="CV161" s="43"/>
      <c r="CW161" s="43"/>
      <c r="CX161" s="43"/>
      <c r="CY161" s="43"/>
      <c r="CZ161" s="43"/>
      <c r="DA161" s="43"/>
      <c r="DB161" s="43"/>
      <c r="DC161" s="43"/>
      <c r="DD161" s="43"/>
      <c r="DE161" s="43"/>
      <c r="DF161" s="43"/>
      <c r="DG161" s="43"/>
      <c r="DH161" s="43"/>
      <c r="DI161" s="43"/>
      <c r="DJ161" s="43"/>
      <c r="DK161" s="43"/>
      <c r="DL161" s="43"/>
      <c r="DM161" s="43"/>
      <c r="DN161" s="43"/>
      <c r="DO161" s="43"/>
      <c r="DP161" s="43"/>
      <c r="DQ161" s="43"/>
      <c r="DR161" s="43"/>
      <c r="DS161" s="43"/>
      <c r="DT161" s="43"/>
      <c r="DU161" s="43"/>
      <c r="DV161" s="43"/>
      <c r="DW161" s="43"/>
      <c r="DX161" s="43"/>
      <c r="DY161" s="43"/>
      <c r="DZ161" s="43"/>
      <c r="EA161" s="43"/>
      <c r="EB161" s="43"/>
      <c r="EC161" s="43"/>
      <c r="ED161" s="43"/>
      <c r="EE161" s="43"/>
      <c r="EF161" s="43"/>
      <c r="EG161" s="43"/>
      <c r="EH161" s="43"/>
      <c r="EI161" s="43"/>
      <c r="EJ161" s="43"/>
      <c r="EK161" s="43"/>
      <c r="EL161" s="43"/>
      <c r="EM161" s="43"/>
      <c r="EN161" s="43"/>
      <c r="EO161" s="43"/>
      <c r="EP161" s="43"/>
      <c r="EQ161" s="43"/>
      <c r="ER161" s="43"/>
      <c r="ES161" s="43"/>
      <c r="ET161" s="43"/>
      <c r="EU161" s="43"/>
      <c r="EV161" s="43"/>
      <c r="EW161" s="43"/>
      <c r="EX161" s="43"/>
      <c r="EY161" s="43"/>
      <c r="EZ161" s="43"/>
      <c r="FA161" s="43"/>
      <c r="FB161" s="43"/>
      <c r="FC161" s="43"/>
      <c r="FD161" s="43"/>
      <c r="FE161" s="43"/>
      <c r="FF161" s="43"/>
      <c r="FG161" s="43"/>
      <c r="FH161" s="43"/>
      <c r="FI161" s="43"/>
      <c r="FJ161" s="43"/>
      <c r="FK161" s="43"/>
      <c r="FL161" s="43"/>
      <c r="FM161" s="43"/>
      <c r="FN161" s="43"/>
      <c r="FO161" s="43"/>
      <c r="FP161" s="43"/>
      <c r="FQ161" s="43"/>
      <c r="FR161" s="43"/>
      <c r="FS161" s="43"/>
      <c r="FT161" s="43"/>
      <c r="FU161" s="43"/>
      <c r="FV161" s="43"/>
      <c r="FW161" s="43"/>
      <c r="FX161" s="43"/>
      <c r="FY161" s="43"/>
      <c r="FZ161" s="43"/>
      <c r="GA161" s="43"/>
      <c r="GB161" s="43"/>
      <c r="GC161" s="43"/>
      <c r="GD161" s="43"/>
      <c r="GE161" s="43"/>
      <c r="GF161" s="43"/>
      <c r="GG161" s="43"/>
      <c r="GH161" s="43"/>
      <c r="GI161" s="43"/>
      <c r="GJ161" s="43"/>
      <c r="GK161" s="43"/>
      <c r="GL161" s="43"/>
      <c r="GM161" s="43"/>
      <c r="GN161" s="43"/>
      <c r="GO161" s="43"/>
      <c r="GP161" s="43"/>
      <c r="GQ161" s="43"/>
      <c r="GR161" s="43"/>
      <c r="GS161" s="43"/>
      <c r="GT161" s="43"/>
      <c r="GU161" s="43"/>
      <c r="GV161" s="43"/>
      <c r="GW161" s="43"/>
      <c r="GX161" s="43"/>
      <c r="GY161" s="43"/>
      <c r="GZ161" s="43"/>
      <c r="HA161" s="43"/>
      <c r="HB161" s="43"/>
      <c r="HC161" s="43"/>
      <c r="HD161" s="43"/>
      <c r="HE161" s="43"/>
      <c r="HF161" s="43"/>
      <c r="HG161" s="43"/>
      <c r="HH161" s="43"/>
      <c r="HI161" s="43"/>
      <c r="HJ161" s="43"/>
      <c r="HK161" s="43"/>
      <c r="HL161" s="43"/>
      <c r="HM161" s="43"/>
      <c r="HN161" s="43"/>
      <c r="HO161" s="43"/>
      <c r="HP161" s="43"/>
      <c r="HQ161" s="43"/>
      <c r="HR161" s="43"/>
      <c r="HS161" s="43"/>
      <c r="HT161" s="43"/>
      <c r="HU161" s="43"/>
      <c r="HV161" s="43"/>
      <c r="HW161" s="43"/>
      <c r="HX161" s="43"/>
      <c r="HY161" s="43"/>
      <c r="HZ161" s="43"/>
      <c r="IA161" s="43"/>
      <c r="IB161" s="43"/>
      <c r="IC161" s="43"/>
      <c r="ID161" s="43"/>
      <c r="IE161" s="43"/>
      <c r="IF161" s="43"/>
      <c r="IG161" s="43"/>
      <c r="IH161" s="43"/>
      <c r="II161" s="43"/>
      <c r="IJ161" s="43"/>
      <c r="IK161" s="43"/>
      <c r="IL161" s="43"/>
      <c r="IM161" s="43"/>
      <c r="IN161" s="43"/>
      <c r="IO161" s="43"/>
      <c r="IP161" s="43"/>
      <c r="IQ161" s="43"/>
      <c r="IR161" s="43"/>
      <c r="IS161" s="43"/>
      <c r="IT161" s="43"/>
      <c r="IU161" s="43"/>
    </row>
    <row r="162" spans="1:255" ht="15" customHeight="1">
      <c r="A162" s="211" t="s">
        <v>1549</v>
      </c>
      <c r="B162" s="212"/>
      <c r="C162" s="212"/>
      <c r="D162" s="212"/>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43"/>
      <c r="BV162" s="43"/>
      <c r="BW162" s="43"/>
      <c r="BX162" s="43"/>
      <c r="BY162" s="43"/>
      <c r="BZ162" s="43"/>
      <c r="CA162" s="43"/>
      <c r="CB162" s="43"/>
      <c r="CC162" s="43"/>
      <c r="CD162" s="43"/>
      <c r="CE162" s="43"/>
      <c r="CF162" s="43"/>
      <c r="CG162" s="43"/>
      <c r="CH162" s="43"/>
      <c r="CI162" s="43"/>
      <c r="CJ162" s="43"/>
      <c r="CK162" s="43"/>
      <c r="CL162" s="43"/>
      <c r="CM162" s="43"/>
      <c r="CN162" s="43"/>
      <c r="CO162" s="43"/>
      <c r="CP162" s="43"/>
      <c r="CQ162" s="43"/>
      <c r="CR162" s="43"/>
      <c r="CS162" s="43"/>
      <c r="CT162" s="43"/>
      <c r="CU162" s="43"/>
      <c r="CV162" s="43"/>
      <c r="CW162" s="43"/>
      <c r="CX162" s="43"/>
      <c r="CY162" s="43"/>
      <c r="CZ162" s="43"/>
      <c r="DA162" s="43"/>
      <c r="DB162" s="43"/>
      <c r="DC162" s="43"/>
      <c r="DD162" s="43"/>
      <c r="DE162" s="43"/>
      <c r="DF162" s="43"/>
      <c r="DG162" s="43"/>
      <c r="DH162" s="43"/>
      <c r="DI162" s="43"/>
      <c r="DJ162" s="43"/>
      <c r="DK162" s="43"/>
      <c r="DL162" s="43"/>
      <c r="DM162" s="43"/>
      <c r="DN162" s="43"/>
      <c r="DO162" s="43"/>
      <c r="DP162" s="43"/>
      <c r="DQ162" s="43"/>
      <c r="DR162" s="43"/>
      <c r="DS162" s="43"/>
      <c r="DT162" s="43"/>
      <c r="DU162" s="43"/>
      <c r="DV162" s="43"/>
      <c r="DW162" s="43"/>
      <c r="DX162" s="43"/>
      <c r="DY162" s="43"/>
      <c r="DZ162" s="43"/>
      <c r="EA162" s="43"/>
      <c r="EB162" s="43"/>
      <c r="EC162" s="43"/>
      <c r="ED162" s="43"/>
      <c r="EE162" s="43"/>
      <c r="EF162" s="43"/>
      <c r="EG162" s="43"/>
      <c r="EH162" s="43"/>
      <c r="EI162" s="43"/>
      <c r="EJ162" s="43"/>
      <c r="EK162" s="43"/>
      <c r="EL162" s="43"/>
      <c r="EM162" s="43"/>
      <c r="EN162" s="43"/>
      <c r="EO162" s="43"/>
      <c r="EP162" s="43"/>
      <c r="EQ162" s="43"/>
      <c r="ER162" s="43"/>
      <c r="ES162" s="43"/>
      <c r="ET162" s="43"/>
      <c r="EU162" s="43"/>
      <c r="EV162" s="43"/>
      <c r="EW162" s="43"/>
      <c r="EX162" s="43"/>
      <c r="EY162" s="43"/>
      <c r="EZ162" s="43"/>
      <c r="FA162" s="43"/>
      <c r="FB162" s="43"/>
      <c r="FC162" s="43"/>
      <c r="FD162" s="43"/>
      <c r="FE162" s="43"/>
      <c r="FF162" s="43"/>
      <c r="FG162" s="43"/>
      <c r="FH162" s="43"/>
      <c r="FI162" s="43"/>
      <c r="FJ162" s="43"/>
      <c r="FK162" s="43"/>
      <c r="FL162" s="43"/>
      <c r="FM162" s="43"/>
      <c r="FN162" s="43"/>
      <c r="FO162" s="43"/>
      <c r="FP162" s="43"/>
      <c r="FQ162" s="43"/>
      <c r="FR162" s="43"/>
      <c r="FS162" s="43"/>
      <c r="FT162" s="43"/>
      <c r="FU162" s="43"/>
      <c r="FV162" s="43"/>
      <c r="FW162" s="43"/>
      <c r="FX162" s="43"/>
      <c r="FY162" s="43"/>
      <c r="FZ162" s="43"/>
      <c r="GA162" s="43"/>
      <c r="GB162" s="43"/>
      <c r="GC162" s="43"/>
      <c r="GD162" s="43"/>
      <c r="GE162" s="43"/>
      <c r="GF162" s="43"/>
      <c r="GG162" s="43"/>
      <c r="GH162" s="43"/>
      <c r="GI162" s="43"/>
      <c r="GJ162" s="43"/>
      <c r="GK162" s="43"/>
      <c r="GL162" s="43"/>
      <c r="GM162" s="43"/>
      <c r="GN162" s="43"/>
      <c r="GO162" s="43"/>
      <c r="GP162" s="43"/>
      <c r="GQ162" s="43"/>
      <c r="GR162" s="43"/>
      <c r="GS162" s="43"/>
      <c r="GT162" s="43"/>
      <c r="GU162" s="43"/>
      <c r="GV162" s="43"/>
      <c r="GW162" s="43"/>
      <c r="GX162" s="43"/>
      <c r="GY162" s="43"/>
      <c r="GZ162" s="43"/>
      <c r="HA162" s="43"/>
      <c r="HB162" s="43"/>
      <c r="HC162" s="43"/>
      <c r="HD162" s="43"/>
      <c r="HE162" s="43"/>
      <c r="HF162" s="43"/>
      <c r="HG162" s="43"/>
      <c r="HH162" s="43"/>
      <c r="HI162" s="43"/>
      <c r="HJ162" s="43"/>
      <c r="HK162" s="43"/>
      <c r="HL162" s="43"/>
      <c r="HM162" s="43"/>
      <c r="HN162" s="43"/>
      <c r="HO162" s="43"/>
      <c r="HP162" s="43"/>
      <c r="HQ162" s="43"/>
      <c r="HR162" s="43"/>
      <c r="HS162" s="43"/>
      <c r="HT162" s="43"/>
      <c r="HU162" s="43"/>
      <c r="HV162" s="43"/>
      <c r="HW162" s="43"/>
      <c r="HX162" s="43"/>
      <c r="HY162" s="43"/>
      <c r="HZ162" s="43"/>
      <c r="IA162" s="43"/>
      <c r="IB162" s="43"/>
      <c r="IC162" s="43"/>
      <c r="ID162" s="43"/>
      <c r="IE162" s="43"/>
      <c r="IF162" s="43"/>
      <c r="IG162" s="43"/>
      <c r="IH162" s="43"/>
      <c r="II162" s="43"/>
      <c r="IJ162" s="43"/>
      <c r="IK162" s="43"/>
      <c r="IL162" s="43"/>
      <c r="IM162" s="43"/>
      <c r="IN162" s="43"/>
      <c r="IO162" s="43"/>
      <c r="IP162" s="43"/>
      <c r="IQ162" s="43"/>
      <c r="IR162" s="43"/>
      <c r="IS162" s="43"/>
      <c r="IT162" s="43"/>
      <c r="IU162" s="43"/>
    </row>
    <row r="163" spans="1:255" ht="15" customHeight="1">
      <c r="A163" s="211" t="s">
        <v>2314</v>
      </c>
      <c r="B163" s="212"/>
      <c r="C163" s="212"/>
      <c r="D163" s="212"/>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43"/>
      <c r="BV163" s="43"/>
      <c r="BW163" s="43"/>
      <c r="BX163" s="43"/>
      <c r="BY163" s="43"/>
      <c r="BZ163" s="43"/>
      <c r="CA163" s="43"/>
      <c r="CB163" s="43"/>
      <c r="CC163" s="43"/>
      <c r="CD163" s="43"/>
      <c r="CE163" s="43"/>
      <c r="CF163" s="43"/>
      <c r="CG163" s="43"/>
      <c r="CH163" s="43"/>
      <c r="CI163" s="43"/>
      <c r="CJ163" s="43"/>
      <c r="CK163" s="43"/>
      <c r="CL163" s="43"/>
      <c r="CM163" s="43"/>
      <c r="CN163" s="43"/>
      <c r="CO163" s="43"/>
      <c r="CP163" s="43"/>
      <c r="CQ163" s="43"/>
      <c r="CR163" s="43"/>
      <c r="CS163" s="43"/>
      <c r="CT163" s="43"/>
      <c r="CU163" s="43"/>
      <c r="CV163" s="43"/>
      <c r="CW163" s="43"/>
      <c r="CX163" s="43"/>
      <c r="CY163" s="43"/>
      <c r="CZ163" s="43"/>
      <c r="DA163" s="43"/>
      <c r="DB163" s="43"/>
      <c r="DC163" s="43"/>
      <c r="DD163" s="43"/>
      <c r="DE163" s="43"/>
      <c r="DF163" s="43"/>
      <c r="DG163" s="43"/>
      <c r="DH163" s="43"/>
      <c r="DI163" s="43"/>
      <c r="DJ163" s="43"/>
      <c r="DK163" s="43"/>
      <c r="DL163" s="43"/>
      <c r="DM163" s="43"/>
      <c r="DN163" s="43"/>
      <c r="DO163" s="43"/>
      <c r="DP163" s="43"/>
      <c r="DQ163" s="43"/>
      <c r="DR163" s="43"/>
      <c r="DS163" s="43"/>
      <c r="DT163" s="43"/>
      <c r="DU163" s="43"/>
      <c r="DV163" s="43"/>
      <c r="DW163" s="43"/>
      <c r="DX163" s="43"/>
      <c r="DY163" s="43"/>
      <c r="DZ163" s="43"/>
      <c r="EA163" s="43"/>
      <c r="EB163" s="43"/>
      <c r="EC163" s="43"/>
      <c r="ED163" s="43"/>
      <c r="EE163" s="43"/>
      <c r="EF163" s="43"/>
      <c r="EG163" s="43"/>
      <c r="EH163" s="43"/>
      <c r="EI163" s="43"/>
      <c r="EJ163" s="43"/>
      <c r="EK163" s="43"/>
      <c r="EL163" s="43"/>
      <c r="EM163" s="43"/>
      <c r="EN163" s="43"/>
      <c r="EO163" s="43"/>
      <c r="EP163" s="43"/>
      <c r="EQ163" s="43"/>
      <c r="ER163" s="43"/>
      <c r="ES163" s="43"/>
      <c r="ET163" s="43"/>
      <c r="EU163" s="43"/>
      <c r="EV163" s="43"/>
      <c r="EW163" s="43"/>
      <c r="EX163" s="43"/>
      <c r="EY163" s="43"/>
      <c r="EZ163" s="43"/>
      <c r="FA163" s="43"/>
      <c r="FB163" s="43"/>
      <c r="FC163" s="43"/>
      <c r="FD163" s="43"/>
      <c r="FE163" s="43"/>
      <c r="FF163" s="43"/>
      <c r="FG163" s="43"/>
      <c r="FH163" s="43"/>
      <c r="FI163" s="43"/>
      <c r="FJ163" s="43"/>
      <c r="FK163" s="43"/>
      <c r="FL163" s="43"/>
      <c r="FM163" s="43"/>
      <c r="FN163" s="43"/>
      <c r="FO163" s="43"/>
      <c r="FP163" s="43"/>
      <c r="FQ163" s="43"/>
      <c r="FR163" s="43"/>
      <c r="FS163" s="43"/>
      <c r="FT163" s="43"/>
      <c r="FU163" s="43"/>
      <c r="FV163" s="43"/>
      <c r="FW163" s="43"/>
      <c r="FX163" s="43"/>
      <c r="FY163" s="43"/>
      <c r="FZ163" s="43"/>
      <c r="GA163" s="43"/>
      <c r="GB163" s="43"/>
      <c r="GC163" s="43"/>
      <c r="GD163" s="43"/>
      <c r="GE163" s="43"/>
      <c r="GF163" s="43"/>
      <c r="GG163" s="43"/>
      <c r="GH163" s="43"/>
      <c r="GI163" s="43"/>
      <c r="GJ163" s="43"/>
      <c r="GK163" s="43"/>
      <c r="GL163" s="43"/>
      <c r="GM163" s="43"/>
      <c r="GN163" s="43"/>
      <c r="GO163" s="43"/>
      <c r="GP163" s="43"/>
      <c r="GQ163" s="43"/>
      <c r="GR163" s="43"/>
      <c r="GS163" s="43"/>
      <c r="GT163" s="43"/>
      <c r="GU163" s="43"/>
      <c r="GV163" s="43"/>
      <c r="GW163" s="43"/>
      <c r="GX163" s="43"/>
      <c r="GY163" s="43"/>
      <c r="GZ163" s="43"/>
      <c r="HA163" s="43"/>
      <c r="HB163" s="43"/>
      <c r="HC163" s="43"/>
      <c r="HD163" s="43"/>
      <c r="HE163" s="43"/>
      <c r="HF163" s="43"/>
      <c r="HG163" s="43"/>
      <c r="HH163" s="43"/>
      <c r="HI163" s="43"/>
      <c r="HJ163" s="43"/>
      <c r="HK163" s="43"/>
      <c r="HL163" s="43"/>
      <c r="HM163" s="43"/>
      <c r="HN163" s="43"/>
      <c r="HO163" s="43"/>
      <c r="HP163" s="43"/>
      <c r="HQ163" s="43"/>
      <c r="HR163" s="43"/>
      <c r="HS163" s="43"/>
      <c r="HT163" s="43"/>
      <c r="HU163" s="43"/>
      <c r="HV163" s="43"/>
      <c r="HW163" s="43"/>
      <c r="HX163" s="43"/>
      <c r="HY163" s="43"/>
      <c r="HZ163" s="43"/>
      <c r="IA163" s="43"/>
      <c r="IB163" s="43"/>
      <c r="IC163" s="43"/>
      <c r="ID163" s="43"/>
      <c r="IE163" s="43"/>
      <c r="IF163" s="43"/>
      <c r="IG163" s="43"/>
      <c r="IH163" s="43"/>
      <c r="II163" s="43"/>
      <c r="IJ163" s="43"/>
      <c r="IK163" s="43"/>
      <c r="IL163" s="43"/>
      <c r="IM163" s="43"/>
      <c r="IN163" s="43"/>
      <c r="IO163" s="43"/>
      <c r="IP163" s="43"/>
      <c r="IQ163" s="43"/>
      <c r="IR163" s="43"/>
      <c r="IS163" s="43"/>
      <c r="IT163" s="43"/>
      <c r="IU163" s="43"/>
    </row>
    <row r="164" spans="1:255" ht="15" customHeight="1">
      <c r="A164" s="211" t="s">
        <v>2315</v>
      </c>
      <c r="B164" s="212"/>
      <c r="C164" s="212"/>
      <c r="D164" s="212"/>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43"/>
      <c r="BV164" s="43"/>
      <c r="BW164" s="43"/>
      <c r="BX164" s="43"/>
      <c r="BY164" s="43"/>
      <c r="BZ164" s="43"/>
      <c r="CA164" s="43"/>
      <c r="CB164" s="43"/>
      <c r="CC164" s="43"/>
      <c r="CD164" s="43"/>
      <c r="CE164" s="43"/>
      <c r="CF164" s="43"/>
      <c r="CG164" s="43"/>
      <c r="CH164" s="43"/>
      <c r="CI164" s="43"/>
      <c r="CJ164" s="43"/>
      <c r="CK164" s="43"/>
      <c r="CL164" s="43"/>
      <c r="CM164" s="43"/>
      <c r="CN164" s="43"/>
      <c r="CO164" s="43"/>
      <c r="CP164" s="43"/>
      <c r="CQ164" s="43"/>
      <c r="CR164" s="43"/>
      <c r="CS164" s="43"/>
      <c r="CT164" s="43"/>
      <c r="CU164" s="43"/>
      <c r="CV164" s="43"/>
      <c r="CW164" s="43"/>
      <c r="CX164" s="43"/>
      <c r="CY164" s="43"/>
      <c r="CZ164" s="43"/>
      <c r="DA164" s="43"/>
      <c r="DB164" s="43"/>
      <c r="DC164" s="43"/>
      <c r="DD164" s="43"/>
      <c r="DE164" s="43"/>
      <c r="DF164" s="43"/>
      <c r="DG164" s="43"/>
      <c r="DH164" s="43"/>
      <c r="DI164" s="43"/>
      <c r="DJ164" s="43"/>
      <c r="DK164" s="43"/>
      <c r="DL164" s="43"/>
      <c r="DM164" s="43"/>
      <c r="DN164" s="43"/>
      <c r="DO164" s="43"/>
      <c r="DP164" s="43"/>
      <c r="DQ164" s="43"/>
      <c r="DR164" s="43"/>
      <c r="DS164" s="43"/>
      <c r="DT164" s="43"/>
      <c r="DU164" s="43"/>
      <c r="DV164" s="43"/>
      <c r="DW164" s="43"/>
      <c r="DX164" s="43"/>
      <c r="DY164" s="43"/>
      <c r="DZ164" s="43"/>
      <c r="EA164" s="43"/>
      <c r="EB164" s="43"/>
      <c r="EC164" s="43"/>
      <c r="ED164" s="43"/>
      <c r="EE164" s="43"/>
      <c r="EF164" s="43"/>
      <c r="EG164" s="43"/>
      <c r="EH164" s="43"/>
      <c r="EI164" s="43"/>
      <c r="EJ164" s="43"/>
      <c r="EK164" s="43"/>
      <c r="EL164" s="43"/>
      <c r="EM164" s="43"/>
      <c r="EN164" s="43"/>
      <c r="EO164" s="43"/>
      <c r="EP164" s="43"/>
      <c r="EQ164" s="43"/>
      <c r="ER164" s="43"/>
      <c r="ES164" s="43"/>
      <c r="ET164" s="43"/>
      <c r="EU164" s="43"/>
      <c r="EV164" s="43"/>
      <c r="EW164" s="43"/>
      <c r="EX164" s="43"/>
      <c r="EY164" s="43"/>
      <c r="EZ164" s="43"/>
      <c r="FA164" s="43"/>
      <c r="FB164" s="43"/>
      <c r="FC164" s="43"/>
      <c r="FD164" s="43"/>
      <c r="FE164" s="43"/>
      <c r="FF164" s="43"/>
      <c r="FG164" s="43"/>
      <c r="FH164" s="43"/>
      <c r="FI164" s="43"/>
      <c r="FJ164" s="43"/>
      <c r="FK164" s="43"/>
      <c r="FL164" s="43"/>
      <c r="FM164" s="43"/>
      <c r="FN164" s="43"/>
      <c r="FO164" s="43"/>
      <c r="FP164" s="43"/>
      <c r="FQ164" s="43"/>
      <c r="FR164" s="43"/>
      <c r="FS164" s="43"/>
      <c r="FT164" s="43"/>
      <c r="FU164" s="43"/>
      <c r="FV164" s="43"/>
      <c r="FW164" s="43"/>
      <c r="FX164" s="43"/>
      <c r="FY164" s="43"/>
      <c r="FZ164" s="43"/>
      <c r="GA164" s="43"/>
      <c r="GB164" s="43"/>
      <c r="GC164" s="43"/>
      <c r="GD164" s="43"/>
      <c r="GE164" s="43"/>
      <c r="GF164" s="43"/>
      <c r="GG164" s="43"/>
      <c r="GH164" s="43"/>
      <c r="GI164" s="43"/>
      <c r="GJ164" s="43"/>
      <c r="GK164" s="43"/>
      <c r="GL164" s="43"/>
      <c r="GM164" s="43"/>
      <c r="GN164" s="43"/>
      <c r="GO164" s="43"/>
      <c r="GP164" s="43"/>
      <c r="GQ164" s="43"/>
      <c r="GR164" s="43"/>
      <c r="GS164" s="43"/>
      <c r="GT164" s="43"/>
      <c r="GU164" s="43"/>
      <c r="GV164" s="43"/>
      <c r="GW164" s="43"/>
      <c r="GX164" s="43"/>
      <c r="GY164" s="43"/>
      <c r="GZ164" s="43"/>
      <c r="HA164" s="43"/>
      <c r="HB164" s="43"/>
      <c r="HC164" s="43"/>
      <c r="HD164" s="43"/>
      <c r="HE164" s="43"/>
      <c r="HF164" s="43"/>
      <c r="HG164" s="43"/>
      <c r="HH164" s="43"/>
      <c r="HI164" s="43"/>
      <c r="HJ164" s="43"/>
      <c r="HK164" s="43"/>
      <c r="HL164" s="43"/>
      <c r="HM164" s="43"/>
      <c r="HN164" s="43"/>
      <c r="HO164" s="43"/>
      <c r="HP164" s="43"/>
      <c r="HQ164" s="43"/>
      <c r="HR164" s="43"/>
      <c r="HS164" s="43"/>
      <c r="HT164" s="43"/>
      <c r="HU164" s="43"/>
      <c r="HV164" s="43"/>
      <c r="HW164" s="43"/>
      <c r="HX164" s="43"/>
      <c r="HY164" s="43"/>
      <c r="HZ164" s="43"/>
      <c r="IA164" s="43"/>
      <c r="IB164" s="43"/>
      <c r="IC164" s="43"/>
      <c r="ID164" s="43"/>
      <c r="IE164" s="43"/>
      <c r="IF164" s="43"/>
      <c r="IG164" s="43"/>
      <c r="IH164" s="43"/>
      <c r="II164" s="43"/>
      <c r="IJ164" s="43"/>
      <c r="IK164" s="43"/>
      <c r="IL164" s="43"/>
      <c r="IM164" s="43"/>
      <c r="IN164" s="43"/>
      <c r="IO164" s="43"/>
      <c r="IP164" s="43"/>
      <c r="IQ164" s="43"/>
      <c r="IR164" s="43"/>
      <c r="IS164" s="43"/>
      <c r="IT164" s="43"/>
      <c r="IU164" s="43"/>
    </row>
    <row r="165" spans="1:255" ht="15" customHeight="1">
      <c r="A165" s="211" t="s">
        <v>2312</v>
      </c>
      <c r="B165" s="212"/>
      <c r="C165" s="212"/>
      <c r="D165" s="212"/>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c r="BY165" s="43"/>
      <c r="BZ165" s="43"/>
      <c r="CA165" s="43"/>
      <c r="CB165" s="43"/>
      <c r="CC165" s="43"/>
      <c r="CD165" s="43"/>
      <c r="CE165" s="43"/>
      <c r="CF165" s="43"/>
      <c r="CG165" s="43"/>
      <c r="CH165" s="43"/>
      <c r="CI165" s="43"/>
      <c r="CJ165" s="43"/>
      <c r="CK165" s="43"/>
      <c r="CL165" s="43"/>
      <c r="CM165" s="43"/>
      <c r="CN165" s="43"/>
      <c r="CO165" s="43"/>
      <c r="CP165" s="43"/>
      <c r="CQ165" s="43"/>
      <c r="CR165" s="43"/>
      <c r="CS165" s="43"/>
      <c r="CT165" s="43"/>
      <c r="CU165" s="43"/>
      <c r="CV165" s="43"/>
      <c r="CW165" s="43"/>
      <c r="CX165" s="43"/>
      <c r="CY165" s="43"/>
      <c r="CZ165" s="43"/>
      <c r="DA165" s="43"/>
      <c r="DB165" s="43"/>
      <c r="DC165" s="43"/>
      <c r="DD165" s="43"/>
      <c r="DE165" s="43"/>
      <c r="DF165" s="43"/>
      <c r="DG165" s="43"/>
      <c r="DH165" s="43"/>
      <c r="DI165" s="43"/>
      <c r="DJ165" s="43"/>
      <c r="DK165" s="43"/>
      <c r="DL165" s="43"/>
      <c r="DM165" s="43"/>
      <c r="DN165" s="43"/>
      <c r="DO165" s="43"/>
      <c r="DP165" s="43"/>
      <c r="DQ165" s="43"/>
      <c r="DR165" s="43"/>
      <c r="DS165" s="43"/>
      <c r="DT165" s="43"/>
      <c r="DU165" s="43"/>
      <c r="DV165" s="43"/>
      <c r="DW165" s="43"/>
      <c r="DX165" s="43"/>
      <c r="DY165" s="43"/>
      <c r="DZ165" s="43"/>
      <c r="EA165" s="43"/>
      <c r="EB165" s="43"/>
      <c r="EC165" s="43"/>
      <c r="ED165" s="43"/>
      <c r="EE165" s="43"/>
      <c r="EF165" s="43"/>
      <c r="EG165" s="43"/>
      <c r="EH165" s="43"/>
      <c r="EI165" s="43"/>
      <c r="EJ165" s="43"/>
      <c r="EK165" s="43"/>
      <c r="EL165" s="43"/>
      <c r="EM165" s="43"/>
      <c r="EN165" s="43"/>
      <c r="EO165" s="43"/>
      <c r="EP165" s="43"/>
      <c r="EQ165" s="43"/>
      <c r="ER165" s="43"/>
      <c r="ES165" s="43"/>
      <c r="ET165" s="43"/>
      <c r="EU165" s="43"/>
      <c r="EV165" s="43"/>
      <c r="EW165" s="43"/>
      <c r="EX165" s="43"/>
      <c r="EY165" s="43"/>
      <c r="EZ165" s="43"/>
      <c r="FA165" s="43"/>
      <c r="FB165" s="43"/>
      <c r="FC165" s="43"/>
      <c r="FD165" s="43"/>
      <c r="FE165" s="43"/>
      <c r="FF165" s="43"/>
      <c r="FG165" s="43"/>
      <c r="FH165" s="43"/>
      <c r="FI165" s="43"/>
      <c r="FJ165" s="43"/>
      <c r="FK165" s="43"/>
      <c r="FL165" s="43"/>
      <c r="FM165" s="43"/>
      <c r="FN165" s="43"/>
      <c r="FO165" s="43"/>
      <c r="FP165" s="43"/>
      <c r="FQ165" s="43"/>
      <c r="FR165" s="43"/>
      <c r="FS165" s="43"/>
      <c r="FT165" s="43"/>
      <c r="FU165" s="43"/>
      <c r="FV165" s="43"/>
      <c r="FW165" s="43"/>
      <c r="FX165" s="43"/>
      <c r="FY165" s="43"/>
      <c r="FZ165" s="43"/>
      <c r="GA165" s="43"/>
      <c r="GB165" s="43"/>
      <c r="GC165" s="43"/>
      <c r="GD165" s="43"/>
      <c r="GE165" s="43"/>
      <c r="GF165" s="43"/>
      <c r="GG165" s="43"/>
      <c r="GH165" s="43"/>
      <c r="GI165" s="43"/>
      <c r="GJ165" s="43"/>
      <c r="GK165" s="43"/>
      <c r="GL165" s="43"/>
      <c r="GM165" s="43"/>
      <c r="GN165" s="43"/>
      <c r="GO165" s="43"/>
      <c r="GP165" s="43"/>
      <c r="GQ165" s="43"/>
      <c r="GR165" s="43"/>
      <c r="GS165" s="43"/>
      <c r="GT165" s="43"/>
      <c r="GU165" s="43"/>
      <c r="GV165" s="43"/>
      <c r="GW165" s="43"/>
      <c r="GX165" s="43"/>
      <c r="GY165" s="43"/>
      <c r="GZ165" s="43"/>
      <c r="HA165" s="43"/>
      <c r="HB165" s="43"/>
      <c r="HC165" s="43"/>
      <c r="HD165" s="43"/>
      <c r="HE165" s="43"/>
      <c r="HF165" s="43"/>
      <c r="HG165" s="43"/>
      <c r="HH165" s="43"/>
      <c r="HI165" s="43"/>
      <c r="HJ165" s="43"/>
      <c r="HK165" s="43"/>
      <c r="HL165" s="43"/>
      <c r="HM165" s="43"/>
      <c r="HN165" s="43"/>
      <c r="HO165" s="43"/>
      <c r="HP165" s="43"/>
      <c r="HQ165" s="43"/>
      <c r="HR165" s="43"/>
      <c r="HS165" s="43"/>
      <c r="HT165" s="43"/>
      <c r="HU165" s="43"/>
      <c r="HV165" s="43"/>
      <c r="HW165" s="43"/>
      <c r="HX165" s="43"/>
      <c r="HY165" s="43"/>
      <c r="HZ165" s="43"/>
      <c r="IA165" s="43"/>
      <c r="IB165" s="43"/>
      <c r="IC165" s="43"/>
      <c r="ID165" s="43"/>
      <c r="IE165" s="43"/>
      <c r="IF165" s="43"/>
      <c r="IG165" s="43"/>
      <c r="IH165" s="43"/>
      <c r="II165" s="43"/>
      <c r="IJ165" s="43"/>
      <c r="IK165" s="43"/>
      <c r="IL165" s="43"/>
      <c r="IM165" s="43"/>
      <c r="IN165" s="43"/>
      <c r="IO165" s="43"/>
      <c r="IP165" s="43"/>
      <c r="IQ165" s="43"/>
      <c r="IR165" s="43"/>
      <c r="IS165" s="43"/>
      <c r="IT165" s="43"/>
      <c r="IU165" s="43"/>
    </row>
    <row r="166" spans="1:255" ht="15" customHeight="1">
      <c r="A166" s="211" t="s">
        <v>2316</v>
      </c>
      <c r="B166" s="212"/>
      <c r="C166" s="212"/>
      <c r="D166" s="212"/>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43"/>
      <c r="BV166" s="43"/>
      <c r="BW166" s="43"/>
      <c r="BX166" s="43"/>
      <c r="BY166" s="43"/>
      <c r="BZ166" s="43"/>
      <c r="CA166" s="43"/>
      <c r="CB166" s="43"/>
      <c r="CC166" s="43"/>
      <c r="CD166" s="43"/>
      <c r="CE166" s="43"/>
      <c r="CF166" s="43"/>
      <c r="CG166" s="43"/>
      <c r="CH166" s="43"/>
      <c r="CI166" s="43"/>
      <c r="CJ166" s="43"/>
      <c r="CK166" s="43"/>
      <c r="CL166" s="43"/>
      <c r="CM166" s="43"/>
      <c r="CN166" s="43"/>
      <c r="CO166" s="43"/>
      <c r="CP166" s="43"/>
      <c r="CQ166" s="43"/>
      <c r="CR166" s="43"/>
      <c r="CS166" s="43"/>
      <c r="CT166" s="43"/>
      <c r="CU166" s="43"/>
      <c r="CV166" s="43"/>
      <c r="CW166" s="43"/>
      <c r="CX166" s="43"/>
      <c r="CY166" s="43"/>
      <c r="CZ166" s="43"/>
      <c r="DA166" s="43"/>
      <c r="DB166" s="43"/>
      <c r="DC166" s="43"/>
      <c r="DD166" s="43"/>
      <c r="DE166" s="43"/>
      <c r="DF166" s="43"/>
      <c r="DG166" s="43"/>
      <c r="DH166" s="43"/>
      <c r="DI166" s="43"/>
      <c r="DJ166" s="43"/>
      <c r="DK166" s="43"/>
      <c r="DL166" s="43"/>
      <c r="DM166" s="43"/>
      <c r="DN166" s="43"/>
      <c r="DO166" s="43"/>
      <c r="DP166" s="43"/>
      <c r="DQ166" s="43"/>
      <c r="DR166" s="43"/>
      <c r="DS166" s="43"/>
      <c r="DT166" s="43"/>
      <c r="DU166" s="43"/>
      <c r="DV166" s="43"/>
      <c r="DW166" s="43"/>
      <c r="DX166" s="43"/>
      <c r="DY166" s="43"/>
      <c r="DZ166" s="43"/>
      <c r="EA166" s="43"/>
      <c r="EB166" s="43"/>
      <c r="EC166" s="43"/>
      <c r="ED166" s="43"/>
      <c r="EE166" s="43"/>
      <c r="EF166" s="43"/>
      <c r="EG166" s="43"/>
      <c r="EH166" s="43"/>
      <c r="EI166" s="43"/>
      <c r="EJ166" s="43"/>
      <c r="EK166" s="43"/>
      <c r="EL166" s="43"/>
      <c r="EM166" s="43"/>
      <c r="EN166" s="43"/>
      <c r="EO166" s="43"/>
      <c r="EP166" s="43"/>
      <c r="EQ166" s="43"/>
      <c r="ER166" s="43"/>
      <c r="ES166" s="43"/>
      <c r="ET166" s="43"/>
      <c r="EU166" s="43"/>
      <c r="EV166" s="43"/>
      <c r="EW166" s="43"/>
      <c r="EX166" s="43"/>
      <c r="EY166" s="43"/>
      <c r="EZ166" s="43"/>
      <c r="FA166" s="43"/>
      <c r="FB166" s="43"/>
      <c r="FC166" s="43"/>
      <c r="FD166" s="43"/>
      <c r="FE166" s="43"/>
      <c r="FF166" s="43"/>
      <c r="FG166" s="43"/>
      <c r="FH166" s="43"/>
      <c r="FI166" s="43"/>
      <c r="FJ166" s="43"/>
      <c r="FK166" s="43"/>
      <c r="FL166" s="43"/>
      <c r="FM166" s="43"/>
      <c r="FN166" s="43"/>
      <c r="FO166" s="43"/>
      <c r="FP166" s="43"/>
      <c r="FQ166" s="43"/>
      <c r="FR166" s="43"/>
      <c r="FS166" s="43"/>
      <c r="FT166" s="43"/>
      <c r="FU166" s="43"/>
      <c r="FV166" s="43"/>
      <c r="FW166" s="43"/>
      <c r="FX166" s="43"/>
      <c r="FY166" s="43"/>
      <c r="FZ166" s="43"/>
      <c r="GA166" s="43"/>
      <c r="GB166" s="43"/>
      <c r="GC166" s="43"/>
      <c r="GD166" s="43"/>
      <c r="GE166" s="43"/>
      <c r="GF166" s="43"/>
      <c r="GG166" s="43"/>
      <c r="GH166" s="43"/>
      <c r="GI166" s="43"/>
      <c r="GJ166" s="43"/>
      <c r="GK166" s="43"/>
      <c r="GL166" s="43"/>
      <c r="GM166" s="43"/>
      <c r="GN166" s="43"/>
      <c r="GO166" s="43"/>
      <c r="GP166" s="43"/>
      <c r="GQ166" s="43"/>
      <c r="GR166" s="43"/>
      <c r="GS166" s="43"/>
      <c r="GT166" s="43"/>
      <c r="GU166" s="43"/>
      <c r="GV166" s="43"/>
      <c r="GW166" s="43"/>
      <c r="GX166" s="43"/>
      <c r="GY166" s="43"/>
      <c r="GZ166" s="43"/>
      <c r="HA166" s="43"/>
      <c r="HB166" s="43"/>
      <c r="HC166" s="43"/>
      <c r="HD166" s="43"/>
      <c r="HE166" s="43"/>
      <c r="HF166" s="43"/>
      <c r="HG166" s="43"/>
      <c r="HH166" s="43"/>
      <c r="HI166" s="43"/>
      <c r="HJ166" s="43"/>
      <c r="HK166" s="43"/>
      <c r="HL166" s="43"/>
      <c r="HM166" s="43"/>
      <c r="HN166" s="43"/>
      <c r="HO166" s="43"/>
      <c r="HP166" s="43"/>
      <c r="HQ166" s="43"/>
      <c r="HR166" s="43"/>
      <c r="HS166" s="43"/>
      <c r="HT166" s="43"/>
      <c r="HU166" s="43"/>
      <c r="HV166" s="43"/>
      <c r="HW166" s="43"/>
      <c r="HX166" s="43"/>
      <c r="HY166" s="43"/>
      <c r="HZ166" s="43"/>
      <c r="IA166" s="43"/>
      <c r="IB166" s="43"/>
      <c r="IC166" s="43"/>
      <c r="ID166" s="43"/>
      <c r="IE166" s="43"/>
      <c r="IF166" s="43"/>
      <c r="IG166" s="43"/>
      <c r="IH166" s="43"/>
      <c r="II166" s="43"/>
      <c r="IJ166" s="43"/>
      <c r="IK166" s="43"/>
      <c r="IL166" s="43"/>
      <c r="IM166" s="43"/>
      <c r="IN166" s="43"/>
      <c r="IO166" s="43"/>
      <c r="IP166" s="43"/>
      <c r="IQ166" s="43"/>
      <c r="IR166" s="43"/>
      <c r="IS166" s="43"/>
      <c r="IT166" s="43"/>
      <c r="IU166" s="43"/>
    </row>
    <row r="167" spans="1:255" ht="16.350000000000001" customHeight="1">
      <c r="A167" s="215" t="s">
        <v>2318</v>
      </c>
      <c r="B167" s="216"/>
      <c r="C167" s="217">
        <f>DATE(2020,4,1)</f>
        <v>43922</v>
      </c>
      <c r="D167" s="215" t="s">
        <v>1710</v>
      </c>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43"/>
      <c r="BV167" s="43"/>
      <c r="BW167" s="43"/>
      <c r="BX167" s="43"/>
      <c r="BY167" s="43"/>
      <c r="BZ167" s="43"/>
      <c r="CA167" s="43"/>
      <c r="CB167" s="43"/>
      <c r="CC167" s="43"/>
      <c r="CD167" s="43"/>
      <c r="CE167" s="43"/>
      <c r="CF167" s="43"/>
      <c r="CG167" s="43"/>
      <c r="CH167" s="43"/>
      <c r="CI167" s="43"/>
      <c r="CJ167" s="43"/>
      <c r="CK167" s="43"/>
      <c r="CL167" s="43"/>
      <c r="CM167" s="43"/>
      <c r="CN167" s="43"/>
      <c r="CO167" s="43"/>
      <c r="CP167" s="43"/>
      <c r="CQ167" s="43"/>
      <c r="CR167" s="43"/>
      <c r="CS167" s="43"/>
      <c r="CT167" s="43"/>
      <c r="CU167" s="43"/>
      <c r="CV167" s="43"/>
      <c r="CW167" s="43"/>
      <c r="CX167" s="43"/>
      <c r="CY167" s="43"/>
      <c r="CZ167" s="43"/>
      <c r="DA167" s="43"/>
      <c r="DB167" s="43"/>
      <c r="DC167" s="43"/>
      <c r="DD167" s="43"/>
      <c r="DE167" s="43"/>
      <c r="DF167" s="43"/>
      <c r="DG167" s="43"/>
      <c r="DH167" s="43"/>
      <c r="DI167" s="43"/>
      <c r="DJ167" s="43"/>
      <c r="DK167" s="43"/>
      <c r="DL167" s="43"/>
      <c r="DM167" s="43"/>
      <c r="DN167" s="43"/>
      <c r="DO167" s="43"/>
      <c r="DP167" s="43"/>
      <c r="DQ167" s="43"/>
      <c r="DR167" s="43"/>
      <c r="DS167" s="43"/>
      <c r="DT167" s="43"/>
      <c r="DU167" s="43"/>
      <c r="DV167" s="43"/>
      <c r="DW167" s="43"/>
      <c r="DX167" s="43"/>
      <c r="DY167" s="43"/>
      <c r="DZ167" s="43"/>
      <c r="EA167" s="43"/>
      <c r="EB167" s="43"/>
      <c r="EC167" s="43"/>
      <c r="ED167" s="43"/>
      <c r="EE167" s="43"/>
      <c r="EF167" s="43"/>
      <c r="EG167" s="43"/>
      <c r="EH167" s="43"/>
      <c r="EI167" s="43"/>
      <c r="EJ167" s="43"/>
      <c r="EK167" s="43"/>
      <c r="EL167" s="43"/>
      <c r="EM167" s="43"/>
      <c r="EN167" s="43"/>
      <c r="EO167" s="43"/>
      <c r="EP167" s="43"/>
      <c r="EQ167" s="43"/>
      <c r="ER167" s="43"/>
      <c r="ES167" s="43"/>
      <c r="ET167" s="43"/>
      <c r="EU167" s="43"/>
      <c r="EV167" s="43"/>
      <c r="EW167" s="43"/>
      <c r="EX167" s="43"/>
      <c r="EY167" s="43"/>
      <c r="EZ167" s="43"/>
      <c r="FA167" s="43"/>
      <c r="FB167" s="43"/>
      <c r="FC167" s="43"/>
      <c r="FD167" s="43"/>
      <c r="FE167" s="43"/>
      <c r="FF167" s="43"/>
      <c r="FG167" s="43"/>
      <c r="FH167" s="43"/>
      <c r="FI167" s="43"/>
      <c r="FJ167" s="43"/>
      <c r="FK167" s="43"/>
      <c r="FL167" s="43"/>
      <c r="FM167" s="43"/>
      <c r="FN167" s="43"/>
      <c r="FO167" s="43"/>
      <c r="FP167" s="43"/>
      <c r="FQ167" s="43"/>
      <c r="FR167" s="43"/>
      <c r="FS167" s="43"/>
      <c r="FT167" s="43"/>
      <c r="FU167" s="43"/>
      <c r="FV167" s="43"/>
      <c r="FW167" s="43"/>
      <c r="FX167" s="43"/>
      <c r="FY167" s="43"/>
      <c r="FZ167" s="43"/>
      <c r="GA167" s="43"/>
      <c r="GB167" s="43"/>
      <c r="GC167" s="43"/>
      <c r="GD167" s="43"/>
      <c r="GE167" s="43"/>
      <c r="GF167" s="43"/>
      <c r="GG167" s="43"/>
      <c r="GH167" s="43"/>
      <c r="GI167" s="43"/>
      <c r="GJ167" s="43"/>
      <c r="GK167" s="43"/>
      <c r="GL167" s="43"/>
      <c r="GM167" s="43"/>
      <c r="GN167" s="43"/>
      <c r="GO167" s="43"/>
      <c r="GP167" s="43"/>
      <c r="GQ167" s="43"/>
      <c r="GR167" s="43"/>
      <c r="GS167" s="43"/>
      <c r="GT167" s="43"/>
      <c r="GU167" s="43"/>
      <c r="GV167" s="43"/>
      <c r="GW167" s="43"/>
      <c r="GX167" s="43"/>
      <c r="GY167" s="43"/>
      <c r="GZ167" s="43"/>
      <c r="HA167" s="43"/>
      <c r="HB167" s="43"/>
      <c r="HC167" s="43"/>
      <c r="HD167" s="43"/>
      <c r="HE167" s="43"/>
      <c r="HF167" s="43"/>
      <c r="HG167" s="43"/>
      <c r="HH167" s="43"/>
      <c r="HI167" s="43"/>
      <c r="HJ167" s="43"/>
      <c r="HK167" s="43"/>
      <c r="HL167" s="43"/>
      <c r="HM167" s="43"/>
      <c r="HN167" s="43"/>
      <c r="HO167" s="43"/>
      <c r="HP167" s="43"/>
      <c r="HQ167" s="43"/>
      <c r="HR167" s="43"/>
      <c r="HS167" s="43"/>
      <c r="HT167" s="43"/>
      <c r="HU167" s="43"/>
      <c r="HV167" s="43"/>
      <c r="HW167" s="43"/>
      <c r="HX167" s="43"/>
      <c r="HY167" s="43"/>
      <c r="HZ167" s="43"/>
      <c r="IA167" s="43"/>
      <c r="IB167" s="43"/>
      <c r="IC167" s="43"/>
      <c r="ID167" s="43"/>
      <c r="IE167" s="43"/>
      <c r="IF167" s="43"/>
      <c r="IG167" s="43"/>
      <c r="IH167" s="43"/>
      <c r="II167" s="43"/>
      <c r="IJ167" s="43"/>
      <c r="IK167" s="43"/>
      <c r="IL167" s="43"/>
      <c r="IM167" s="43"/>
      <c r="IN167" s="43"/>
      <c r="IO167" s="43"/>
      <c r="IP167" s="43"/>
      <c r="IQ167" s="43"/>
      <c r="IR167" s="43"/>
      <c r="IS167" s="43"/>
      <c r="IT167" s="43"/>
      <c r="IU167" s="43"/>
    </row>
    <row r="168" spans="1:255" ht="15" customHeight="1">
      <c r="A168" s="211" t="s">
        <v>2319</v>
      </c>
      <c r="B168" s="212"/>
      <c r="C168" s="212"/>
      <c r="D168" s="212"/>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3"/>
      <c r="CO168" s="43"/>
      <c r="CP168" s="43"/>
      <c r="CQ168" s="43"/>
      <c r="CR168" s="43"/>
      <c r="CS168" s="43"/>
      <c r="CT168" s="43"/>
      <c r="CU168" s="43"/>
      <c r="CV168" s="43"/>
      <c r="CW168" s="43"/>
      <c r="CX168" s="43"/>
      <c r="CY168" s="43"/>
      <c r="CZ168" s="43"/>
      <c r="DA168" s="43"/>
      <c r="DB168" s="43"/>
      <c r="DC168" s="43"/>
      <c r="DD168" s="43"/>
      <c r="DE168" s="43"/>
      <c r="DF168" s="43"/>
      <c r="DG168" s="43"/>
      <c r="DH168" s="43"/>
      <c r="DI168" s="43"/>
      <c r="DJ168" s="43"/>
      <c r="DK168" s="43"/>
      <c r="DL168" s="43"/>
      <c r="DM168" s="43"/>
      <c r="DN168" s="43"/>
      <c r="DO168" s="43"/>
      <c r="DP168" s="43"/>
      <c r="DQ168" s="43"/>
      <c r="DR168" s="43"/>
      <c r="DS168" s="43"/>
      <c r="DT168" s="43"/>
      <c r="DU168" s="43"/>
      <c r="DV168" s="43"/>
      <c r="DW168" s="43"/>
      <c r="DX168" s="43"/>
      <c r="DY168" s="43"/>
      <c r="DZ168" s="43"/>
      <c r="EA168" s="43"/>
      <c r="EB168" s="43"/>
      <c r="EC168" s="43"/>
      <c r="ED168" s="43"/>
      <c r="EE168" s="43"/>
      <c r="EF168" s="43"/>
      <c r="EG168" s="43"/>
      <c r="EH168" s="43"/>
      <c r="EI168" s="43"/>
      <c r="EJ168" s="43"/>
      <c r="EK168" s="43"/>
      <c r="EL168" s="43"/>
      <c r="EM168" s="43"/>
      <c r="EN168" s="43"/>
      <c r="EO168" s="43"/>
      <c r="EP168" s="43"/>
      <c r="EQ168" s="43"/>
      <c r="ER168" s="43"/>
      <c r="ES168" s="43"/>
      <c r="ET168" s="43"/>
      <c r="EU168" s="43"/>
      <c r="EV168" s="43"/>
      <c r="EW168" s="43"/>
      <c r="EX168" s="43"/>
      <c r="EY168" s="43"/>
      <c r="EZ168" s="43"/>
      <c r="FA168" s="43"/>
      <c r="FB168" s="43"/>
      <c r="FC168" s="43"/>
      <c r="FD168" s="43"/>
      <c r="FE168" s="43"/>
      <c r="FF168" s="43"/>
      <c r="FG168" s="43"/>
      <c r="FH168" s="43"/>
      <c r="FI168" s="43"/>
      <c r="FJ168" s="43"/>
      <c r="FK168" s="43"/>
      <c r="FL168" s="43"/>
      <c r="FM168" s="43"/>
      <c r="FN168" s="43"/>
      <c r="FO168" s="43"/>
      <c r="FP168" s="43"/>
      <c r="FQ168" s="43"/>
      <c r="FR168" s="43"/>
      <c r="FS168" s="43"/>
      <c r="FT168" s="43"/>
      <c r="FU168" s="43"/>
      <c r="FV168" s="43"/>
      <c r="FW168" s="43"/>
      <c r="FX168" s="43"/>
      <c r="FY168" s="43"/>
      <c r="FZ168" s="43"/>
      <c r="GA168" s="43"/>
      <c r="GB168" s="43"/>
      <c r="GC168" s="43"/>
      <c r="GD168" s="43"/>
      <c r="GE168" s="43"/>
      <c r="GF168" s="43"/>
      <c r="GG168" s="43"/>
      <c r="GH168" s="43"/>
      <c r="GI168" s="43"/>
      <c r="GJ168" s="43"/>
      <c r="GK168" s="43"/>
      <c r="GL168" s="43"/>
      <c r="GM168" s="43"/>
      <c r="GN168" s="43"/>
      <c r="GO168" s="43"/>
      <c r="GP168" s="43"/>
      <c r="GQ168" s="43"/>
      <c r="GR168" s="43"/>
      <c r="GS168" s="43"/>
      <c r="GT168" s="43"/>
      <c r="GU168" s="43"/>
      <c r="GV168" s="43"/>
      <c r="GW168" s="43"/>
      <c r="GX168" s="43"/>
      <c r="GY168" s="43"/>
      <c r="GZ168" s="43"/>
      <c r="HA168" s="43"/>
      <c r="HB168" s="43"/>
      <c r="HC168" s="43"/>
      <c r="HD168" s="43"/>
      <c r="HE168" s="43"/>
      <c r="HF168" s="43"/>
      <c r="HG168" s="43"/>
      <c r="HH168" s="43"/>
      <c r="HI168" s="43"/>
      <c r="HJ168" s="43"/>
      <c r="HK168" s="43"/>
      <c r="HL168" s="43"/>
      <c r="HM168" s="43"/>
      <c r="HN168" s="43"/>
      <c r="HO168" s="43"/>
      <c r="HP168" s="43"/>
      <c r="HQ168" s="43"/>
      <c r="HR168" s="43"/>
      <c r="HS168" s="43"/>
      <c r="HT168" s="43"/>
      <c r="HU168" s="43"/>
      <c r="HV168" s="43"/>
      <c r="HW168" s="43"/>
      <c r="HX168" s="43"/>
      <c r="HY168" s="43"/>
      <c r="HZ168" s="43"/>
      <c r="IA168" s="43"/>
      <c r="IB168" s="43"/>
      <c r="IC168" s="43"/>
      <c r="ID168" s="43"/>
      <c r="IE168" s="43"/>
      <c r="IF168" s="43"/>
      <c r="IG168" s="43"/>
      <c r="IH168" s="43"/>
      <c r="II168" s="43"/>
      <c r="IJ168" s="43"/>
      <c r="IK168" s="43"/>
      <c r="IL168" s="43"/>
      <c r="IM168" s="43"/>
      <c r="IN168" s="43"/>
      <c r="IO168" s="43"/>
      <c r="IP168" s="43"/>
      <c r="IQ168" s="43"/>
      <c r="IR168" s="43"/>
      <c r="IS168" s="43"/>
      <c r="IT168" s="43"/>
      <c r="IU168" s="43"/>
    </row>
    <row r="169" spans="1:255" ht="15" customHeight="1">
      <c r="A169" s="211" t="s">
        <v>2321</v>
      </c>
      <c r="B169" s="212"/>
      <c r="C169" s="212"/>
      <c r="D169" s="212"/>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43"/>
      <c r="BV169" s="43"/>
      <c r="BW169" s="43"/>
      <c r="BX169" s="43"/>
      <c r="BY169" s="43"/>
      <c r="BZ169" s="43"/>
      <c r="CA169" s="43"/>
      <c r="CB169" s="43"/>
      <c r="CC169" s="43"/>
      <c r="CD169" s="43"/>
      <c r="CE169" s="43"/>
      <c r="CF169" s="43"/>
      <c r="CG169" s="43"/>
      <c r="CH169" s="43"/>
      <c r="CI169" s="43"/>
      <c r="CJ169" s="43"/>
      <c r="CK169" s="43"/>
      <c r="CL169" s="43"/>
      <c r="CM169" s="43"/>
      <c r="CN169" s="43"/>
      <c r="CO169" s="43"/>
      <c r="CP169" s="43"/>
      <c r="CQ169" s="43"/>
      <c r="CR169" s="43"/>
      <c r="CS169" s="43"/>
      <c r="CT169" s="43"/>
      <c r="CU169" s="43"/>
      <c r="CV169" s="43"/>
      <c r="CW169" s="43"/>
      <c r="CX169" s="43"/>
      <c r="CY169" s="43"/>
      <c r="CZ169" s="43"/>
      <c r="DA169" s="43"/>
      <c r="DB169" s="43"/>
      <c r="DC169" s="43"/>
      <c r="DD169" s="43"/>
      <c r="DE169" s="43"/>
      <c r="DF169" s="43"/>
      <c r="DG169" s="43"/>
      <c r="DH169" s="43"/>
      <c r="DI169" s="43"/>
      <c r="DJ169" s="43"/>
      <c r="DK169" s="43"/>
      <c r="DL169" s="43"/>
      <c r="DM169" s="43"/>
      <c r="DN169" s="43"/>
      <c r="DO169" s="43"/>
      <c r="DP169" s="43"/>
      <c r="DQ169" s="43"/>
      <c r="DR169" s="43"/>
      <c r="DS169" s="43"/>
      <c r="DT169" s="43"/>
      <c r="DU169" s="43"/>
      <c r="DV169" s="43"/>
      <c r="DW169" s="43"/>
      <c r="DX169" s="43"/>
      <c r="DY169" s="43"/>
      <c r="DZ169" s="43"/>
      <c r="EA169" s="43"/>
      <c r="EB169" s="43"/>
      <c r="EC169" s="43"/>
      <c r="ED169" s="43"/>
      <c r="EE169" s="43"/>
      <c r="EF169" s="43"/>
      <c r="EG169" s="43"/>
      <c r="EH169" s="43"/>
      <c r="EI169" s="43"/>
      <c r="EJ169" s="43"/>
      <c r="EK169" s="43"/>
      <c r="EL169" s="43"/>
      <c r="EM169" s="43"/>
      <c r="EN169" s="43"/>
      <c r="EO169" s="43"/>
      <c r="EP169" s="43"/>
      <c r="EQ169" s="43"/>
      <c r="ER169" s="43"/>
      <c r="ES169" s="43"/>
      <c r="ET169" s="43"/>
      <c r="EU169" s="43"/>
      <c r="EV169" s="43"/>
      <c r="EW169" s="43"/>
      <c r="EX169" s="43"/>
      <c r="EY169" s="43"/>
      <c r="EZ169" s="43"/>
      <c r="FA169" s="43"/>
      <c r="FB169" s="43"/>
      <c r="FC169" s="43"/>
      <c r="FD169" s="43"/>
      <c r="FE169" s="43"/>
      <c r="FF169" s="43"/>
      <c r="FG169" s="43"/>
      <c r="FH169" s="43"/>
      <c r="FI169" s="43"/>
      <c r="FJ169" s="43"/>
      <c r="FK169" s="43"/>
      <c r="FL169" s="43"/>
      <c r="FM169" s="43"/>
      <c r="FN169" s="43"/>
      <c r="FO169" s="43"/>
      <c r="FP169" s="43"/>
      <c r="FQ169" s="43"/>
      <c r="FR169" s="43"/>
      <c r="FS169" s="43"/>
      <c r="FT169" s="43"/>
      <c r="FU169" s="43"/>
      <c r="FV169" s="43"/>
      <c r="FW169" s="43"/>
      <c r="FX169" s="43"/>
      <c r="FY169" s="43"/>
      <c r="FZ169" s="43"/>
      <c r="GA169" s="43"/>
      <c r="GB169" s="43"/>
      <c r="GC169" s="43"/>
      <c r="GD169" s="43"/>
      <c r="GE169" s="43"/>
      <c r="GF169" s="43"/>
      <c r="GG169" s="43"/>
      <c r="GH169" s="43"/>
      <c r="GI169" s="43"/>
      <c r="GJ169" s="43"/>
      <c r="GK169" s="43"/>
      <c r="GL169" s="43"/>
      <c r="GM169" s="43"/>
      <c r="GN169" s="43"/>
      <c r="GO169" s="43"/>
      <c r="GP169" s="43"/>
      <c r="GQ169" s="43"/>
      <c r="GR169" s="43"/>
      <c r="GS169" s="43"/>
      <c r="GT169" s="43"/>
      <c r="GU169" s="43"/>
      <c r="GV169" s="43"/>
      <c r="GW169" s="43"/>
      <c r="GX169" s="43"/>
      <c r="GY169" s="43"/>
      <c r="GZ169" s="43"/>
      <c r="HA169" s="43"/>
      <c r="HB169" s="43"/>
      <c r="HC169" s="43"/>
      <c r="HD169" s="43"/>
      <c r="HE169" s="43"/>
      <c r="HF169" s="43"/>
      <c r="HG169" s="43"/>
      <c r="HH169" s="43"/>
      <c r="HI169" s="43"/>
      <c r="HJ169" s="43"/>
      <c r="HK169" s="43"/>
      <c r="HL169" s="43"/>
      <c r="HM169" s="43"/>
      <c r="HN169" s="43"/>
      <c r="HO169" s="43"/>
      <c r="HP169" s="43"/>
      <c r="HQ169" s="43"/>
      <c r="HR169" s="43"/>
      <c r="HS169" s="43"/>
      <c r="HT169" s="43"/>
      <c r="HU169" s="43"/>
      <c r="HV169" s="43"/>
      <c r="HW169" s="43"/>
      <c r="HX169" s="43"/>
      <c r="HY169" s="43"/>
      <c r="HZ169" s="43"/>
      <c r="IA169" s="43"/>
      <c r="IB169" s="43"/>
      <c r="IC169" s="43"/>
      <c r="ID169" s="43"/>
      <c r="IE169" s="43"/>
      <c r="IF169" s="43"/>
      <c r="IG169" s="43"/>
      <c r="IH169" s="43"/>
      <c r="II169" s="43"/>
      <c r="IJ169" s="43"/>
      <c r="IK169" s="43"/>
      <c r="IL169" s="43"/>
      <c r="IM169" s="43"/>
      <c r="IN169" s="43"/>
      <c r="IO169" s="43"/>
      <c r="IP169" s="43"/>
      <c r="IQ169" s="43"/>
      <c r="IR169" s="43"/>
      <c r="IS169" s="43"/>
      <c r="IT169" s="43"/>
      <c r="IU169" s="43"/>
    </row>
    <row r="170" spans="1:255" ht="15" customHeight="1">
      <c r="A170" s="211" t="s">
        <v>2177</v>
      </c>
      <c r="B170" s="212"/>
      <c r="C170" s="212"/>
      <c r="D170" s="212"/>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c r="CV170" s="43"/>
      <c r="CW170" s="43"/>
      <c r="CX170" s="43"/>
      <c r="CY170" s="43"/>
      <c r="CZ170" s="43"/>
      <c r="DA170" s="43"/>
      <c r="DB170" s="43"/>
      <c r="DC170" s="43"/>
      <c r="DD170" s="43"/>
      <c r="DE170" s="43"/>
      <c r="DF170" s="43"/>
      <c r="DG170" s="43"/>
      <c r="DH170" s="43"/>
      <c r="DI170" s="43"/>
      <c r="DJ170" s="43"/>
      <c r="DK170" s="43"/>
      <c r="DL170" s="43"/>
      <c r="DM170" s="43"/>
      <c r="DN170" s="43"/>
      <c r="DO170" s="43"/>
      <c r="DP170" s="43"/>
      <c r="DQ170" s="43"/>
      <c r="DR170" s="43"/>
      <c r="DS170" s="43"/>
      <c r="DT170" s="43"/>
      <c r="DU170" s="43"/>
      <c r="DV170" s="43"/>
      <c r="DW170" s="43"/>
      <c r="DX170" s="43"/>
      <c r="DY170" s="43"/>
      <c r="DZ170" s="43"/>
      <c r="EA170" s="43"/>
      <c r="EB170" s="43"/>
      <c r="EC170" s="43"/>
      <c r="ED170" s="43"/>
      <c r="EE170" s="43"/>
      <c r="EF170" s="43"/>
      <c r="EG170" s="43"/>
      <c r="EH170" s="43"/>
      <c r="EI170" s="43"/>
      <c r="EJ170" s="43"/>
      <c r="EK170" s="43"/>
      <c r="EL170" s="43"/>
      <c r="EM170" s="43"/>
      <c r="EN170" s="43"/>
      <c r="EO170" s="43"/>
      <c r="EP170" s="43"/>
      <c r="EQ170" s="43"/>
      <c r="ER170" s="43"/>
      <c r="ES170" s="43"/>
      <c r="ET170" s="43"/>
      <c r="EU170" s="43"/>
      <c r="EV170" s="43"/>
      <c r="EW170" s="43"/>
      <c r="EX170" s="43"/>
      <c r="EY170" s="43"/>
      <c r="EZ170" s="43"/>
      <c r="FA170" s="43"/>
      <c r="FB170" s="43"/>
      <c r="FC170" s="43"/>
      <c r="FD170" s="43"/>
      <c r="FE170" s="43"/>
      <c r="FF170" s="43"/>
      <c r="FG170" s="43"/>
      <c r="FH170" s="43"/>
      <c r="FI170" s="43"/>
      <c r="FJ170" s="43"/>
      <c r="FK170" s="43"/>
      <c r="FL170" s="43"/>
      <c r="FM170" s="43"/>
      <c r="FN170" s="43"/>
      <c r="FO170" s="43"/>
      <c r="FP170" s="43"/>
      <c r="FQ170" s="43"/>
      <c r="FR170" s="43"/>
      <c r="FS170" s="43"/>
      <c r="FT170" s="43"/>
      <c r="FU170" s="43"/>
      <c r="FV170" s="43"/>
      <c r="FW170" s="43"/>
      <c r="FX170" s="43"/>
      <c r="FY170" s="43"/>
      <c r="FZ170" s="43"/>
      <c r="GA170" s="43"/>
      <c r="GB170" s="43"/>
      <c r="GC170" s="43"/>
      <c r="GD170" s="43"/>
      <c r="GE170" s="43"/>
      <c r="GF170" s="43"/>
      <c r="GG170" s="43"/>
      <c r="GH170" s="43"/>
      <c r="GI170" s="43"/>
      <c r="GJ170" s="43"/>
      <c r="GK170" s="43"/>
      <c r="GL170" s="43"/>
      <c r="GM170" s="43"/>
      <c r="GN170" s="43"/>
      <c r="GO170" s="43"/>
      <c r="GP170" s="43"/>
      <c r="GQ170" s="43"/>
      <c r="GR170" s="43"/>
      <c r="GS170" s="43"/>
      <c r="GT170" s="43"/>
      <c r="GU170" s="43"/>
      <c r="GV170" s="43"/>
      <c r="GW170" s="43"/>
      <c r="GX170" s="43"/>
      <c r="GY170" s="43"/>
      <c r="GZ170" s="43"/>
      <c r="HA170" s="43"/>
      <c r="HB170" s="43"/>
      <c r="HC170" s="43"/>
      <c r="HD170" s="43"/>
      <c r="HE170" s="43"/>
      <c r="HF170" s="43"/>
      <c r="HG170" s="43"/>
      <c r="HH170" s="43"/>
      <c r="HI170" s="43"/>
      <c r="HJ170" s="43"/>
      <c r="HK170" s="43"/>
      <c r="HL170" s="43"/>
      <c r="HM170" s="43"/>
      <c r="HN170" s="43"/>
      <c r="HO170" s="43"/>
      <c r="HP170" s="43"/>
      <c r="HQ170" s="43"/>
      <c r="HR170" s="43"/>
      <c r="HS170" s="43"/>
      <c r="HT170" s="43"/>
      <c r="HU170" s="43"/>
      <c r="HV170" s="43"/>
      <c r="HW170" s="43"/>
      <c r="HX170" s="43"/>
      <c r="HY170" s="43"/>
      <c r="HZ170" s="43"/>
      <c r="IA170" s="43"/>
      <c r="IB170" s="43"/>
      <c r="IC170" s="43"/>
      <c r="ID170" s="43"/>
      <c r="IE170" s="43"/>
      <c r="IF170" s="43"/>
      <c r="IG170" s="43"/>
      <c r="IH170" s="43"/>
      <c r="II170" s="43"/>
      <c r="IJ170" s="43"/>
      <c r="IK170" s="43"/>
      <c r="IL170" s="43"/>
      <c r="IM170" s="43"/>
      <c r="IN170" s="43"/>
      <c r="IO170" s="43"/>
      <c r="IP170" s="43"/>
      <c r="IQ170" s="43"/>
      <c r="IR170" s="43"/>
      <c r="IS170" s="43"/>
      <c r="IT170" s="43"/>
      <c r="IU170" s="43"/>
    </row>
    <row r="171" spans="1:255" ht="15" customHeight="1">
      <c r="A171" s="211" t="s">
        <v>2322</v>
      </c>
      <c r="B171" s="212"/>
      <c r="C171" s="212"/>
      <c r="D171" s="212"/>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43"/>
      <c r="BV171" s="43"/>
      <c r="BW171" s="43"/>
      <c r="BX171" s="43"/>
      <c r="BY171" s="43"/>
      <c r="BZ171" s="43"/>
      <c r="CA171" s="43"/>
      <c r="CB171" s="43"/>
      <c r="CC171" s="43"/>
      <c r="CD171" s="43"/>
      <c r="CE171" s="43"/>
      <c r="CF171" s="43"/>
      <c r="CG171" s="43"/>
      <c r="CH171" s="43"/>
      <c r="CI171" s="43"/>
      <c r="CJ171" s="43"/>
      <c r="CK171" s="43"/>
      <c r="CL171" s="43"/>
      <c r="CM171" s="43"/>
      <c r="CN171" s="43"/>
      <c r="CO171" s="43"/>
      <c r="CP171" s="43"/>
      <c r="CQ171" s="43"/>
      <c r="CR171" s="43"/>
      <c r="CS171" s="43"/>
      <c r="CT171" s="43"/>
      <c r="CU171" s="43"/>
      <c r="CV171" s="43"/>
      <c r="CW171" s="43"/>
      <c r="CX171" s="43"/>
      <c r="CY171" s="43"/>
      <c r="CZ171" s="43"/>
      <c r="DA171" s="43"/>
      <c r="DB171" s="43"/>
      <c r="DC171" s="43"/>
      <c r="DD171" s="43"/>
      <c r="DE171" s="43"/>
      <c r="DF171" s="43"/>
      <c r="DG171" s="43"/>
      <c r="DH171" s="43"/>
      <c r="DI171" s="43"/>
      <c r="DJ171" s="43"/>
      <c r="DK171" s="43"/>
      <c r="DL171" s="43"/>
      <c r="DM171" s="43"/>
      <c r="DN171" s="43"/>
      <c r="DO171" s="43"/>
      <c r="DP171" s="43"/>
      <c r="DQ171" s="43"/>
      <c r="DR171" s="43"/>
      <c r="DS171" s="43"/>
      <c r="DT171" s="43"/>
      <c r="DU171" s="43"/>
      <c r="DV171" s="43"/>
      <c r="DW171" s="43"/>
      <c r="DX171" s="43"/>
      <c r="DY171" s="43"/>
      <c r="DZ171" s="43"/>
      <c r="EA171" s="43"/>
      <c r="EB171" s="43"/>
      <c r="EC171" s="43"/>
      <c r="ED171" s="43"/>
      <c r="EE171" s="43"/>
      <c r="EF171" s="43"/>
      <c r="EG171" s="43"/>
      <c r="EH171" s="43"/>
      <c r="EI171" s="43"/>
      <c r="EJ171" s="43"/>
      <c r="EK171" s="43"/>
      <c r="EL171" s="43"/>
      <c r="EM171" s="43"/>
      <c r="EN171" s="43"/>
      <c r="EO171" s="43"/>
      <c r="EP171" s="43"/>
      <c r="EQ171" s="43"/>
      <c r="ER171" s="43"/>
      <c r="ES171" s="43"/>
      <c r="ET171" s="43"/>
      <c r="EU171" s="43"/>
      <c r="EV171" s="43"/>
      <c r="EW171" s="43"/>
      <c r="EX171" s="43"/>
      <c r="EY171" s="43"/>
      <c r="EZ171" s="43"/>
      <c r="FA171" s="43"/>
      <c r="FB171" s="43"/>
      <c r="FC171" s="43"/>
      <c r="FD171" s="43"/>
      <c r="FE171" s="43"/>
      <c r="FF171" s="43"/>
      <c r="FG171" s="43"/>
      <c r="FH171" s="43"/>
      <c r="FI171" s="43"/>
      <c r="FJ171" s="43"/>
      <c r="FK171" s="43"/>
      <c r="FL171" s="43"/>
      <c r="FM171" s="43"/>
      <c r="FN171" s="43"/>
      <c r="FO171" s="43"/>
      <c r="FP171" s="43"/>
      <c r="FQ171" s="43"/>
      <c r="FR171" s="43"/>
      <c r="FS171" s="43"/>
      <c r="FT171" s="43"/>
      <c r="FU171" s="43"/>
      <c r="FV171" s="43"/>
      <c r="FW171" s="43"/>
      <c r="FX171" s="43"/>
      <c r="FY171" s="43"/>
      <c r="FZ171" s="43"/>
      <c r="GA171" s="43"/>
      <c r="GB171" s="43"/>
      <c r="GC171" s="43"/>
      <c r="GD171" s="43"/>
      <c r="GE171" s="43"/>
      <c r="GF171" s="43"/>
      <c r="GG171" s="43"/>
      <c r="GH171" s="43"/>
      <c r="GI171" s="43"/>
      <c r="GJ171" s="43"/>
      <c r="GK171" s="43"/>
      <c r="GL171" s="43"/>
      <c r="GM171" s="43"/>
      <c r="GN171" s="43"/>
      <c r="GO171" s="43"/>
      <c r="GP171" s="43"/>
      <c r="GQ171" s="43"/>
      <c r="GR171" s="43"/>
      <c r="GS171" s="43"/>
      <c r="GT171" s="43"/>
      <c r="GU171" s="43"/>
      <c r="GV171" s="43"/>
      <c r="GW171" s="43"/>
      <c r="GX171" s="43"/>
      <c r="GY171" s="43"/>
      <c r="GZ171" s="43"/>
      <c r="HA171" s="43"/>
      <c r="HB171" s="43"/>
      <c r="HC171" s="43"/>
      <c r="HD171" s="43"/>
      <c r="HE171" s="43"/>
      <c r="HF171" s="43"/>
      <c r="HG171" s="43"/>
      <c r="HH171" s="43"/>
      <c r="HI171" s="43"/>
      <c r="HJ171" s="43"/>
      <c r="HK171" s="43"/>
      <c r="HL171" s="43"/>
      <c r="HM171" s="43"/>
      <c r="HN171" s="43"/>
      <c r="HO171" s="43"/>
      <c r="HP171" s="43"/>
      <c r="HQ171" s="43"/>
      <c r="HR171" s="43"/>
      <c r="HS171" s="43"/>
      <c r="HT171" s="43"/>
      <c r="HU171" s="43"/>
      <c r="HV171" s="43"/>
      <c r="HW171" s="43"/>
      <c r="HX171" s="43"/>
      <c r="HY171" s="43"/>
      <c r="HZ171" s="43"/>
      <c r="IA171" s="43"/>
      <c r="IB171" s="43"/>
      <c r="IC171" s="43"/>
      <c r="ID171" s="43"/>
      <c r="IE171" s="43"/>
      <c r="IF171" s="43"/>
      <c r="IG171" s="43"/>
      <c r="IH171" s="43"/>
      <c r="II171" s="43"/>
      <c r="IJ171" s="43"/>
      <c r="IK171" s="43"/>
      <c r="IL171" s="43"/>
      <c r="IM171" s="43"/>
      <c r="IN171" s="43"/>
      <c r="IO171" s="43"/>
      <c r="IP171" s="43"/>
      <c r="IQ171" s="43"/>
      <c r="IR171" s="43"/>
      <c r="IS171" s="43"/>
      <c r="IT171" s="43"/>
      <c r="IU171" s="43"/>
    </row>
    <row r="172" spans="1:255" ht="15" customHeight="1">
      <c r="A172" s="211" t="s">
        <v>2323</v>
      </c>
      <c r="B172" s="212"/>
      <c r="C172" s="212"/>
      <c r="D172" s="212"/>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43"/>
      <c r="BV172" s="43"/>
      <c r="BW172" s="43"/>
      <c r="BX172" s="43"/>
      <c r="BY172" s="43"/>
      <c r="BZ172" s="43"/>
      <c r="CA172" s="43"/>
      <c r="CB172" s="43"/>
      <c r="CC172" s="43"/>
      <c r="CD172" s="43"/>
      <c r="CE172" s="43"/>
      <c r="CF172" s="43"/>
      <c r="CG172" s="43"/>
      <c r="CH172" s="43"/>
      <c r="CI172" s="43"/>
      <c r="CJ172" s="43"/>
      <c r="CK172" s="43"/>
      <c r="CL172" s="43"/>
      <c r="CM172" s="43"/>
      <c r="CN172" s="43"/>
      <c r="CO172" s="43"/>
      <c r="CP172" s="43"/>
      <c r="CQ172" s="43"/>
      <c r="CR172" s="43"/>
      <c r="CS172" s="43"/>
      <c r="CT172" s="43"/>
      <c r="CU172" s="43"/>
      <c r="CV172" s="43"/>
      <c r="CW172" s="43"/>
      <c r="CX172" s="43"/>
      <c r="CY172" s="43"/>
      <c r="CZ172" s="43"/>
      <c r="DA172" s="43"/>
      <c r="DB172" s="43"/>
      <c r="DC172" s="43"/>
      <c r="DD172" s="43"/>
      <c r="DE172" s="43"/>
      <c r="DF172" s="43"/>
      <c r="DG172" s="43"/>
      <c r="DH172" s="43"/>
      <c r="DI172" s="43"/>
      <c r="DJ172" s="43"/>
      <c r="DK172" s="43"/>
      <c r="DL172" s="43"/>
      <c r="DM172" s="43"/>
      <c r="DN172" s="43"/>
      <c r="DO172" s="43"/>
      <c r="DP172" s="43"/>
      <c r="DQ172" s="43"/>
      <c r="DR172" s="43"/>
      <c r="DS172" s="43"/>
      <c r="DT172" s="43"/>
      <c r="DU172" s="43"/>
      <c r="DV172" s="43"/>
      <c r="DW172" s="43"/>
      <c r="DX172" s="43"/>
      <c r="DY172" s="43"/>
      <c r="DZ172" s="43"/>
      <c r="EA172" s="43"/>
      <c r="EB172" s="43"/>
      <c r="EC172" s="43"/>
      <c r="ED172" s="43"/>
      <c r="EE172" s="43"/>
      <c r="EF172" s="43"/>
      <c r="EG172" s="43"/>
      <c r="EH172" s="43"/>
      <c r="EI172" s="43"/>
      <c r="EJ172" s="43"/>
      <c r="EK172" s="43"/>
      <c r="EL172" s="43"/>
      <c r="EM172" s="43"/>
      <c r="EN172" s="43"/>
      <c r="EO172" s="43"/>
      <c r="EP172" s="43"/>
      <c r="EQ172" s="43"/>
      <c r="ER172" s="43"/>
      <c r="ES172" s="43"/>
      <c r="ET172" s="43"/>
      <c r="EU172" s="43"/>
      <c r="EV172" s="43"/>
      <c r="EW172" s="43"/>
      <c r="EX172" s="43"/>
      <c r="EY172" s="43"/>
      <c r="EZ172" s="43"/>
      <c r="FA172" s="43"/>
      <c r="FB172" s="43"/>
      <c r="FC172" s="43"/>
      <c r="FD172" s="43"/>
      <c r="FE172" s="43"/>
      <c r="FF172" s="43"/>
      <c r="FG172" s="43"/>
      <c r="FH172" s="43"/>
      <c r="FI172" s="43"/>
      <c r="FJ172" s="43"/>
      <c r="FK172" s="43"/>
      <c r="FL172" s="43"/>
      <c r="FM172" s="43"/>
      <c r="FN172" s="43"/>
      <c r="FO172" s="43"/>
      <c r="FP172" s="43"/>
      <c r="FQ172" s="43"/>
      <c r="FR172" s="43"/>
      <c r="FS172" s="43"/>
      <c r="FT172" s="43"/>
      <c r="FU172" s="43"/>
      <c r="FV172" s="43"/>
      <c r="FW172" s="43"/>
      <c r="FX172" s="43"/>
      <c r="FY172" s="43"/>
      <c r="FZ172" s="43"/>
      <c r="GA172" s="43"/>
      <c r="GB172" s="43"/>
      <c r="GC172" s="43"/>
      <c r="GD172" s="43"/>
      <c r="GE172" s="43"/>
      <c r="GF172" s="43"/>
      <c r="GG172" s="43"/>
      <c r="GH172" s="43"/>
      <c r="GI172" s="43"/>
      <c r="GJ172" s="43"/>
      <c r="GK172" s="43"/>
      <c r="GL172" s="43"/>
      <c r="GM172" s="43"/>
      <c r="GN172" s="43"/>
      <c r="GO172" s="43"/>
      <c r="GP172" s="43"/>
      <c r="GQ172" s="43"/>
      <c r="GR172" s="43"/>
      <c r="GS172" s="43"/>
      <c r="GT172" s="43"/>
      <c r="GU172" s="43"/>
      <c r="GV172" s="43"/>
      <c r="GW172" s="43"/>
      <c r="GX172" s="43"/>
      <c r="GY172" s="43"/>
      <c r="GZ172" s="43"/>
      <c r="HA172" s="43"/>
      <c r="HB172" s="43"/>
      <c r="HC172" s="43"/>
      <c r="HD172" s="43"/>
      <c r="HE172" s="43"/>
      <c r="HF172" s="43"/>
      <c r="HG172" s="43"/>
      <c r="HH172" s="43"/>
      <c r="HI172" s="43"/>
      <c r="HJ172" s="43"/>
      <c r="HK172" s="43"/>
      <c r="HL172" s="43"/>
      <c r="HM172" s="43"/>
      <c r="HN172" s="43"/>
      <c r="HO172" s="43"/>
      <c r="HP172" s="43"/>
      <c r="HQ172" s="43"/>
      <c r="HR172" s="43"/>
      <c r="HS172" s="43"/>
      <c r="HT172" s="43"/>
      <c r="HU172" s="43"/>
      <c r="HV172" s="43"/>
      <c r="HW172" s="43"/>
      <c r="HX172" s="43"/>
      <c r="HY172" s="43"/>
      <c r="HZ172" s="43"/>
      <c r="IA172" s="43"/>
      <c r="IB172" s="43"/>
      <c r="IC172" s="43"/>
      <c r="ID172" s="43"/>
      <c r="IE172" s="43"/>
      <c r="IF172" s="43"/>
      <c r="IG172" s="43"/>
      <c r="IH172" s="43"/>
      <c r="II172" s="43"/>
      <c r="IJ172" s="43"/>
      <c r="IK172" s="43"/>
      <c r="IL172" s="43"/>
      <c r="IM172" s="43"/>
      <c r="IN172" s="43"/>
      <c r="IO172" s="43"/>
      <c r="IP172" s="43"/>
      <c r="IQ172" s="43"/>
      <c r="IR172" s="43"/>
      <c r="IS172" s="43"/>
      <c r="IT172" s="43"/>
      <c r="IU172" s="43"/>
    </row>
    <row r="173" spans="1:255" ht="15" customHeight="1">
      <c r="A173" s="211" t="s">
        <v>2325</v>
      </c>
      <c r="B173" s="212"/>
      <c r="C173" s="212"/>
      <c r="D173" s="212"/>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3"/>
      <c r="CQ173" s="43"/>
      <c r="CR173" s="43"/>
      <c r="CS173" s="43"/>
      <c r="CT173" s="43"/>
      <c r="CU173" s="43"/>
      <c r="CV173" s="43"/>
      <c r="CW173" s="43"/>
      <c r="CX173" s="43"/>
      <c r="CY173" s="43"/>
      <c r="CZ173" s="43"/>
      <c r="DA173" s="43"/>
      <c r="DB173" s="43"/>
      <c r="DC173" s="43"/>
      <c r="DD173" s="43"/>
      <c r="DE173" s="43"/>
      <c r="DF173" s="43"/>
      <c r="DG173" s="43"/>
      <c r="DH173" s="43"/>
      <c r="DI173" s="43"/>
      <c r="DJ173" s="43"/>
      <c r="DK173" s="43"/>
      <c r="DL173" s="43"/>
      <c r="DM173" s="43"/>
      <c r="DN173" s="43"/>
      <c r="DO173" s="43"/>
      <c r="DP173" s="43"/>
      <c r="DQ173" s="43"/>
      <c r="DR173" s="43"/>
      <c r="DS173" s="43"/>
      <c r="DT173" s="43"/>
      <c r="DU173" s="43"/>
      <c r="DV173" s="43"/>
      <c r="DW173" s="43"/>
      <c r="DX173" s="43"/>
      <c r="DY173" s="43"/>
      <c r="DZ173" s="43"/>
      <c r="EA173" s="43"/>
      <c r="EB173" s="43"/>
      <c r="EC173" s="43"/>
      <c r="ED173" s="43"/>
      <c r="EE173" s="43"/>
      <c r="EF173" s="43"/>
      <c r="EG173" s="43"/>
      <c r="EH173" s="43"/>
      <c r="EI173" s="43"/>
      <c r="EJ173" s="43"/>
      <c r="EK173" s="43"/>
      <c r="EL173" s="43"/>
      <c r="EM173" s="43"/>
      <c r="EN173" s="43"/>
      <c r="EO173" s="43"/>
      <c r="EP173" s="43"/>
      <c r="EQ173" s="43"/>
      <c r="ER173" s="43"/>
      <c r="ES173" s="43"/>
      <c r="ET173" s="43"/>
      <c r="EU173" s="43"/>
      <c r="EV173" s="43"/>
      <c r="EW173" s="43"/>
      <c r="EX173" s="43"/>
      <c r="EY173" s="43"/>
      <c r="EZ173" s="43"/>
      <c r="FA173" s="43"/>
      <c r="FB173" s="43"/>
      <c r="FC173" s="43"/>
      <c r="FD173" s="43"/>
      <c r="FE173" s="43"/>
      <c r="FF173" s="43"/>
      <c r="FG173" s="43"/>
      <c r="FH173" s="43"/>
      <c r="FI173" s="43"/>
      <c r="FJ173" s="43"/>
      <c r="FK173" s="43"/>
      <c r="FL173" s="43"/>
      <c r="FM173" s="43"/>
      <c r="FN173" s="43"/>
      <c r="FO173" s="43"/>
      <c r="FP173" s="43"/>
      <c r="FQ173" s="43"/>
      <c r="FR173" s="43"/>
      <c r="FS173" s="43"/>
      <c r="FT173" s="43"/>
      <c r="FU173" s="43"/>
      <c r="FV173" s="43"/>
      <c r="FW173" s="43"/>
      <c r="FX173" s="43"/>
      <c r="FY173" s="43"/>
      <c r="FZ173" s="43"/>
      <c r="GA173" s="43"/>
      <c r="GB173" s="43"/>
      <c r="GC173" s="43"/>
      <c r="GD173" s="43"/>
      <c r="GE173" s="43"/>
      <c r="GF173" s="43"/>
      <c r="GG173" s="43"/>
      <c r="GH173" s="43"/>
      <c r="GI173" s="43"/>
      <c r="GJ173" s="43"/>
      <c r="GK173" s="43"/>
      <c r="GL173" s="43"/>
      <c r="GM173" s="43"/>
      <c r="GN173" s="43"/>
      <c r="GO173" s="43"/>
      <c r="GP173" s="43"/>
      <c r="GQ173" s="43"/>
      <c r="GR173" s="43"/>
      <c r="GS173" s="43"/>
      <c r="GT173" s="43"/>
      <c r="GU173" s="43"/>
      <c r="GV173" s="43"/>
      <c r="GW173" s="43"/>
      <c r="GX173" s="43"/>
      <c r="GY173" s="43"/>
      <c r="GZ173" s="43"/>
      <c r="HA173" s="43"/>
      <c r="HB173" s="43"/>
      <c r="HC173" s="43"/>
      <c r="HD173" s="43"/>
      <c r="HE173" s="43"/>
      <c r="HF173" s="43"/>
      <c r="HG173" s="43"/>
      <c r="HH173" s="43"/>
      <c r="HI173" s="43"/>
      <c r="HJ173" s="43"/>
      <c r="HK173" s="43"/>
      <c r="HL173" s="43"/>
      <c r="HM173" s="43"/>
      <c r="HN173" s="43"/>
      <c r="HO173" s="43"/>
      <c r="HP173" s="43"/>
      <c r="HQ173" s="43"/>
      <c r="HR173" s="43"/>
      <c r="HS173" s="43"/>
      <c r="HT173" s="43"/>
      <c r="HU173" s="43"/>
      <c r="HV173" s="43"/>
      <c r="HW173" s="43"/>
      <c r="HX173" s="43"/>
      <c r="HY173" s="43"/>
      <c r="HZ173" s="43"/>
      <c r="IA173" s="43"/>
      <c r="IB173" s="43"/>
      <c r="IC173" s="43"/>
      <c r="ID173" s="43"/>
      <c r="IE173" s="43"/>
      <c r="IF173" s="43"/>
      <c r="IG173" s="43"/>
      <c r="IH173" s="43"/>
      <c r="II173" s="43"/>
      <c r="IJ173" s="43"/>
      <c r="IK173" s="43"/>
      <c r="IL173" s="43"/>
      <c r="IM173" s="43"/>
      <c r="IN173" s="43"/>
      <c r="IO173" s="43"/>
      <c r="IP173" s="43"/>
      <c r="IQ173" s="43"/>
      <c r="IR173" s="43"/>
      <c r="IS173" s="43"/>
      <c r="IT173" s="43"/>
      <c r="IU173" s="43"/>
    </row>
    <row r="174" spans="1:255" ht="15" customHeight="1">
      <c r="A174" s="211" t="s">
        <v>2326</v>
      </c>
      <c r="B174" s="212"/>
      <c r="C174" s="212"/>
      <c r="D174" s="212"/>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43"/>
      <c r="BV174" s="43"/>
      <c r="BW174" s="43"/>
      <c r="BX174" s="43"/>
      <c r="BY174" s="43"/>
      <c r="BZ174" s="43"/>
      <c r="CA174" s="43"/>
      <c r="CB174" s="43"/>
      <c r="CC174" s="43"/>
      <c r="CD174" s="43"/>
      <c r="CE174" s="43"/>
      <c r="CF174" s="43"/>
      <c r="CG174" s="43"/>
      <c r="CH174" s="43"/>
      <c r="CI174" s="43"/>
      <c r="CJ174" s="43"/>
      <c r="CK174" s="43"/>
      <c r="CL174" s="43"/>
      <c r="CM174" s="43"/>
      <c r="CN174" s="43"/>
      <c r="CO174" s="43"/>
      <c r="CP174" s="43"/>
      <c r="CQ174" s="43"/>
      <c r="CR174" s="43"/>
      <c r="CS174" s="43"/>
      <c r="CT174" s="43"/>
      <c r="CU174" s="43"/>
      <c r="CV174" s="43"/>
      <c r="CW174" s="43"/>
      <c r="CX174" s="43"/>
      <c r="CY174" s="43"/>
      <c r="CZ174" s="43"/>
      <c r="DA174" s="43"/>
      <c r="DB174" s="43"/>
      <c r="DC174" s="43"/>
      <c r="DD174" s="43"/>
      <c r="DE174" s="43"/>
      <c r="DF174" s="43"/>
      <c r="DG174" s="43"/>
      <c r="DH174" s="43"/>
      <c r="DI174" s="43"/>
      <c r="DJ174" s="43"/>
      <c r="DK174" s="43"/>
      <c r="DL174" s="43"/>
      <c r="DM174" s="43"/>
      <c r="DN174" s="43"/>
      <c r="DO174" s="43"/>
      <c r="DP174" s="43"/>
      <c r="DQ174" s="43"/>
      <c r="DR174" s="43"/>
      <c r="DS174" s="43"/>
      <c r="DT174" s="43"/>
      <c r="DU174" s="43"/>
      <c r="DV174" s="43"/>
      <c r="DW174" s="43"/>
      <c r="DX174" s="43"/>
      <c r="DY174" s="43"/>
      <c r="DZ174" s="43"/>
      <c r="EA174" s="43"/>
      <c r="EB174" s="43"/>
      <c r="EC174" s="43"/>
      <c r="ED174" s="43"/>
      <c r="EE174" s="43"/>
      <c r="EF174" s="43"/>
      <c r="EG174" s="43"/>
      <c r="EH174" s="43"/>
      <c r="EI174" s="43"/>
      <c r="EJ174" s="43"/>
      <c r="EK174" s="43"/>
      <c r="EL174" s="43"/>
      <c r="EM174" s="43"/>
      <c r="EN174" s="43"/>
      <c r="EO174" s="43"/>
      <c r="EP174" s="43"/>
      <c r="EQ174" s="43"/>
      <c r="ER174" s="43"/>
      <c r="ES174" s="43"/>
      <c r="ET174" s="43"/>
      <c r="EU174" s="43"/>
      <c r="EV174" s="43"/>
      <c r="EW174" s="43"/>
      <c r="EX174" s="43"/>
      <c r="EY174" s="43"/>
      <c r="EZ174" s="43"/>
      <c r="FA174" s="43"/>
      <c r="FB174" s="43"/>
      <c r="FC174" s="43"/>
      <c r="FD174" s="43"/>
      <c r="FE174" s="43"/>
      <c r="FF174" s="43"/>
      <c r="FG174" s="43"/>
      <c r="FH174" s="43"/>
      <c r="FI174" s="43"/>
      <c r="FJ174" s="43"/>
      <c r="FK174" s="43"/>
      <c r="FL174" s="43"/>
      <c r="FM174" s="43"/>
      <c r="FN174" s="43"/>
      <c r="FO174" s="43"/>
      <c r="FP174" s="43"/>
      <c r="FQ174" s="43"/>
      <c r="FR174" s="43"/>
      <c r="FS174" s="43"/>
      <c r="FT174" s="43"/>
      <c r="FU174" s="43"/>
      <c r="FV174" s="43"/>
      <c r="FW174" s="43"/>
      <c r="FX174" s="43"/>
      <c r="FY174" s="43"/>
      <c r="FZ174" s="43"/>
      <c r="GA174" s="43"/>
      <c r="GB174" s="43"/>
      <c r="GC174" s="43"/>
      <c r="GD174" s="43"/>
      <c r="GE174" s="43"/>
      <c r="GF174" s="43"/>
      <c r="GG174" s="43"/>
      <c r="GH174" s="43"/>
      <c r="GI174" s="43"/>
      <c r="GJ174" s="43"/>
      <c r="GK174" s="43"/>
      <c r="GL174" s="43"/>
      <c r="GM174" s="43"/>
      <c r="GN174" s="43"/>
      <c r="GO174" s="43"/>
      <c r="GP174" s="43"/>
      <c r="GQ174" s="43"/>
      <c r="GR174" s="43"/>
      <c r="GS174" s="43"/>
      <c r="GT174" s="43"/>
      <c r="GU174" s="43"/>
      <c r="GV174" s="43"/>
      <c r="GW174" s="43"/>
      <c r="GX174" s="43"/>
      <c r="GY174" s="43"/>
      <c r="GZ174" s="43"/>
      <c r="HA174" s="43"/>
      <c r="HB174" s="43"/>
      <c r="HC174" s="43"/>
      <c r="HD174" s="43"/>
      <c r="HE174" s="43"/>
      <c r="HF174" s="43"/>
      <c r="HG174" s="43"/>
      <c r="HH174" s="43"/>
      <c r="HI174" s="43"/>
      <c r="HJ174" s="43"/>
      <c r="HK174" s="43"/>
      <c r="HL174" s="43"/>
      <c r="HM174" s="43"/>
      <c r="HN174" s="43"/>
      <c r="HO174" s="43"/>
      <c r="HP174" s="43"/>
      <c r="HQ174" s="43"/>
      <c r="HR174" s="43"/>
      <c r="HS174" s="43"/>
      <c r="HT174" s="43"/>
      <c r="HU174" s="43"/>
      <c r="HV174" s="43"/>
      <c r="HW174" s="43"/>
      <c r="HX174" s="43"/>
      <c r="HY174" s="43"/>
      <c r="HZ174" s="43"/>
      <c r="IA174" s="43"/>
      <c r="IB174" s="43"/>
      <c r="IC174" s="43"/>
      <c r="ID174" s="43"/>
      <c r="IE174" s="43"/>
      <c r="IF174" s="43"/>
      <c r="IG174" s="43"/>
      <c r="IH174" s="43"/>
      <c r="II174" s="43"/>
      <c r="IJ174" s="43"/>
      <c r="IK174" s="43"/>
      <c r="IL174" s="43"/>
      <c r="IM174" s="43"/>
      <c r="IN174" s="43"/>
      <c r="IO174" s="43"/>
      <c r="IP174" s="43"/>
      <c r="IQ174" s="43"/>
      <c r="IR174" s="43"/>
      <c r="IS174" s="43"/>
      <c r="IT174" s="43"/>
      <c r="IU174" s="43"/>
    </row>
    <row r="175" spans="1:255" ht="15" customHeight="1">
      <c r="A175" s="211" t="s">
        <v>1549</v>
      </c>
      <c r="B175" s="212"/>
      <c r="C175" s="212"/>
      <c r="D175" s="212"/>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c r="BY175" s="43"/>
      <c r="BZ175" s="43"/>
      <c r="CA175" s="43"/>
      <c r="CB175" s="43"/>
      <c r="CC175" s="43"/>
      <c r="CD175" s="43"/>
      <c r="CE175" s="43"/>
      <c r="CF175" s="43"/>
      <c r="CG175" s="43"/>
      <c r="CH175" s="43"/>
      <c r="CI175" s="43"/>
      <c r="CJ175" s="43"/>
      <c r="CK175" s="43"/>
      <c r="CL175" s="43"/>
      <c r="CM175" s="43"/>
      <c r="CN175" s="43"/>
      <c r="CO175" s="43"/>
      <c r="CP175" s="43"/>
      <c r="CQ175" s="43"/>
      <c r="CR175" s="43"/>
      <c r="CS175" s="43"/>
      <c r="CT175" s="43"/>
      <c r="CU175" s="43"/>
      <c r="CV175" s="43"/>
      <c r="CW175" s="43"/>
      <c r="CX175" s="43"/>
      <c r="CY175" s="43"/>
      <c r="CZ175" s="43"/>
      <c r="DA175" s="43"/>
      <c r="DB175" s="43"/>
      <c r="DC175" s="43"/>
      <c r="DD175" s="43"/>
      <c r="DE175" s="43"/>
      <c r="DF175" s="43"/>
      <c r="DG175" s="43"/>
      <c r="DH175" s="43"/>
      <c r="DI175" s="43"/>
      <c r="DJ175" s="43"/>
      <c r="DK175" s="43"/>
      <c r="DL175" s="43"/>
      <c r="DM175" s="43"/>
      <c r="DN175" s="43"/>
      <c r="DO175" s="43"/>
      <c r="DP175" s="43"/>
      <c r="DQ175" s="43"/>
      <c r="DR175" s="43"/>
      <c r="DS175" s="43"/>
      <c r="DT175" s="43"/>
      <c r="DU175" s="43"/>
      <c r="DV175" s="43"/>
      <c r="DW175" s="43"/>
      <c r="DX175" s="43"/>
      <c r="DY175" s="43"/>
      <c r="DZ175" s="43"/>
      <c r="EA175" s="43"/>
      <c r="EB175" s="43"/>
      <c r="EC175" s="43"/>
      <c r="ED175" s="43"/>
      <c r="EE175" s="43"/>
      <c r="EF175" s="43"/>
      <c r="EG175" s="43"/>
      <c r="EH175" s="43"/>
      <c r="EI175" s="43"/>
      <c r="EJ175" s="43"/>
      <c r="EK175" s="43"/>
      <c r="EL175" s="43"/>
      <c r="EM175" s="43"/>
      <c r="EN175" s="43"/>
      <c r="EO175" s="43"/>
      <c r="EP175" s="43"/>
      <c r="EQ175" s="43"/>
      <c r="ER175" s="43"/>
      <c r="ES175" s="43"/>
      <c r="ET175" s="43"/>
      <c r="EU175" s="43"/>
      <c r="EV175" s="43"/>
      <c r="EW175" s="43"/>
      <c r="EX175" s="43"/>
      <c r="EY175" s="43"/>
      <c r="EZ175" s="43"/>
      <c r="FA175" s="43"/>
      <c r="FB175" s="43"/>
      <c r="FC175" s="43"/>
      <c r="FD175" s="43"/>
      <c r="FE175" s="43"/>
      <c r="FF175" s="43"/>
      <c r="FG175" s="43"/>
      <c r="FH175" s="43"/>
      <c r="FI175" s="43"/>
      <c r="FJ175" s="43"/>
      <c r="FK175" s="43"/>
      <c r="FL175" s="43"/>
      <c r="FM175" s="43"/>
      <c r="FN175" s="43"/>
      <c r="FO175" s="43"/>
      <c r="FP175" s="43"/>
      <c r="FQ175" s="43"/>
      <c r="FR175" s="43"/>
      <c r="FS175" s="43"/>
      <c r="FT175" s="43"/>
      <c r="FU175" s="43"/>
      <c r="FV175" s="43"/>
      <c r="FW175" s="43"/>
      <c r="FX175" s="43"/>
      <c r="FY175" s="43"/>
      <c r="FZ175" s="43"/>
      <c r="GA175" s="43"/>
      <c r="GB175" s="43"/>
      <c r="GC175" s="43"/>
      <c r="GD175" s="43"/>
      <c r="GE175" s="43"/>
      <c r="GF175" s="43"/>
      <c r="GG175" s="43"/>
      <c r="GH175" s="43"/>
      <c r="GI175" s="43"/>
      <c r="GJ175" s="43"/>
      <c r="GK175" s="43"/>
      <c r="GL175" s="43"/>
      <c r="GM175" s="43"/>
      <c r="GN175" s="43"/>
      <c r="GO175" s="43"/>
      <c r="GP175" s="43"/>
      <c r="GQ175" s="43"/>
      <c r="GR175" s="43"/>
      <c r="GS175" s="43"/>
      <c r="GT175" s="43"/>
      <c r="GU175" s="43"/>
      <c r="GV175" s="43"/>
      <c r="GW175" s="43"/>
      <c r="GX175" s="43"/>
      <c r="GY175" s="43"/>
      <c r="GZ175" s="43"/>
      <c r="HA175" s="43"/>
      <c r="HB175" s="43"/>
      <c r="HC175" s="43"/>
      <c r="HD175" s="43"/>
      <c r="HE175" s="43"/>
      <c r="HF175" s="43"/>
      <c r="HG175" s="43"/>
      <c r="HH175" s="43"/>
      <c r="HI175" s="43"/>
      <c r="HJ175" s="43"/>
      <c r="HK175" s="43"/>
      <c r="HL175" s="43"/>
      <c r="HM175" s="43"/>
      <c r="HN175" s="43"/>
      <c r="HO175" s="43"/>
      <c r="HP175" s="43"/>
      <c r="HQ175" s="43"/>
      <c r="HR175" s="43"/>
      <c r="HS175" s="43"/>
      <c r="HT175" s="43"/>
      <c r="HU175" s="43"/>
      <c r="HV175" s="43"/>
      <c r="HW175" s="43"/>
      <c r="HX175" s="43"/>
      <c r="HY175" s="43"/>
      <c r="HZ175" s="43"/>
      <c r="IA175" s="43"/>
      <c r="IB175" s="43"/>
      <c r="IC175" s="43"/>
      <c r="ID175" s="43"/>
      <c r="IE175" s="43"/>
      <c r="IF175" s="43"/>
      <c r="IG175" s="43"/>
      <c r="IH175" s="43"/>
      <c r="II175" s="43"/>
      <c r="IJ175" s="43"/>
      <c r="IK175" s="43"/>
      <c r="IL175" s="43"/>
      <c r="IM175" s="43"/>
      <c r="IN175" s="43"/>
      <c r="IO175" s="43"/>
      <c r="IP175" s="43"/>
      <c r="IQ175" s="43"/>
      <c r="IR175" s="43"/>
      <c r="IS175" s="43"/>
      <c r="IT175" s="43"/>
      <c r="IU175" s="43"/>
    </row>
    <row r="176" spans="1:255" ht="15" customHeight="1">
      <c r="A176" s="211" t="s">
        <v>2329</v>
      </c>
      <c r="B176" s="212"/>
      <c r="C176" s="212"/>
      <c r="D176" s="212"/>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43"/>
      <c r="BV176" s="43"/>
      <c r="BW176" s="43"/>
      <c r="BX176" s="43"/>
      <c r="BY176" s="43"/>
      <c r="BZ176" s="43"/>
      <c r="CA176" s="43"/>
      <c r="CB176" s="43"/>
      <c r="CC176" s="43"/>
      <c r="CD176" s="43"/>
      <c r="CE176" s="43"/>
      <c r="CF176" s="43"/>
      <c r="CG176" s="43"/>
      <c r="CH176" s="43"/>
      <c r="CI176" s="43"/>
      <c r="CJ176" s="43"/>
      <c r="CK176" s="43"/>
      <c r="CL176" s="43"/>
      <c r="CM176" s="43"/>
      <c r="CN176" s="43"/>
      <c r="CO176" s="43"/>
      <c r="CP176" s="43"/>
      <c r="CQ176" s="43"/>
      <c r="CR176" s="43"/>
      <c r="CS176" s="43"/>
      <c r="CT176" s="43"/>
      <c r="CU176" s="43"/>
      <c r="CV176" s="43"/>
      <c r="CW176" s="43"/>
      <c r="CX176" s="43"/>
      <c r="CY176" s="43"/>
      <c r="CZ176" s="43"/>
      <c r="DA176" s="43"/>
      <c r="DB176" s="43"/>
      <c r="DC176" s="43"/>
      <c r="DD176" s="43"/>
      <c r="DE176" s="43"/>
      <c r="DF176" s="43"/>
      <c r="DG176" s="43"/>
      <c r="DH176" s="43"/>
      <c r="DI176" s="43"/>
      <c r="DJ176" s="43"/>
      <c r="DK176" s="43"/>
      <c r="DL176" s="43"/>
      <c r="DM176" s="43"/>
      <c r="DN176" s="43"/>
      <c r="DO176" s="43"/>
      <c r="DP176" s="43"/>
      <c r="DQ176" s="43"/>
      <c r="DR176" s="43"/>
      <c r="DS176" s="43"/>
      <c r="DT176" s="43"/>
      <c r="DU176" s="43"/>
      <c r="DV176" s="43"/>
      <c r="DW176" s="43"/>
      <c r="DX176" s="43"/>
      <c r="DY176" s="43"/>
      <c r="DZ176" s="43"/>
      <c r="EA176" s="43"/>
      <c r="EB176" s="43"/>
      <c r="EC176" s="43"/>
      <c r="ED176" s="43"/>
      <c r="EE176" s="43"/>
      <c r="EF176" s="43"/>
      <c r="EG176" s="43"/>
      <c r="EH176" s="43"/>
      <c r="EI176" s="43"/>
      <c r="EJ176" s="43"/>
      <c r="EK176" s="43"/>
      <c r="EL176" s="43"/>
      <c r="EM176" s="43"/>
      <c r="EN176" s="43"/>
      <c r="EO176" s="43"/>
      <c r="EP176" s="43"/>
      <c r="EQ176" s="43"/>
      <c r="ER176" s="43"/>
      <c r="ES176" s="43"/>
      <c r="ET176" s="43"/>
      <c r="EU176" s="43"/>
      <c r="EV176" s="43"/>
      <c r="EW176" s="43"/>
      <c r="EX176" s="43"/>
      <c r="EY176" s="43"/>
      <c r="EZ176" s="43"/>
      <c r="FA176" s="43"/>
      <c r="FB176" s="43"/>
      <c r="FC176" s="43"/>
      <c r="FD176" s="43"/>
      <c r="FE176" s="43"/>
      <c r="FF176" s="43"/>
      <c r="FG176" s="43"/>
      <c r="FH176" s="43"/>
      <c r="FI176" s="43"/>
      <c r="FJ176" s="43"/>
      <c r="FK176" s="43"/>
      <c r="FL176" s="43"/>
      <c r="FM176" s="43"/>
      <c r="FN176" s="43"/>
      <c r="FO176" s="43"/>
      <c r="FP176" s="43"/>
      <c r="FQ176" s="43"/>
      <c r="FR176" s="43"/>
      <c r="FS176" s="43"/>
      <c r="FT176" s="43"/>
      <c r="FU176" s="43"/>
      <c r="FV176" s="43"/>
      <c r="FW176" s="43"/>
      <c r="FX176" s="43"/>
      <c r="FY176" s="43"/>
      <c r="FZ176" s="43"/>
      <c r="GA176" s="43"/>
      <c r="GB176" s="43"/>
      <c r="GC176" s="43"/>
      <c r="GD176" s="43"/>
      <c r="GE176" s="43"/>
      <c r="GF176" s="43"/>
      <c r="GG176" s="43"/>
      <c r="GH176" s="43"/>
      <c r="GI176" s="43"/>
      <c r="GJ176" s="43"/>
      <c r="GK176" s="43"/>
      <c r="GL176" s="43"/>
      <c r="GM176" s="43"/>
      <c r="GN176" s="43"/>
      <c r="GO176" s="43"/>
      <c r="GP176" s="43"/>
      <c r="GQ176" s="43"/>
      <c r="GR176" s="43"/>
      <c r="GS176" s="43"/>
      <c r="GT176" s="43"/>
      <c r="GU176" s="43"/>
      <c r="GV176" s="43"/>
      <c r="GW176" s="43"/>
      <c r="GX176" s="43"/>
      <c r="GY176" s="43"/>
      <c r="GZ176" s="43"/>
      <c r="HA176" s="43"/>
      <c r="HB176" s="43"/>
      <c r="HC176" s="43"/>
      <c r="HD176" s="43"/>
      <c r="HE176" s="43"/>
      <c r="HF176" s="43"/>
      <c r="HG176" s="43"/>
      <c r="HH176" s="43"/>
      <c r="HI176" s="43"/>
      <c r="HJ176" s="43"/>
      <c r="HK176" s="43"/>
      <c r="HL176" s="43"/>
      <c r="HM176" s="43"/>
      <c r="HN176" s="43"/>
      <c r="HO176" s="43"/>
      <c r="HP176" s="43"/>
      <c r="HQ176" s="43"/>
      <c r="HR176" s="43"/>
      <c r="HS176" s="43"/>
      <c r="HT176" s="43"/>
      <c r="HU176" s="43"/>
      <c r="HV176" s="43"/>
      <c r="HW176" s="43"/>
      <c r="HX176" s="43"/>
      <c r="HY176" s="43"/>
      <c r="HZ176" s="43"/>
      <c r="IA176" s="43"/>
      <c r="IB176" s="43"/>
      <c r="IC176" s="43"/>
      <c r="ID176" s="43"/>
      <c r="IE176" s="43"/>
      <c r="IF176" s="43"/>
      <c r="IG176" s="43"/>
      <c r="IH176" s="43"/>
      <c r="II176" s="43"/>
      <c r="IJ176" s="43"/>
      <c r="IK176" s="43"/>
      <c r="IL176" s="43"/>
      <c r="IM176" s="43"/>
      <c r="IN176" s="43"/>
      <c r="IO176" s="43"/>
      <c r="IP176" s="43"/>
      <c r="IQ176" s="43"/>
      <c r="IR176" s="43"/>
      <c r="IS176" s="43"/>
      <c r="IT176" s="43"/>
      <c r="IU176" s="43"/>
    </row>
    <row r="177" spans="1:255" ht="16.350000000000001" customHeight="1">
      <c r="A177" s="215" t="s">
        <v>2330</v>
      </c>
      <c r="B177" s="216"/>
      <c r="C177" s="217">
        <f>DATE(2020,4,1)</f>
        <v>43922</v>
      </c>
      <c r="D177" s="215" t="s">
        <v>1710</v>
      </c>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43"/>
      <c r="BV177" s="43"/>
      <c r="BW177" s="43"/>
      <c r="BX177" s="43"/>
      <c r="BY177" s="43"/>
      <c r="BZ177" s="43"/>
      <c r="CA177" s="43"/>
      <c r="CB177" s="43"/>
      <c r="CC177" s="43"/>
      <c r="CD177" s="43"/>
      <c r="CE177" s="43"/>
      <c r="CF177" s="43"/>
      <c r="CG177" s="43"/>
      <c r="CH177" s="43"/>
      <c r="CI177" s="43"/>
      <c r="CJ177" s="43"/>
      <c r="CK177" s="43"/>
      <c r="CL177" s="43"/>
      <c r="CM177" s="43"/>
      <c r="CN177" s="43"/>
      <c r="CO177" s="43"/>
      <c r="CP177" s="43"/>
      <c r="CQ177" s="43"/>
      <c r="CR177" s="43"/>
      <c r="CS177" s="43"/>
      <c r="CT177" s="43"/>
      <c r="CU177" s="43"/>
      <c r="CV177" s="43"/>
      <c r="CW177" s="43"/>
      <c r="CX177" s="43"/>
      <c r="CY177" s="43"/>
      <c r="CZ177" s="43"/>
      <c r="DA177" s="43"/>
      <c r="DB177" s="43"/>
      <c r="DC177" s="43"/>
      <c r="DD177" s="43"/>
      <c r="DE177" s="43"/>
      <c r="DF177" s="43"/>
      <c r="DG177" s="43"/>
      <c r="DH177" s="43"/>
      <c r="DI177" s="43"/>
      <c r="DJ177" s="43"/>
      <c r="DK177" s="43"/>
      <c r="DL177" s="43"/>
      <c r="DM177" s="43"/>
      <c r="DN177" s="43"/>
      <c r="DO177" s="43"/>
      <c r="DP177" s="43"/>
      <c r="DQ177" s="43"/>
      <c r="DR177" s="43"/>
      <c r="DS177" s="43"/>
      <c r="DT177" s="43"/>
      <c r="DU177" s="43"/>
      <c r="DV177" s="43"/>
      <c r="DW177" s="43"/>
      <c r="DX177" s="43"/>
      <c r="DY177" s="43"/>
      <c r="DZ177" s="43"/>
      <c r="EA177" s="43"/>
      <c r="EB177" s="43"/>
      <c r="EC177" s="43"/>
      <c r="ED177" s="43"/>
      <c r="EE177" s="43"/>
      <c r="EF177" s="43"/>
      <c r="EG177" s="43"/>
      <c r="EH177" s="43"/>
      <c r="EI177" s="43"/>
      <c r="EJ177" s="43"/>
      <c r="EK177" s="43"/>
      <c r="EL177" s="43"/>
      <c r="EM177" s="43"/>
      <c r="EN177" s="43"/>
      <c r="EO177" s="43"/>
      <c r="EP177" s="43"/>
      <c r="EQ177" s="43"/>
      <c r="ER177" s="43"/>
      <c r="ES177" s="43"/>
      <c r="ET177" s="43"/>
      <c r="EU177" s="43"/>
      <c r="EV177" s="43"/>
      <c r="EW177" s="43"/>
      <c r="EX177" s="43"/>
      <c r="EY177" s="43"/>
      <c r="EZ177" s="43"/>
      <c r="FA177" s="43"/>
      <c r="FB177" s="43"/>
      <c r="FC177" s="43"/>
      <c r="FD177" s="43"/>
      <c r="FE177" s="43"/>
      <c r="FF177" s="43"/>
      <c r="FG177" s="43"/>
      <c r="FH177" s="43"/>
      <c r="FI177" s="43"/>
      <c r="FJ177" s="43"/>
      <c r="FK177" s="43"/>
      <c r="FL177" s="43"/>
      <c r="FM177" s="43"/>
      <c r="FN177" s="43"/>
      <c r="FO177" s="43"/>
      <c r="FP177" s="43"/>
      <c r="FQ177" s="43"/>
      <c r="FR177" s="43"/>
      <c r="FS177" s="43"/>
      <c r="FT177" s="43"/>
      <c r="FU177" s="43"/>
      <c r="FV177" s="43"/>
      <c r="FW177" s="43"/>
      <c r="FX177" s="43"/>
      <c r="FY177" s="43"/>
      <c r="FZ177" s="43"/>
      <c r="GA177" s="43"/>
      <c r="GB177" s="43"/>
      <c r="GC177" s="43"/>
      <c r="GD177" s="43"/>
      <c r="GE177" s="43"/>
      <c r="GF177" s="43"/>
      <c r="GG177" s="43"/>
      <c r="GH177" s="43"/>
      <c r="GI177" s="43"/>
      <c r="GJ177" s="43"/>
      <c r="GK177" s="43"/>
      <c r="GL177" s="43"/>
      <c r="GM177" s="43"/>
      <c r="GN177" s="43"/>
      <c r="GO177" s="43"/>
      <c r="GP177" s="43"/>
      <c r="GQ177" s="43"/>
      <c r="GR177" s="43"/>
      <c r="GS177" s="43"/>
      <c r="GT177" s="43"/>
      <c r="GU177" s="43"/>
      <c r="GV177" s="43"/>
      <c r="GW177" s="43"/>
      <c r="GX177" s="43"/>
      <c r="GY177" s="43"/>
      <c r="GZ177" s="43"/>
      <c r="HA177" s="43"/>
      <c r="HB177" s="43"/>
      <c r="HC177" s="43"/>
      <c r="HD177" s="43"/>
      <c r="HE177" s="43"/>
      <c r="HF177" s="43"/>
      <c r="HG177" s="43"/>
      <c r="HH177" s="43"/>
      <c r="HI177" s="43"/>
      <c r="HJ177" s="43"/>
      <c r="HK177" s="43"/>
      <c r="HL177" s="43"/>
      <c r="HM177" s="43"/>
      <c r="HN177" s="43"/>
      <c r="HO177" s="43"/>
      <c r="HP177" s="43"/>
      <c r="HQ177" s="43"/>
      <c r="HR177" s="43"/>
      <c r="HS177" s="43"/>
      <c r="HT177" s="43"/>
      <c r="HU177" s="43"/>
      <c r="HV177" s="43"/>
      <c r="HW177" s="43"/>
      <c r="HX177" s="43"/>
      <c r="HY177" s="43"/>
      <c r="HZ177" s="43"/>
      <c r="IA177" s="43"/>
      <c r="IB177" s="43"/>
      <c r="IC177" s="43"/>
      <c r="ID177" s="43"/>
      <c r="IE177" s="43"/>
      <c r="IF177" s="43"/>
      <c r="IG177" s="43"/>
      <c r="IH177" s="43"/>
      <c r="II177" s="43"/>
      <c r="IJ177" s="43"/>
      <c r="IK177" s="43"/>
      <c r="IL177" s="43"/>
      <c r="IM177" s="43"/>
      <c r="IN177" s="43"/>
      <c r="IO177" s="43"/>
      <c r="IP177" s="43"/>
      <c r="IQ177" s="43"/>
      <c r="IR177" s="43"/>
      <c r="IS177" s="43"/>
      <c r="IT177" s="43"/>
      <c r="IU177" s="43"/>
    </row>
    <row r="178" spans="1:255" ht="15" customHeight="1">
      <c r="A178" s="211" t="s">
        <v>2231</v>
      </c>
      <c r="B178" s="212"/>
      <c r="C178" s="212"/>
      <c r="D178" s="212"/>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c r="BY178" s="43"/>
      <c r="BZ178" s="43"/>
      <c r="CA178" s="43"/>
      <c r="CB178" s="43"/>
      <c r="CC178" s="43"/>
      <c r="CD178" s="43"/>
      <c r="CE178" s="43"/>
      <c r="CF178" s="43"/>
      <c r="CG178" s="43"/>
      <c r="CH178" s="43"/>
      <c r="CI178" s="43"/>
      <c r="CJ178" s="43"/>
      <c r="CK178" s="43"/>
      <c r="CL178" s="43"/>
      <c r="CM178" s="43"/>
      <c r="CN178" s="43"/>
      <c r="CO178" s="43"/>
      <c r="CP178" s="43"/>
      <c r="CQ178" s="43"/>
      <c r="CR178" s="43"/>
      <c r="CS178" s="43"/>
      <c r="CT178" s="43"/>
      <c r="CU178" s="43"/>
      <c r="CV178" s="43"/>
      <c r="CW178" s="43"/>
      <c r="CX178" s="43"/>
      <c r="CY178" s="43"/>
      <c r="CZ178" s="43"/>
      <c r="DA178" s="43"/>
      <c r="DB178" s="43"/>
      <c r="DC178" s="43"/>
      <c r="DD178" s="43"/>
      <c r="DE178" s="43"/>
      <c r="DF178" s="43"/>
      <c r="DG178" s="43"/>
      <c r="DH178" s="43"/>
      <c r="DI178" s="43"/>
      <c r="DJ178" s="43"/>
      <c r="DK178" s="43"/>
      <c r="DL178" s="43"/>
      <c r="DM178" s="43"/>
      <c r="DN178" s="43"/>
      <c r="DO178" s="43"/>
      <c r="DP178" s="43"/>
      <c r="DQ178" s="43"/>
      <c r="DR178" s="43"/>
      <c r="DS178" s="43"/>
      <c r="DT178" s="43"/>
      <c r="DU178" s="43"/>
      <c r="DV178" s="43"/>
      <c r="DW178" s="43"/>
      <c r="DX178" s="43"/>
      <c r="DY178" s="43"/>
      <c r="DZ178" s="43"/>
      <c r="EA178" s="43"/>
      <c r="EB178" s="43"/>
      <c r="EC178" s="43"/>
      <c r="ED178" s="43"/>
      <c r="EE178" s="43"/>
      <c r="EF178" s="43"/>
      <c r="EG178" s="43"/>
      <c r="EH178" s="43"/>
      <c r="EI178" s="43"/>
      <c r="EJ178" s="43"/>
      <c r="EK178" s="43"/>
      <c r="EL178" s="43"/>
      <c r="EM178" s="43"/>
      <c r="EN178" s="43"/>
      <c r="EO178" s="43"/>
      <c r="EP178" s="43"/>
      <c r="EQ178" s="43"/>
      <c r="ER178" s="43"/>
      <c r="ES178" s="43"/>
      <c r="ET178" s="43"/>
      <c r="EU178" s="43"/>
      <c r="EV178" s="43"/>
      <c r="EW178" s="43"/>
      <c r="EX178" s="43"/>
      <c r="EY178" s="43"/>
      <c r="EZ178" s="43"/>
      <c r="FA178" s="43"/>
      <c r="FB178" s="43"/>
      <c r="FC178" s="43"/>
      <c r="FD178" s="43"/>
      <c r="FE178" s="43"/>
      <c r="FF178" s="43"/>
      <c r="FG178" s="43"/>
      <c r="FH178" s="43"/>
      <c r="FI178" s="43"/>
      <c r="FJ178" s="43"/>
      <c r="FK178" s="43"/>
      <c r="FL178" s="43"/>
      <c r="FM178" s="43"/>
      <c r="FN178" s="43"/>
      <c r="FO178" s="43"/>
      <c r="FP178" s="43"/>
      <c r="FQ178" s="43"/>
      <c r="FR178" s="43"/>
      <c r="FS178" s="43"/>
      <c r="FT178" s="43"/>
      <c r="FU178" s="43"/>
      <c r="FV178" s="43"/>
      <c r="FW178" s="43"/>
      <c r="FX178" s="43"/>
      <c r="FY178" s="43"/>
      <c r="FZ178" s="43"/>
      <c r="GA178" s="43"/>
      <c r="GB178" s="43"/>
      <c r="GC178" s="43"/>
      <c r="GD178" s="43"/>
      <c r="GE178" s="43"/>
      <c r="GF178" s="43"/>
      <c r="GG178" s="43"/>
      <c r="GH178" s="43"/>
      <c r="GI178" s="43"/>
      <c r="GJ178" s="43"/>
      <c r="GK178" s="43"/>
      <c r="GL178" s="43"/>
      <c r="GM178" s="43"/>
      <c r="GN178" s="43"/>
      <c r="GO178" s="43"/>
      <c r="GP178" s="43"/>
      <c r="GQ178" s="43"/>
      <c r="GR178" s="43"/>
      <c r="GS178" s="43"/>
      <c r="GT178" s="43"/>
      <c r="GU178" s="43"/>
      <c r="GV178" s="43"/>
      <c r="GW178" s="43"/>
      <c r="GX178" s="43"/>
      <c r="GY178" s="43"/>
      <c r="GZ178" s="43"/>
      <c r="HA178" s="43"/>
      <c r="HB178" s="43"/>
      <c r="HC178" s="43"/>
      <c r="HD178" s="43"/>
      <c r="HE178" s="43"/>
      <c r="HF178" s="43"/>
      <c r="HG178" s="43"/>
      <c r="HH178" s="43"/>
      <c r="HI178" s="43"/>
      <c r="HJ178" s="43"/>
      <c r="HK178" s="43"/>
      <c r="HL178" s="43"/>
      <c r="HM178" s="43"/>
      <c r="HN178" s="43"/>
      <c r="HO178" s="43"/>
      <c r="HP178" s="43"/>
      <c r="HQ178" s="43"/>
      <c r="HR178" s="43"/>
      <c r="HS178" s="43"/>
      <c r="HT178" s="43"/>
      <c r="HU178" s="43"/>
      <c r="HV178" s="43"/>
      <c r="HW178" s="43"/>
      <c r="HX178" s="43"/>
      <c r="HY178" s="43"/>
      <c r="HZ178" s="43"/>
      <c r="IA178" s="43"/>
      <c r="IB178" s="43"/>
      <c r="IC178" s="43"/>
      <c r="ID178" s="43"/>
      <c r="IE178" s="43"/>
      <c r="IF178" s="43"/>
      <c r="IG178" s="43"/>
      <c r="IH178" s="43"/>
      <c r="II178" s="43"/>
      <c r="IJ178" s="43"/>
      <c r="IK178" s="43"/>
      <c r="IL178" s="43"/>
      <c r="IM178" s="43"/>
      <c r="IN178" s="43"/>
      <c r="IO178" s="43"/>
      <c r="IP178" s="43"/>
      <c r="IQ178" s="43"/>
      <c r="IR178" s="43"/>
      <c r="IS178" s="43"/>
      <c r="IT178" s="43"/>
      <c r="IU178" s="43"/>
    </row>
    <row r="179" spans="1:255" ht="15" customHeight="1">
      <c r="A179" s="211" t="s">
        <v>2332</v>
      </c>
      <c r="B179" s="212"/>
      <c r="C179" s="212"/>
      <c r="D179" s="212"/>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3"/>
      <c r="CO179" s="43"/>
      <c r="CP179" s="43"/>
      <c r="CQ179" s="43"/>
      <c r="CR179" s="43"/>
      <c r="CS179" s="43"/>
      <c r="CT179" s="43"/>
      <c r="CU179" s="43"/>
      <c r="CV179" s="43"/>
      <c r="CW179" s="43"/>
      <c r="CX179" s="43"/>
      <c r="CY179" s="43"/>
      <c r="CZ179" s="43"/>
      <c r="DA179" s="43"/>
      <c r="DB179" s="43"/>
      <c r="DC179" s="43"/>
      <c r="DD179" s="43"/>
      <c r="DE179" s="43"/>
      <c r="DF179" s="43"/>
      <c r="DG179" s="43"/>
      <c r="DH179" s="43"/>
      <c r="DI179" s="43"/>
      <c r="DJ179" s="43"/>
      <c r="DK179" s="43"/>
      <c r="DL179" s="43"/>
      <c r="DM179" s="43"/>
      <c r="DN179" s="43"/>
      <c r="DO179" s="43"/>
      <c r="DP179" s="43"/>
      <c r="DQ179" s="43"/>
      <c r="DR179" s="43"/>
      <c r="DS179" s="43"/>
      <c r="DT179" s="43"/>
      <c r="DU179" s="43"/>
      <c r="DV179" s="43"/>
      <c r="DW179" s="43"/>
      <c r="DX179" s="43"/>
      <c r="DY179" s="43"/>
      <c r="DZ179" s="43"/>
      <c r="EA179" s="43"/>
      <c r="EB179" s="43"/>
      <c r="EC179" s="43"/>
      <c r="ED179" s="43"/>
      <c r="EE179" s="43"/>
      <c r="EF179" s="43"/>
      <c r="EG179" s="43"/>
      <c r="EH179" s="43"/>
      <c r="EI179" s="43"/>
      <c r="EJ179" s="43"/>
      <c r="EK179" s="43"/>
      <c r="EL179" s="43"/>
      <c r="EM179" s="43"/>
      <c r="EN179" s="43"/>
      <c r="EO179" s="43"/>
      <c r="EP179" s="43"/>
      <c r="EQ179" s="43"/>
      <c r="ER179" s="43"/>
      <c r="ES179" s="43"/>
      <c r="ET179" s="43"/>
      <c r="EU179" s="43"/>
      <c r="EV179" s="43"/>
      <c r="EW179" s="43"/>
      <c r="EX179" s="43"/>
      <c r="EY179" s="43"/>
      <c r="EZ179" s="43"/>
      <c r="FA179" s="43"/>
      <c r="FB179" s="43"/>
      <c r="FC179" s="43"/>
      <c r="FD179" s="43"/>
      <c r="FE179" s="43"/>
      <c r="FF179" s="43"/>
      <c r="FG179" s="43"/>
      <c r="FH179" s="43"/>
      <c r="FI179" s="43"/>
      <c r="FJ179" s="43"/>
      <c r="FK179" s="43"/>
      <c r="FL179" s="43"/>
      <c r="FM179" s="43"/>
      <c r="FN179" s="43"/>
      <c r="FO179" s="43"/>
      <c r="FP179" s="43"/>
      <c r="FQ179" s="43"/>
      <c r="FR179" s="43"/>
      <c r="FS179" s="43"/>
      <c r="FT179" s="43"/>
      <c r="FU179" s="43"/>
      <c r="FV179" s="43"/>
      <c r="FW179" s="43"/>
      <c r="FX179" s="43"/>
      <c r="FY179" s="43"/>
      <c r="FZ179" s="43"/>
      <c r="GA179" s="43"/>
      <c r="GB179" s="43"/>
      <c r="GC179" s="43"/>
      <c r="GD179" s="43"/>
      <c r="GE179" s="43"/>
      <c r="GF179" s="43"/>
      <c r="GG179" s="43"/>
      <c r="GH179" s="43"/>
      <c r="GI179" s="43"/>
      <c r="GJ179" s="43"/>
      <c r="GK179" s="43"/>
      <c r="GL179" s="43"/>
      <c r="GM179" s="43"/>
      <c r="GN179" s="43"/>
      <c r="GO179" s="43"/>
      <c r="GP179" s="43"/>
      <c r="GQ179" s="43"/>
      <c r="GR179" s="43"/>
      <c r="GS179" s="43"/>
      <c r="GT179" s="43"/>
      <c r="GU179" s="43"/>
      <c r="GV179" s="43"/>
      <c r="GW179" s="43"/>
      <c r="GX179" s="43"/>
      <c r="GY179" s="43"/>
      <c r="GZ179" s="43"/>
      <c r="HA179" s="43"/>
      <c r="HB179" s="43"/>
      <c r="HC179" s="43"/>
      <c r="HD179" s="43"/>
      <c r="HE179" s="43"/>
      <c r="HF179" s="43"/>
      <c r="HG179" s="43"/>
      <c r="HH179" s="43"/>
      <c r="HI179" s="43"/>
      <c r="HJ179" s="43"/>
      <c r="HK179" s="43"/>
      <c r="HL179" s="43"/>
      <c r="HM179" s="43"/>
      <c r="HN179" s="43"/>
      <c r="HO179" s="43"/>
      <c r="HP179" s="43"/>
      <c r="HQ179" s="43"/>
      <c r="HR179" s="43"/>
      <c r="HS179" s="43"/>
      <c r="HT179" s="43"/>
      <c r="HU179" s="43"/>
      <c r="HV179" s="43"/>
      <c r="HW179" s="43"/>
      <c r="HX179" s="43"/>
      <c r="HY179" s="43"/>
      <c r="HZ179" s="43"/>
      <c r="IA179" s="43"/>
      <c r="IB179" s="43"/>
      <c r="IC179" s="43"/>
      <c r="ID179" s="43"/>
      <c r="IE179" s="43"/>
      <c r="IF179" s="43"/>
      <c r="IG179" s="43"/>
      <c r="IH179" s="43"/>
      <c r="II179" s="43"/>
      <c r="IJ179" s="43"/>
      <c r="IK179" s="43"/>
      <c r="IL179" s="43"/>
      <c r="IM179" s="43"/>
      <c r="IN179" s="43"/>
      <c r="IO179" s="43"/>
      <c r="IP179" s="43"/>
      <c r="IQ179" s="43"/>
      <c r="IR179" s="43"/>
      <c r="IS179" s="43"/>
      <c r="IT179" s="43"/>
      <c r="IU179" s="43"/>
    </row>
    <row r="180" spans="1:255" ht="16.350000000000001" customHeight="1">
      <c r="A180" s="215" t="s">
        <v>2335</v>
      </c>
      <c r="B180" s="216"/>
      <c r="C180" s="217">
        <f>DATE(2020,4,1)</f>
        <v>43922</v>
      </c>
      <c r="D180" s="215" t="s">
        <v>2337</v>
      </c>
    </row>
    <row r="181" spans="1:255" ht="15" customHeight="1">
      <c r="A181" s="211" t="s">
        <v>1549</v>
      </c>
      <c r="B181" s="212"/>
      <c r="C181" s="212"/>
      <c r="D181" s="212"/>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43"/>
      <c r="CF181" s="43"/>
      <c r="CG181" s="43"/>
      <c r="CH181" s="43"/>
      <c r="CI181" s="43"/>
      <c r="CJ181" s="43"/>
      <c r="CK181" s="43"/>
      <c r="CL181" s="43"/>
      <c r="CM181" s="43"/>
      <c r="CN181" s="43"/>
      <c r="CO181" s="43"/>
      <c r="CP181" s="43"/>
      <c r="CQ181" s="43"/>
      <c r="CR181" s="43"/>
      <c r="CS181" s="43"/>
      <c r="CT181" s="43"/>
      <c r="CU181" s="43"/>
      <c r="CV181" s="43"/>
      <c r="CW181" s="43"/>
      <c r="CX181" s="43"/>
      <c r="CY181" s="43"/>
      <c r="CZ181" s="43"/>
      <c r="DA181" s="43"/>
      <c r="DB181" s="43"/>
      <c r="DC181" s="43"/>
      <c r="DD181" s="43"/>
      <c r="DE181" s="43"/>
      <c r="DF181" s="43"/>
      <c r="DG181" s="43"/>
      <c r="DH181" s="43"/>
      <c r="DI181" s="43"/>
      <c r="DJ181" s="43"/>
      <c r="DK181" s="43"/>
      <c r="DL181" s="43"/>
      <c r="DM181" s="43"/>
      <c r="DN181" s="43"/>
      <c r="DO181" s="43"/>
      <c r="DP181" s="43"/>
      <c r="DQ181" s="43"/>
      <c r="DR181" s="43"/>
      <c r="DS181" s="43"/>
      <c r="DT181" s="43"/>
      <c r="DU181" s="43"/>
      <c r="DV181" s="43"/>
      <c r="DW181" s="43"/>
      <c r="DX181" s="43"/>
      <c r="DY181" s="43"/>
      <c r="DZ181" s="43"/>
      <c r="EA181" s="43"/>
      <c r="EB181" s="43"/>
      <c r="EC181" s="43"/>
      <c r="ED181" s="43"/>
      <c r="EE181" s="43"/>
      <c r="EF181" s="43"/>
      <c r="EG181" s="43"/>
      <c r="EH181" s="43"/>
      <c r="EI181" s="43"/>
      <c r="EJ181" s="43"/>
      <c r="EK181" s="43"/>
      <c r="EL181" s="43"/>
      <c r="EM181" s="43"/>
      <c r="EN181" s="43"/>
      <c r="EO181" s="43"/>
      <c r="EP181" s="43"/>
      <c r="EQ181" s="43"/>
      <c r="ER181" s="43"/>
      <c r="ES181" s="43"/>
      <c r="ET181" s="43"/>
      <c r="EU181" s="43"/>
      <c r="EV181" s="43"/>
      <c r="EW181" s="43"/>
      <c r="EX181" s="43"/>
      <c r="EY181" s="43"/>
      <c r="EZ181" s="43"/>
      <c r="FA181" s="43"/>
      <c r="FB181" s="43"/>
      <c r="FC181" s="43"/>
      <c r="FD181" s="43"/>
      <c r="FE181" s="43"/>
      <c r="FF181" s="43"/>
      <c r="FG181" s="43"/>
      <c r="FH181" s="43"/>
      <c r="FI181" s="43"/>
      <c r="FJ181" s="43"/>
      <c r="FK181" s="43"/>
      <c r="FL181" s="43"/>
      <c r="FM181" s="43"/>
      <c r="FN181" s="43"/>
      <c r="FO181" s="43"/>
      <c r="FP181" s="43"/>
      <c r="FQ181" s="43"/>
      <c r="FR181" s="43"/>
      <c r="FS181" s="43"/>
      <c r="FT181" s="43"/>
      <c r="FU181" s="43"/>
      <c r="FV181" s="43"/>
      <c r="FW181" s="43"/>
      <c r="FX181" s="43"/>
      <c r="FY181" s="43"/>
      <c r="FZ181" s="43"/>
      <c r="GA181" s="43"/>
      <c r="GB181" s="43"/>
      <c r="GC181" s="43"/>
      <c r="GD181" s="43"/>
      <c r="GE181" s="43"/>
      <c r="GF181" s="43"/>
      <c r="GG181" s="43"/>
      <c r="GH181" s="43"/>
      <c r="GI181" s="43"/>
      <c r="GJ181" s="43"/>
      <c r="GK181" s="43"/>
      <c r="GL181" s="43"/>
      <c r="GM181" s="43"/>
      <c r="GN181" s="43"/>
      <c r="GO181" s="43"/>
      <c r="GP181" s="43"/>
      <c r="GQ181" s="43"/>
      <c r="GR181" s="43"/>
      <c r="GS181" s="43"/>
      <c r="GT181" s="43"/>
      <c r="GU181" s="43"/>
      <c r="GV181" s="43"/>
      <c r="GW181" s="43"/>
      <c r="GX181" s="43"/>
      <c r="GY181" s="43"/>
      <c r="GZ181" s="43"/>
      <c r="HA181" s="43"/>
      <c r="HB181" s="43"/>
      <c r="HC181" s="43"/>
      <c r="HD181" s="43"/>
      <c r="HE181" s="43"/>
      <c r="HF181" s="43"/>
      <c r="HG181" s="43"/>
      <c r="HH181" s="43"/>
      <c r="HI181" s="43"/>
      <c r="HJ181" s="43"/>
      <c r="HK181" s="43"/>
      <c r="HL181" s="43"/>
      <c r="HM181" s="43"/>
      <c r="HN181" s="43"/>
      <c r="HO181" s="43"/>
      <c r="HP181" s="43"/>
      <c r="HQ181" s="43"/>
      <c r="HR181" s="43"/>
      <c r="HS181" s="43"/>
      <c r="HT181" s="43"/>
      <c r="HU181" s="43"/>
      <c r="HV181" s="43"/>
      <c r="HW181" s="43"/>
      <c r="HX181" s="43"/>
      <c r="HY181" s="43"/>
      <c r="HZ181" s="43"/>
      <c r="IA181" s="43"/>
      <c r="IB181" s="43"/>
      <c r="IC181" s="43"/>
      <c r="ID181" s="43"/>
      <c r="IE181" s="43"/>
      <c r="IF181" s="43"/>
      <c r="IG181" s="43"/>
      <c r="IH181" s="43"/>
      <c r="II181" s="43"/>
      <c r="IJ181" s="43"/>
      <c r="IK181" s="43"/>
      <c r="IL181" s="43"/>
      <c r="IM181" s="43"/>
      <c r="IN181" s="43"/>
      <c r="IO181" s="43"/>
      <c r="IP181" s="43"/>
      <c r="IQ181" s="43"/>
      <c r="IR181" s="43"/>
      <c r="IS181" s="43"/>
      <c r="IT181" s="43"/>
      <c r="IU181" s="43"/>
    </row>
    <row r="182" spans="1:255" ht="15" customHeight="1">
      <c r="A182" s="211" t="s">
        <v>2388</v>
      </c>
      <c r="B182" s="212"/>
      <c r="C182" s="212"/>
      <c r="D182" s="212"/>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43"/>
      <c r="BV182" s="43"/>
      <c r="BW182" s="43"/>
      <c r="BX182" s="43"/>
      <c r="BY182" s="43"/>
      <c r="BZ182" s="43"/>
      <c r="CA182" s="43"/>
      <c r="CB182" s="43"/>
      <c r="CC182" s="43"/>
      <c r="CD182" s="43"/>
      <c r="CE182" s="43"/>
      <c r="CF182" s="43"/>
      <c r="CG182" s="43"/>
      <c r="CH182" s="43"/>
      <c r="CI182" s="43"/>
      <c r="CJ182" s="43"/>
      <c r="CK182" s="43"/>
      <c r="CL182" s="43"/>
      <c r="CM182" s="43"/>
      <c r="CN182" s="43"/>
      <c r="CO182" s="43"/>
      <c r="CP182" s="43"/>
      <c r="CQ182" s="43"/>
      <c r="CR182" s="43"/>
      <c r="CS182" s="43"/>
      <c r="CT182" s="43"/>
      <c r="CU182" s="43"/>
      <c r="CV182" s="43"/>
      <c r="CW182" s="43"/>
      <c r="CX182" s="43"/>
      <c r="CY182" s="43"/>
      <c r="CZ182" s="43"/>
      <c r="DA182" s="43"/>
      <c r="DB182" s="43"/>
      <c r="DC182" s="43"/>
      <c r="DD182" s="43"/>
      <c r="DE182" s="43"/>
      <c r="DF182" s="43"/>
      <c r="DG182" s="43"/>
      <c r="DH182" s="43"/>
      <c r="DI182" s="43"/>
      <c r="DJ182" s="43"/>
      <c r="DK182" s="43"/>
      <c r="DL182" s="43"/>
      <c r="DM182" s="43"/>
      <c r="DN182" s="43"/>
      <c r="DO182" s="43"/>
      <c r="DP182" s="43"/>
      <c r="DQ182" s="43"/>
      <c r="DR182" s="43"/>
      <c r="DS182" s="43"/>
      <c r="DT182" s="43"/>
      <c r="DU182" s="43"/>
      <c r="DV182" s="43"/>
      <c r="DW182" s="43"/>
      <c r="DX182" s="43"/>
      <c r="DY182" s="43"/>
      <c r="DZ182" s="43"/>
      <c r="EA182" s="43"/>
      <c r="EB182" s="43"/>
      <c r="EC182" s="43"/>
      <c r="ED182" s="43"/>
      <c r="EE182" s="43"/>
      <c r="EF182" s="43"/>
      <c r="EG182" s="43"/>
      <c r="EH182" s="43"/>
      <c r="EI182" s="43"/>
      <c r="EJ182" s="43"/>
      <c r="EK182" s="43"/>
      <c r="EL182" s="43"/>
      <c r="EM182" s="43"/>
      <c r="EN182" s="43"/>
      <c r="EO182" s="43"/>
      <c r="EP182" s="43"/>
      <c r="EQ182" s="43"/>
      <c r="ER182" s="43"/>
      <c r="ES182" s="43"/>
      <c r="ET182" s="43"/>
      <c r="EU182" s="43"/>
      <c r="EV182" s="43"/>
      <c r="EW182" s="43"/>
      <c r="EX182" s="43"/>
      <c r="EY182" s="43"/>
      <c r="EZ182" s="43"/>
      <c r="FA182" s="43"/>
      <c r="FB182" s="43"/>
      <c r="FC182" s="43"/>
      <c r="FD182" s="43"/>
      <c r="FE182" s="43"/>
      <c r="FF182" s="43"/>
      <c r="FG182" s="43"/>
      <c r="FH182" s="43"/>
      <c r="FI182" s="43"/>
      <c r="FJ182" s="43"/>
      <c r="FK182" s="43"/>
      <c r="FL182" s="43"/>
      <c r="FM182" s="43"/>
      <c r="FN182" s="43"/>
      <c r="FO182" s="43"/>
      <c r="FP182" s="43"/>
      <c r="FQ182" s="43"/>
      <c r="FR182" s="43"/>
      <c r="FS182" s="43"/>
      <c r="FT182" s="43"/>
      <c r="FU182" s="43"/>
      <c r="FV182" s="43"/>
      <c r="FW182" s="43"/>
      <c r="FX182" s="43"/>
      <c r="FY182" s="43"/>
      <c r="FZ182" s="43"/>
      <c r="GA182" s="43"/>
      <c r="GB182" s="43"/>
      <c r="GC182" s="43"/>
      <c r="GD182" s="43"/>
      <c r="GE182" s="43"/>
      <c r="GF182" s="43"/>
      <c r="GG182" s="43"/>
      <c r="GH182" s="43"/>
      <c r="GI182" s="43"/>
      <c r="GJ182" s="43"/>
      <c r="GK182" s="43"/>
      <c r="GL182" s="43"/>
      <c r="GM182" s="43"/>
      <c r="GN182" s="43"/>
      <c r="GO182" s="43"/>
      <c r="GP182" s="43"/>
      <c r="GQ182" s="43"/>
      <c r="GR182" s="43"/>
      <c r="GS182" s="43"/>
      <c r="GT182" s="43"/>
      <c r="GU182" s="43"/>
      <c r="GV182" s="43"/>
      <c r="GW182" s="43"/>
      <c r="GX182" s="43"/>
      <c r="GY182" s="43"/>
      <c r="GZ182" s="43"/>
      <c r="HA182" s="43"/>
      <c r="HB182" s="43"/>
      <c r="HC182" s="43"/>
      <c r="HD182" s="43"/>
      <c r="HE182" s="43"/>
      <c r="HF182" s="43"/>
      <c r="HG182" s="43"/>
      <c r="HH182" s="43"/>
      <c r="HI182" s="43"/>
      <c r="HJ182" s="43"/>
      <c r="HK182" s="43"/>
      <c r="HL182" s="43"/>
      <c r="HM182" s="43"/>
      <c r="HN182" s="43"/>
      <c r="HO182" s="43"/>
      <c r="HP182" s="43"/>
      <c r="HQ182" s="43"/>
      <c r="HR182" s="43"/>
      <c r="HS182" s="43"/>
      <c r="HT182" s="43"/>
      <c r="HU182" s="43"/>
      <c r="HV182" s="43"/>
      <c r="HW182" s="43"/>
      <c r="HX182" s="43"/>
      <c r="HY182" s="43"/>
      <c r="HZ182" s="43"/>
      <c r="IA182" s="43"/>
      <c r="IB182" s="43"/>
      <c r="IC182" s="43"/>
      <c r="ID182" s="43"/>
      <c r="IE182" s="43"/>
      <c r="IF182" s="43"/>
      <c r="IG182" s="43"/>
      <c r="IH182" s="43"/>
      <c r="II182" s="43"/>
      <c r="IJ182" s="43"/>
      <c r="IK182" s="43"/>
      <c r="IL182" s="43"/>
      <c r="IM182" s="43"/>
      <c r="IN182" s="43"/>
      <c r="IO182" s="43"/>
      <c r="IP182" s="43"/>
      <c r="IQ182" s="43"/>
      <c r="IR182" s="43"/>
      <c r="IS182" s="43"/>
      <c r="IT182" s="43"/>
      <c r="IU182" s="43"/>
    </row>
    <row r="183" spans="1:255" ht="16.350000000000001" customHeight="1">
      <c r="A183" s="215" t="s">
        <v>2385</v>
      </c>
      <c r="B183" s="216"/>
      <c r="C183" s="217">
        <f>DATE(2020,4,2)</f>
        <v>43923</v>
      </c>
      <c r="D183" s="215" t="s">
        <v>1710</v>
      </c>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43"/>
      <c r="BV183" s="43"/>
      <c r="BW183" s="43"/>
      <c r="BX183" s="43"/>
      <c r="BY183" s="43"/>
      <c r="BZ183" s="43"/>
      <c r="CA183" s="43"/>
      <c r="CB183" s="43"/>
      <c r="CC183" s="43"/>
      <c r="CD183" s="43"/>
      <c r="CE183" s="43"/>
      <c r="CF183" s="43"/>
      <c r="CG183" s="43"/>
      <c r="CH183" s="43"/>
      <c r="CI183" s="43"/>
      <c r="CJ183" s="43"/>
      <c r="CK183" s="43"/>
      <c r="CL183" s="43"/>
      <c r="CM183" s="43"/>
      <c r="CN183" s="43"/>
      <c r="CO183" s="43"/>
      <c r="CP183" s="43"/>
      <c r="CQ183" s="43"/>
      <c r="CR183" s="43"/>
      <c r="CS183" s="43"/>
      <c r="CT183" s="43"/>
      <c r="CU183" s="43"/>
      <c r="CV183" s="43"/>
      <c r="CW183" s="43"/>
      <c r="CX183" s="43"/>
      <c r="CY183" s="43"/>
      <c r="CZ183" s="43"/>
      <c r="DA183" s="43"/>
      <c r="DB183" s="43"/>
      <c r="DC183" s="43"/>
      <c r="DD183" s="43"/>
      <c r="DE183" s="43"/>
      <c r="DF183" s="43"/>
      <c r="DG183" s="43"/>
      <c r="DH183" s="43"/>
      <c r="DI183" s="43"/>
      <c r="DJ183" s="43"/>
      <c r="DK183" s="43"/>
      <c r="DL183" s="43"/>
      <c r="DM183" s="43"/>
      <c r="DN183" s="43"/>
      <c r="DO183" s="43"/>
      <c r="DP183" s="43"/>
      <c r="DQ183" s="43"/>
      <c r="DR183" s="43"/>
      <c r="DS183" s="43"/>
      <c r="DT183" s="43"/>
      <c r="DU183" s="43"/>
      <c r="DV183" s="43"/>
      <c r="DW183" s="43"/>
      <c r="DX183" s="43"/>
      <c r="DY183" s="43"/>
      <c r="DZ183" s="43"/>
      <c r="EA183" s="43"/>
      <c r="EB183" s="43"/>
      <c r="EC183" s="43"/>
      <c r="ED183" s="43"/>
      <c r="EE183" s="43"/>
      <c r="EF183" s="43"/>
      <c r="EG183" s="43"/>
      <c r="EH183" s="43"/>
      <c r="EI183" s="43"/>
      <c r="EJ183" s="43"/>
      <c r="EK183" s="43"/>
      <c r="EL183" s="43"/>
      <c r="EM183" s="43"/>
      <c r="EN183" s="43"/>
      <c r="EO183" s="43"/>
      <c r="EP183" s="43"/>
      <c r="EQ183" s="43"/>
      <c r="ER183" s="43"/>
      <c r="ES183" s="43"/>
      <c r="ET183" s="43"/>
      <c r="EU183" s="43"/>
      <c r="EV183" s="43"/>
      <c r="EW183" s="43"/>
      <c r="EX183" s="43"/>
      <c r="EY183" s="43"/>
      <c r="EZ183" s="43"/>
      <c r="FA183" s="43"/>
      <c r="FB183" s="43"/>
      <c r="FC183" s="43"/>
      <c r="FD183" s="43"/>
      <c r="FE183" s="43"/>
      <c r="FF183" s="43"/>
      <c r="FG183" s="43"/>
      <c r="FH183" s="43"/>
      <c r="FI183" s="43"/>
      <c r="FJ183" s="43"/>
      <c r="FK183" s="43"/>
      <c r="FL183" s="43"/>
      <c r="FM183" s="43"/>
      <c r="FN183" s="43"/>
      <c r="FO183" s="43"/>
      <c r="FP183" s="43"/>
      <c r="FQ183" s="43"/>
      <c r="FR183" s="43"/>
      <c r="FS183" s="43"/>
      <c r="FT183" s="43"/>
      <c r="FU183" s="43"/>
      <c r="FV183" s="43"/>
      <c r="FW183" s="43"/>
      <c r="FX183" s="43"/>
      <c r="FY183" s="43"/>
      <c r="FZ183" s="43"/>
      <c r="GA183" s="43"/>
      <c r="GB183" s="43"/>
      <c r="GC183" s="43"/>
      <c r="GD183" s="43"/>
      <c r="GE183" s="43"/>
      <c r="GF183" s="43"/>
      <c r="GG183" s="43"/>
      <c r="GH183" s="43"/>
      <c r="GI183" s="43"/>
      <c r="GJ183" s="43"/>
      <c r="GK183" s="43"/>
      <c r="GL183" s="43"/>
      <c r="GM183" s="43"/>
      <c r="GN183" s="43"/>
      <c r="GO183" s="43"/>
      <c r="GP183" s="43"/>
      <c r="GQ183" s="43"/>
      <c r="GR183" s="43"/>
      <c r="GS183" s="43"/>
      <c r="GT183" s="43"/>
      <c r="GU183" s="43"/>
      <c r="GV183" s="43"/>
      <c r="GW183" s="43"/>
      <c r="GX183" s="43"/>
      <c r="GY183" s="43"/>
      <c r="GZ183" s="43"/>
      <c r="HA183" s="43"/>
      <c r="HB183" s="43"/>
      <c r="HC183" s="43"/>
      <c r="HD183" s="43"/>
      <c r="HE183" s="43"/>
      <c r="HF183" s="43"/>
      <c r="HG183" s="43"/>
      <c r="HH183" s="43"/>
      <c r="HI183" s="43"/>
      <c r="HJ183" s="43"/>
      <c r="HK183" s="43"/>
      <c r="HL183" s="43"/>
      <c r="HM183" s="43"/>
      <c r="HN183" s="43"/>
      <c r="HO183" s="43"/>
      <c r="HP183" s="43"/>
      <c r="HQ183" s="43"/>
      <c r="HR183" s="43"/>
      <c r="HS183" s="43"/>
      <c r="HT183" s="43"/>
      <c r="HU183" s="43"/>
      <c r="HV183" s="43"/>
      <c r="HW183" s="43"/>
      <c r="HX183" s="43"/>
      <c r="HY183" s="43"/>
      <c r="HZ183" s="43"/>
      <c r="IA183" s="43"/>
      <c r="IB183" s="43"/>
      <c r="IC183" s="43"/>
      <c r="ID183" s="43"/>
      <c r="IE183" s="43"/>
      <c r="IF183" s="43"/>
      <c r="IG183" s="43"/>
      <c r="IH183" s="43"/>
      <c r="II183" s="43"/>
      <c r="IJ183" s="43"/>
      <c r="IK183" s="43"/>
      <c r="IL183" s="43"/>
      <c r="IM183" s="43"/>
      <c r="IN183" s="43"/>
      <c r="IO183" s="43"/>
      <c r="IP183" s="43"/>
      <c r="IQ183" s="43"/>
      <c r="IR183" s="43"/>
      <c r="IS183" s="43"/>
      <c r="IT183" s="43"/>
      <c r="IU183" s="43"/>
    </row>
    <row r="184" spans="1:255" ht="15" customHeight="1">
      <c r="A184" s="211" t="s">
        <v>2177</v>
      </c>
      <c r="B184" s="212"/>
      <c r="C184" s="212"/>
      <c r="D184" s="212"/>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43"/>
      <c r="BV184" s="43"/>
      <c r="BW184" s="43"/>
      <c r="BX184" s="43"/>
      <c r="BY184" s="43"/>
      <c r="BZ184" s="43"/>
      <c r="CA184" s="43"/>
      <c r="CB184" s="43"/>
      <c r="CC184" s="43"/>
      <c r="CD184" s="43"/>
      <c r="CE184" s="43"/>
      <c r="CF184" s="43"/>
      <c r="CG184" s="43"/>
      <c r="CH184" s="43"/>
      <c r="CI184" s="43"/>
      <c r="CJ184" s="43"/>
      <c r="CK184" s="43"/>
      <c r="CL184" s="43"/>
      <c r="CM184" s="43"/>
      <c r="CN184" s="43"/>
      <c r="CO184" s="43"/>
      <c r="CP184" s="43"/>
      <c r="CQ184" s="43"/>
      <c r="CR184" s="43"/>
      <c r="CS184" s="43"/>
      <c r="CT184" s="43"/>
      <c r="CU184" s="43"/>
      <c r="CV184" s="43"/>
      <c r="CW184" s="43"/>
      <c r="CX184" s="43"/>
      <c r="CY184" s="43"/>
      <c r="CZ184" s="43"/>
      <c r="DA184" s="43"/>
      <c r="DB184" s="43"/>
      <c r="DC184" s="43"/>
      <c r="DD184" s="43"/>
      <c r="DE184" s="43"/>
      <c r="DF184" s="43"/>
      <c r="DG184" s="43"/>
      <c r="DH184" s="43"/>
      <c r="DI184" s="43"/>
      <c r="DJ184" s="43"/>
      <c r="DK184" s="43"/>
      <c r="DL184" s="43"/>
      <c r="DM184" s="43"/>
      <c r="DN184" s="43"/>
      <c r="DO184" s="43"/>
      <c r="DP184" s="43"/>
      <c r="DQ184" s="43"/>
      <c r="DR184" s="43"/>
      <c r="DS184" s="43"/>
      <c r="DT184" s="43"/>
      <c r="DU184" s="43"/>
      <c r="DV184" s="43"/>
      <c r="DW184" s="43"/>
      <c r="DX184" s="43"/>
      <c r="DY184" s="43"/>
      <c r="DZ184" s="43"/>
      <c r="EA184" s="43"/>
      <c r="EB184" s="43"/>
      <c r="EC184" s="43"/>
      <c r="ED184" s="43"/>
      <c r="EE184" s="43"/>
      <c r="EF184" s="43"/>
      <c r="EG184" s="43"/>
      <c r="EH184" s="43"/>
      <c r="EI184" s="43"/>
      <c r="EJ184" s="43"/>
      <c r="EK184" s="43"/>
      <c r="EL184" s="43"/>
      <c r="EM184" s="43"/>
      <c r="EN184" s="43"/>
      <c r="EO184" s="43"/>
      <c r="EP184" s="43"/>
      <c r="EQ184" s="43"/>
      <c r="ER184" s="43"/>
      <c r="ES184" s="43"/>
      <c r="ET184" s="43"/>
      <c r="EU184" s="43"/>
      <c r="EV184" s="43"/>
      <c r="EW184" s="43"/>
      <c r="EX184" s="43"/>
      <c r="EY184" s="43"/>
      <c r="EZ184" s="43"/>
      <c r="FA184" s="43"/>
      <c r="FB184" s="43"/>
      <c r="FC184" s="43"/>
      <c r="FD184" s="43"/>
      <c r="FE184" s="43"/>
      <c r="FF184" s="43"/>
      <c r="FG184" s="43"/>
      <c r="FH184" s="43"/>
      <c r="FI184" s="43"/>
      <c r="FJ184" s="43"/>
      <c r="FK184" s="43"/>
      <c r="FL184" s="43"/>
      <c r="FM184" s="43"/>
      <c r="FN184" s="43"/>
      <c r="FO184" s="43"/>
      <c r="FP184" s="43"/>
      <c r="FQ184" s="43"/>
      <c r="FR184" s="43"/>
      <c r="FS184" s="43"/>
      <c r="FT184" s="43"/>
      <c r="FU184" s="43"/>
      <c r="FV184" s="43"/>
      <c r="FW184" s="43"/>
      <c r="FX184" s="43"/>
      <c r="FY184" s="43"/>
      <c r="FZ184" s="43"/>
      <c r="GA184" s="43"/>
      <c r="GB184" s="43"/>
      <c r="GC184" s="43"/>
      <c r="GD184" s="43"/>
      <c r="GE184" s="43"/>
      <c r="GF184" s="43"/>
      <c r="GG184" s="43"/>
      <c r="GH184" s="43"/>
      <c r="GI184" s="43"/>
      <c r="GJ184" s="43"/>
      <c r="GK184" s="43"/>
      <c r="GL184" s="43"/>
      <c r="GM184" s="43"/>
      <c r="GN184" s="43"/>
      <c r="GO184" s="43"/>
      <c r="GP184" s="43"/>
      <c r="GQ184" s="43"/>
      <c r="GR184" s="43"/>
      <c r="GS184" s="43"/>
      <c r="GT184" s="43"/>
      <c r="GU184" s="43"/>
      <c r="GV184" s="43"/>
      <c r="GW184" s="43"/>
      <c r="GX184" s="43"/>
      <c r="GY184" s="43"/>
      <c r="GZ184" s="43"/>
      <c r="HA184" s="43"/>
      <c r="HB184" s="43"/>
      <c r="HC184" s="43"/>
      <c r="HD184" s="43"/>
      <c r="HE184" s="43"/>
      <c r="HF184" s="43"/>
      <c r="HG184" s="43"/>
      <c r="HH184" s="43"/>
      <c r="HI184" s="43"/>
      <c r="HJ184" s="43"/>
      <c r="HK184" s="43"/>
      <c r="HL184" s="43"/>
      <c r="HM184" s="43"/>
      <c r="HN184" s="43"/>
      <c r="HO184" s="43"/>
      <c r="HP184" s="43"/>
      <c r="HQ184" s="43"/>
      <c r="HR184" s="43"/>
      <c r="HS184" s="43"/>
      <c r="HT184" s="43"/>
      <c r="HU184" s="43"/>
      <c r="HV184" s="43"/>
      <c r="HW184" s="43"/>
      <c r="HX184" s="43"/>
      <c r="HY184" s="43"/>
      <c r="HZ184" s="43"/>
      <c r="IA184" s="43"/>
      <c r="IB184" s="43"/>
      <c r="IC184" s="43"/>
      <c r="ID184" s="43"/>
      <c r="IE184" s="43"/>
      <c r="IF184" s="43"/>
      <c r="IG184" s="43"/>
      <c r="IH184" s="43"/>
      <c r="II184" s="43"/>
      <c r="IJ184" s="43"/>
      <c r="IK184" s="43"/>
      <c r="IL184" s="43"/>
      <c r="IM184" s="43"/>
      <c r="IN184" s="43"/>
      <c r="IO184" s="43"/>
      <c r="IP184" s="43"/>
      <c r="IQ184" s="43"/>
      <c r="IR184" s="43"/>
      <c r="IS184" s="43"/>
      <c r="IT184" s="43"/>
      <c r="IU184" s="43"/>
    </row>
    <row r="185" spans="1:255" ht="15" customHeight="1">
      <c r="A185" s="211" t="s">
        <v>2660</v>
      </c>
      <c r="B185" s="212"/>
      <c r="C185" s="212"/>
      <c r="D185" s="212"/>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3"/>
      <c r="CB185" s="43"/>
      <c r="CC185" s="43"/>
      <c r="CD185" s="43"/>
      <c r="CE185" s="43"/>
      <c r="CF185" s="43"/>
      <c r="CG185" s="43"/>
      <c r="CH185" s="43"/>
      <c r="CI185" s="43"/>
      <c r="CJ185" s="43"/>
      <c r="CK185" s="43"/>
      <c r="CL185" s="43"/>
      <c r="CM185" s="43"/>
      <c r="CN185" s="43"/>
      <c r="CO185" s="43"/>
      <c r="CP185" s="43"/>
      <c r="CQ185" s="43"/>
      <c r="CR185" s="43"/>
      <c r="CS185" s="43"/>
      <c r="CT185" s="43"/>
      <c r="CU185" s="43"/>
      <c r="CV185" s="43"/>
      <c r="CW185" s="43"/>
      <c r="CX185" s="43"/>
      <c r="CY185" s="43"/>
      <c r="CZ185" s="43"/>
      <c r="DA185" s="43"/>
      <c r="DB185" s="43"/>
      <c r="DC185" s="43"/>
      <c r="DD185" s="43"/>
      <c r="DE185" s="43"/>
      <c r="DF185" s="43"/>
      <c r="DG185" s="43"/>
      <c r="DH185" s="43"/>
      <c r="DI185" s="43"/>
      <c r="DJ185" s="43"/>
      <c r="DK185" s="43"/>
      <c r="DL185" s="43"/>
      <c r="DM185" s="43"/>
      <c r="DN185" s="43"/>
      <c r="DO185" s="43"/>
      <c r="DP185" s="43"/>
      <c r="DQ185" s="43"/>
      <c r="DR185" s="43"/>
      <c r="DS185" s="43"/>
      <c r="DT185" s="43"/>
      <c r="DU185" s="43"/>
      <c r="DV185" s="43"/>
      <c r="DW185" s="43"/>
      <c r="DX185" s="43"/>
      <c r="DY185" s="43"/>
      <c r="DZ185" s="43"/>
      <c r="EA185" s="43"/>
      <c r="EB185" s="43"/>
      <c r="EC185" s="43"/>
      <c r="ED185" s="43"/>
      <c r="EE185" s="43"/>
      <c r="EF185" s="43"/>
      <c r="EG185" s="43"/>
      <c r="EH185" s="43"/>
      <c r="EI185" s="43"/>
      <c r="EJ185" s="43"/>
      <c r="EK185" s="43"/>
      <c r="EL185" s="43"/>
      <c r="EM185" s="43"/>
      <c r="EN185" s="43"/>
      <c r="EO185" s="43"/>
      <c r="EP185" s="43"/>
      <c r="EQ185" s="43"/>
      <c r="ER185" s="43"/>
      <c r="ES185" s="43"/>
      <c r="ET185" s="43"/>
      <c r="EU185" s="43"/>
      <c r="EV185" s="43"/>
      <c r="EW185" s="43"/>
      <c r="EX185" s="43"/>
      <c r="EY185" s="43"/>
      <c r="EZ185" s="43"/>
      <c r="FA185" s="43"/>
      <c r="FB185" s="43"/>
      <c r="FC185" s="43"/>
      <c r="FD185" s="43"/>
      <c r="FE185" s="43"/>
      <c r="FF185" s="43"/>
      <c r="FG185" s="43"/>
      <c r="FH185" s="43"/>
      <c r="FI185" s="43"/>
      <c r="FJ185" s="43"/>
      <c r="FK185" s="43"/>
      <c r="FL185" s="43"/>
      <c r="FM185" s="43"/>
      <c r="FN185" s="43"/>
      <c r="FO185" s="43"/>
      <c r="FP185" s="43"/>
      <c r="FQ185" s="43"/>
      <c r="FR185" s="43"/>
      <c r="FS185" s="43"/>
      <c r="FT185" s="43"/>
      <c r="FU185" s="43"/>
      <c r="FV185" s="43"/>
      <c r="FW185" s="43"/>
      <c r="FX185" s="43"/>
      <c r="FY185" s="43"/>
      <c r="FZ185" s="43"/>
      <c r="GA185" s="43"/>
      <c r="GB185" s="43"/>
      <c r="GC185" s="43"/>
      <c r="GD185" s="43"/>
      <c r="GE185" s="43"/>
      <c r="GF185" s="43"/>
      <c r="GG185" s="43"/>
      <c r="GH185" s="43"/>
      <c r="GI185" s="43"/>
      <c r="GJ185" s="43"/>
      <c r="GK185" s="43"/>
      <c r="GL185" s="43"/>
      <c r="GM185" s="43"/>
      <c r="GN185" s="43"/>
      <c r="GO185" s="43"/>
      <c r="GP185" s="43"/>
      <c r="GQ185" s="43"/>
      <c r="GR185" s="43"/>
      <c r="GS185" s="43"/>
      <c r="GT185" s="43"/>
      <c r="GU185" s="43"/>
      <c r="GV185" s="43"/>
      <c r="GW185" s="43"/>
      <c r="GX185" s="43"/>
      <c r="GY185" s="43"/>
      <c r="GZ185" s="43"/>
      <c r="HA185" s="43"/>
      <c r="HB185" s="43"/>
      <c r="HC185" s="43"/>
      <c r="HD185" s="43"/>
      <c r="HE185" s="43"/>
      <c r="HF185" s="43"/>
      <c r="HG185" s="43"/>
      <c r="HH185" s="43"/>
      <c r="HI185" s="43"/>
      <c r="HJ185" s="43"/>
      <c r="HK185" s="43"/>
      <c r="HL185" s="43"/>
      <c r="HM185" s="43"/>
      <c r="HN185" s="43"/>
      <c r="HO185" s="43"/>
      <c r="HP185" s="43"/>
      <c r="HQ185" s="43"/>
      <c r="HR185" s="43"/>
      <c r="HS185" s="43"/>
      <c r="HT185" s="43"/>
      <c r="HU185" s="43"/>
      <c r="HV185" s="43"/>
      <c r="HW185" s="43"/>
      <c r="HX185" s="43"/>
      <c r="HY185" s="43"/>
      <c r="HZ185" s="43"/>
      <c r="IA185" s="43"/>
      <c r="IB185" s="43"/>
      <c r="IC185" s="43"/>
      <c r="ID185" s="43"/>
      <c r="IE185" s="43"/>
      <c r="IF185" s="43"/>
      <c r="IG185" s="43"/>
      <c r="IH185" s="43"/>
      <c r="II185" s="43"/>
      <c r="IJ185" s="43"/>
      <c r="IK185" s="43"/>
      <c r="IL185" s="43"/>
      <c r="IM185" s="43"/>
      <c r="IN185" s="43"/>
      <c r="IO185" s="43"/>
      <c r="IP185" s="43"/>
      <c r="IQ185" s="43"/>
      <c r="IR185" s="43"/>
      <c r="IS185" s="43"/>
      <c r="IT185" s="43"/>
      <c r="IU185" s="43"/>
    </row>
    <row r="186" spans="1:255" ht="15" customHeight="1">
      <c r="A186" s="211" t="s">
        <v>2387</v>
      </c>
      <c r="B186" s="212"/>
      <c r="C186" s="212"/>
      <c r="D186" s="212"/>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43"/>
      <c r="BV186" s="43"/>
      <c r="BW186" s="43"/>
      <c r="BX186" s="43"/>
      <c r="BY186" s="43"/>
      <c r="BZ186" s="43"/>
      <c r="CA186" s="43"/>
      <c r="CB186" s="43"/>
      <c r="CC186" s="43"/>
      <c r="CD186" s="43"/>
      <c r="CE186" s="43"/>
      <c r="CF186" s="43"/>
      <c r="CG186" s="43"/>
      <c r="CH186" s="43"/>
      <c r="CI186" s="43"/>
      <c r="CJ186" s="43"/>
      <c r="CK186" s="43"/>
      <c r="CL186" s="43"/>
      <c r="CM186" s="43"/>
      <c r="CN186" s="43"/>
      <c r="CO186" s="43"/>
      <c r="CP186" s="43"/>
      <c r="CQ186" s="43"/>
      <c r="CR186" s="43"/>
      <c r="CS186" s="43"/>
      <c r="CT186" s="43"/>
      <c r="CU186" s="43"/>
      <c r="CV186" s="43"/>
      <c r="CW186" s="43"/>
      <c r="CX186" s="43"/>
      <c r="CY186" s="43"/>
      <c r="CZ186" s="43"/>
      <c r="DA186" s="43"/>
      <c r="DB186" s="43"/>
      <c r="DC186" s="43"/>
      <c r="DD186" s="43"/>
      <c r="DE186" s="43"/>
      <c r="DF186" s="43"/>
      <c r="DG186" s="43"/>
      <c r="DH186" s="43"/>
      <c r="DI186" s="43"/>
      <c r="DJ186" s="43"/>
      <c r="DK186" s="43"/>
      <c r="DL186" s="43"/>
      <c r="DM186" s="43"/>
      <c r="DN186" s="43"/>
      <c r="DO186" s="43"/>
      <c r="DP186" s="43"/>
      <c r="DQ186" s="43"/>
      <c r="DR186" s="43"/>
      <c r="DS186" s="43"/>
      <c r="DT186" s="43"/>
      <c r="DU186" s="43"/>
      <c r="DV186" s="43"/>
      <c r="DW186" s="43"/>
      <c r="DX186" s="43"/>
      <c r="DY186" s="43"/>
      <c r="DZ186" s="43"/>
      <c r="EA186" s="43"/>
      <c r="EB186" s="43"/>
      <c r="EC186" s="43"/>
      <c r="ED186" s="43"/>
      <c r="EE186" s="43"/>
      <c r="EF186" s="43"/>
      <c r="EG186" s="43"/>
      <c r="EH186" s="43"/>
      <c r="EI186" s="43"/>
      <c r="EJ186" s="43"/>
      <c r="EK186" s="43"/>
      <c r="EL186" s="43"/>
      <c r="EM186" s="43"/>
      <c r="EN186" s="43"/>
      <c r="EO186" s="43"/>
      <c r="EP186" s="43"/>
      <c r="EQ186" s="43"/>
      <c r="ER186" s="43"/>
      <c r="ES186" s="43"/>
      <c r="ET186" s="43"/>
      <c r="EU186" s="43"/>
      <c r="EV186" s="43"/>
      <c r="EW186" s="43"/>
      <c r="EX186" s="43"/>
      <c r="EY186" s="43"/>
      <c r="EZ186" s="43"/>
      <c r="FA186" s="43"/>
      <c r="FB186" s="43"/>
      <c r="FC186" s="43"/>
      <c r="FD186" s="43"/>
      <c r="FE186" s="43"/>
      <c r="FF186" s="43"/>
      <c r="FG186" s="43"/>
      <c r="FH186" s="43"/>
      <c r="FI186" s="43"/>
      <c r="FJ186" s="43"/>
      <c r="FK186" s="43"/>
      <c r="FL186" s="43"/>
      <c r="FM186" s="43"/>
      <c r="FN186" s="43"/>
      <c r="FO186" s="43"/>
      <c r="FP186" s="43"/>
      <c r="FQ186" s="43"/>
      <c r="FR186" s="43"/>
      <c r="FS186" s="43"/>
      <c r="FT186" s="43"/>
      <c r="FU186" s="43"/>
      <c r="FV186" s="43"/>
      <c r="FW186" s="43"/>
      <c r="FX186" s="43"/>
      <c r="FY186" s="43"/>
      <c r="FZ186" s="43"/>
      <c r="GA186" s="43"/>
      <c r="GB186" s="43"/>
      <c r="GC186" s="43"/>
      <c r="GD186" s="43"/>
      <c r="GE186" s="43"/>
      <c r="GF186" s="43"/>
      <c r="GG186" s="43"/>
      <c r="GH186" s="43"/>
      <c r="GI186" s="43"/>
      <c r="GJ186" s="43"/>
      <c r="GK186" s="43"/>
      <c r="GL186" s="43"/>
      <c r="GM186" s="43"/>
      <c r="GN186" s="43"/>
      <c r="GO186" s="43"/>
      <c r="GP186" s="43"/>
      <c r="GQ186" s="43"/>
      <c r="GR186" s="43"/>
      <c r="GS186" s="43"/>
      <c r="GT186" s="43"/>
      <c r="GU186" s="43"/>
      <c r="GV186" s="43"/>
      <c r="GW186" s="43"/>
      <c r="GX186" s="43"/>
      <c r="GY186" s="43"/>
      <c r="GZ186" s="43"/>
      <c r="HA186" s="43"/>
      <c r="HB186" s="43"/>
      <c r="HC186" s="43"/>
      <c r="HD186" s="43"/>
      <c r="HE186" s="43"/>
      <c r="HF186" s="43"/>
      <c r="HG186" s="43"/>
      <c r="HH186" s="43"/>
      <c r="HI186" s="43"/>
      <c r="HJ186" s="43"/>
      <c r="HK186" s="43"/>
      <c r="HL186" s="43"/>
      <c r="HM186" s="43"/>
      <c r="HN186" s="43"/>
      <c r="HO186" s="43"/>
      <c r="HP186" s="43"/>
      <c r="HQ186" s="43"/>
      <c r="HR186" s="43"/>
      <c r="HS186" s="43"/>
      <c r="HT186" s="43"/>
      <c r="HU186" s="43"/>
      <c r="HV186" s="43"/>
      <c r="HW186" s="43"/>
      <c r="HX186" s="43"/>
      <c r="HY186" s="43"/>
      <c r="HZ186" s="43"/>
      <c r="IA186" s="43"/>
      <c r="IB186" s="43"/>
      <c r="IC186" s="43"/>
      <c r="ID186" s="43"/>
      <c r="IE186" s="43"/>
      <c r="IF186" s="43"/>
      <c r="IG186" s="43"/>
      <c r="IH186" s="43"/>
      <c r="II186" s="43"/>
      <c r="IJ186" s="43"/>
      <c r="IK186" s="43"/>
      <c r="IL186" s="43"/>
      <c r="IM186" s="43"/>
      <c r="IN186" s="43"/>
      <c r="IO186" s="43"/>
      <c r="IP186" s="43"/>
      <c r="IQ186" s="43"/>
      <c r="IR186" s="43"/>
      <c r="IS186" s="43"/>
      <c r="IT186" s="43"/>
      <c r="IU186" s="43"/>
    </row>
    <row r="187" spans="1:255" ht="15" customHeight="1">
      <c r="A187" s="211" t="s">
        <v>2675</v>
      </c>
      <c r="B187" s="212"/>
      <c r="C187" s="212"/>
      <c r="D187" s="212"/>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43"/>
      <c r="BV187" s="43"/>
      <c r="BW187" s="43"/>
      <c r="BX187" s="43"/>
      <c r="BY187" s="43"/>
      <c r="BZ187" s="43"/>
      <c r="CA187" s="43"/>
      <c r="CB187" s="43"/>
      <c r="CC187" s="43"/>
      <c r="CD187" s="43"/>
      <c r="CE187" s="43"/>
      <c r="CF187" s="43"/>
      <c r="CG187" s="43"/>
      <c r="CH187" s="43"/>
      <c r="CI187" s="43"/>
      <c r="CJ187" s="43"/>
      <c r="CK187" s="43"/>
      <c r="CL187" s="43"/>
      <c r="CM187" s="43"/>
      <c r="CN187" s="43"/>
      <c r="CO187" s="43"/>
      <c r="CP187" s="43"/>
      <c r="CQ187" s="43"/>
      <c r="CR187" s="43"/>
      <c r="CS187" s="43"/>
      <c r="CT187" s="43"/>
      <c r="CU187" s="43"/>
      <c r="CV187" s="43"/>
      <c r="CW187" s="43"/>
      <c r="CX187" s="43"/>
      <c r="CY187" s="43"/>
      <c r="CZ187" s="43"/>
      <c r="DA187" s="43"/>
      <c r="DB187" s="43"/>
      <c r="DC187" s="43"/>
      <c r="DD187" s="43"/>
      <c r="DE187" s="43"/>
      <c r="DF187" s="43"/>
      <c r="DG187" s="43"/>
      <c r="DH187" s="43"/>
      <c r="DI187" s="43"/>
      <c r="DJ187" s="43"/>
      <c r="DK187" s="43"/>
      <c r="DL187" s="43"/>
      <c r="DM187" s="43"/>
      <c r="DN187" s="43"/>
      <c r="DO187" s="43"/>
      <c r="DP187" s="43"/>
      <c r="DQ187" s="43"/>
      <c r="DR187" s="43"/>
      <c r="DS187" s="43"/>
      <c r="DT187" s="43"/>
      <c r="DU187" s="43"/>
      <c r="DV187" s="43"/>
      <c r="DW187" s="43"/>
      <c r="DX187" s="43"/>
      <c r="DY187" s="43"/>
      <c r="DZ187" s="43"/>
      <c r="EA187" s="43"/>
      <c r="EB187" s="43"/>
      <c r="EC187" s="43"/>
      <c r="ED187" s="43"/>
      <c r="EE187" s="43"/>
      <c r="EF187" s="43"/>
      <c r="EG187" s="43"/>
      <c r="EH187" s="43"/>
      <c r="EI187" s="43"/>
      <c r="EJ187" s="43"/>
      <c r="EK187" s="43"/>
      <c r="EL187" s="43"/>
      <c r="EM187" s="43"/>
      <c r="EN187" s="43"/>
      <c r="EO187" s="43"/>
      <c r="EP187" s="43"/>
      <c r="EQ187" s="43"/>
      <c r="ER187" s="43"/>
      <c r="ES187" s="43"/>
      <c r="ET187" s="43"/>
      <c r="EU187" s="43"/>
      <c r="EV187" s="43"/>
      <c r="EW187" s="43"/>
      <c r="EX187" s="43"/>
      <c r="EY187" s="43"/>
      <c r="EZ187" s="43"/>
      <c r="FA187" s="43"/>
      <c r="FB187" s="43"/>
      <c r="FC187" s="43"/>
      <c r="FD187" s="43"/>
      <c r="FE187" s="43"/>
      <c r="FF187" s="43"/>
      <c r="FG187" s="43"/>
      <c r="FH187" s="43"/>
      <c r="FI187" s="43"/>
      <c r="FJ187" s="43"/>
      <c r="FK187" s="43"/>
      <c r="FL187" s="43"/>
      <c r="FM187" s="43"/>
      <c r="FN187" s="43"/>
      <c r="FO187" s="43"/>
      <c r="FP187" s="43"/>
      <c r="FQ187" s="43"/>
      <c r="FR187" s="43"/>
      <c r="FS187" s="43"/>
      <c r="FT187" s="43"/>
      <c r="FU187" s="43"/>
      <c r="FV187" s="43"/>
      <c r="FW187" s="43"/>
      <c r="FX187" s="43"/>
      <c r="FY187" s="43"/>
      <c r="FZ187" s="43"/>
      <c r="GA187" s="43"/>
      <c r="GB187" s="43"/>
      <c r="GC187" s="43"/>
      <c r="GD187" s="43"/>
      <c r="GE187" s="43"/>
      <c r="GF187" s="43"/>
      <c r="GG187" s="43"/>
      <c r="GH187" s="43"/>
      <c r="GI187" s="43"/>
      <c r="GJ187" s="43"/>
      <c r="GK187" s="43"/>
      <c r="GL187" s="43"/>
      <c r="GM187" s="43"/>
      <c r="GN187" s="43"/>
      <c r="GO187" s="43"/>
      <c r="GP187" s="43"/>
      <c r="GQ187" s="43"/>
      <c r="GR187" s="43"/>
      <c r="GS187" s="43"/>
      <c r="GT187" s="43"/>
      <c r="GU187" s="43"/>
      <c r="GV187" s="43"/>
      <c r="GW187" s="43"/>
      <c r="GX187" s="43"/>
      <c r="GY187" s="43"/>
      <c r="GZ187" s="43"/>
      <c r="HA187" s="43"/>
      <c r="HB187" s="43"/>
      <c r="HC187" s="43"/>
      <c r="HD187" s="43"/>
      <c r="HE187" s="43"/>
      <c r="HF187" s="43"/>
      <c r="HG187" s="43"/>
      <c r="HH187" s="43"/>
      <c r="HI187" s="43"/>
      <c r="HJ187" s="43"/>
      <c r="HK187" s="43"/>
      <c r="HL187" s="43"/>
      <c r="HM187" s="43"/>
      <c r="HN187" s="43"/>
      <c r="HO187" s="43"/>
      <c r="HP187" s="43"/>
      <c r="HQ187" s="43"/>
      <c r="HR187" s="43"/>
      <c r="HS187" s="43"/>
      <c r="HT187" s="43"/>
      <c r="HU187" s="43"/>
      <c r="HV187" s="43"/>
      <c r="HW187" s="43"/>
      <c r="HX187" s="43"/>
      <c r="HY187" s="43"/>
      <c r="HZ187" s="43"/>
      <c r="IA187" s="43"/>
      <c r="IB187" s="43"/>
      <c r="IC187" s="43"/>
      <c r="ID187" s="43"/>
      <c r="IE187" s="43"/>
      <c r="IF187" s="43"/>
      <c r="IG187" s="43"/>
      <c r="IH187" s="43"/>
      <c r="II187" s="43"/>
      <c r="IJ187" s="43"/>
      <c r="IK187" s="43"/>
      <c r="IL187" s="43"/>
      <c r="IM187" s="43"/>
      <c r="IN187" s="43"/>
      <c r="IO187" s="43"/>
      <c r="IP187" s="43"/>
      <c r="IQ187" s="43"/>
      <c r="IR187" s="43"/>
      <c r="IS187" s="43"/>
      <c r="IT187" s="43"/>
      <c r="IU187" s="43"/>
    </row>
    <row r="188" spans="1:255" ht="15" customHeight="1">
      <c r="A188" s="211" t="s">
        <v>2659</v>
      </c>
      <c r="B188" s="212"/>
      <c r="C188" s="212"/>
      <c r="D188" s="212"/>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3"/>
      <c r="CQ188" s="43"/>
      <c r="CR188" s="43"/>
      <c r="CS188" s="43"/>
      <c r="CT188" s="43"/>
      <c r="CU188" s="43"/>
      <c r="CV188" s="43"/>
      <c r="CW188" s="43"/>
      <c r="CX188" s="43"/>
      <c r="CY188" s="43"/>
      <c r="CZ188" s="43"/>
      <c r="DA188" s="43"/>
      <c r="DB188" s="43"/>
      <c r="DC188" s="43"/>
      <c r="DD188" s="43"/>
      <c r="DE188" s="43"/>
      <c r="DF188" s="43"/>
      <c r="DG188" s="43"/>
      <c r="DH188" s="43"/>
      <c r="DI188" s="43"/>
      <c r="DJ188" s="43"/>
      <c r="DK188" s="43"/>
      <c r="DL188" s="43"/>
      <c r="DM188" s="43"/>
      <c r="DN188" s="43"/>
      <c r="DO188" s="43"/>
      <c r="DP188" s="43"/>
      <c r="DQ188" s="43"/>
      <c r="DR188" s="43"/>
      <c r="DS188" s="43"/>
      <c r="DT188" s="43"/>
      <c r="DU188" s="43"/>
      <c r="DV188" s="43"/>
      <c r="DW188" s="43"/>
      <c r="DX188" s="43"/>
      <c r="DY188" s="43"/>
      <c r="DZ188" s="43"/>
      <c r="EA188" s="43"/>
      <c r="EB188" s="43"/>
      <c r="EC188" s="43"/>
      <c r="ED188" s="43"/>
      <c r="EE188" s="43"/>
      <c r="EF188" s="43"/>
      <c r="EG188" s="43"/>
      <c r="EH188" s="43"/>
      <c r="EI188" s="43"/>
      <c r="EJ188" s="43"/>
      <c r="EK188" s="43"/>
      <c r="EL188" s="43"/>
      <c r="EM188" s="43"/>
      <c r="EN188" s="43"/>
      <c r="EO188" s="43"/>
      <c r="EP188" s="43"/>
      <c r="EQ188" s="43"/>
      <c r="ER188" s="43"/>
      <c r="ES188" s="43"/>
      <c r="ET188" s="43"/>
      <c r="EU188" s="43"/>
      <c r="EV188" s="43"/>
      <c r="EW188" s="43"/>
      <c r="EX188" s="43"/>
      <c r="EY188" s="43"/>
      <c r="EZ188" s="43"/>
      <c r="FA188" s="43"/>
      <c r="FB188" s="43"/>
      <c r="FC188" s="43"/>
      <c r="FD188" s="43"/>
      <c r="FE188" s="43"/>
      <c r="FF188" s="43"/>
      <c r="FG188" s="43"/>
      <c r="FH188" s="43"/>
      <c r="FI188" s="43"/>
      <c r="FJ188" s="43"/>
      <c r="FK188" s="43"/>
      <c r="FL188" s="43"/>
      <c r="FM188" s="43"/>
      <c r="FN188" s="43"/>
      <c r="FO188" s="43"/>
      <c r="FP188" s="43"/>
      <c r="FQ188" s="43"/>
      <c r="FR188" s="43"/>
      <c r="FS188" s="43"/>
      <c r="FT188" s="43"/>
      <c r="FU188" s="43"/>
      <c r="FV188" s="43"/>
      <c r="FW188" s="43"/>
      <c r="FX188" s="43"/>
      <c r="FY188" s="43"/>
      <c r="FZ188" s="43"/>
      <c r="GA188" s="43"/>
      <c r="GB188" s="43"/>
      <c r="GC188" s="43"/>
      <c r="GD188" s="43"/>
      <c r="GE188" s="43"/>
      <c r="GF188" s="43"/>
      <c r="GG188" s="43"/>
      <c r="GH188" s="43"/>
      <c r="GI188" s="43"/>
      <c r="GJ188" s="43"/>
      <c r="GK188" s="43"/>
      <c r="GL188" s="43"/>
      <c r="GM188" s="43"/>
      <c r="GN188" s="43"/>
      <c r="GO188" s="43"/>
      <c r="GP188" s="43"/>
      <c r="GQ188" s="43"/>
      <c r="GR188" s="43"/>
      <c r="GS188" s="43"/>
      <c r="GT188" s="43"/>
      <c r="GU188" s="43"/>
      <c r="GV188" s="43"/>
      <c r="GW188" s="43"/>
      <c r="GX188" s="43"/>
      <c r="GY188" s="43"/>
      <c r="GZ188" s="43"/>
      <c r="HA188" s="43"/>
      <c r="HB188" s="43"/>
      <c r="HC188" s="43"/>
      <c r="HD188" s="43"/>
      <c r="HE188" s="43"/>
      <c r="HF188" s="43"/>
      <c r="HG188" s="43"/>
      <c r="HH188" s="43"/>
      <c r="HI188" s="43"/>
      <c r="HJ188" s="43"/>
      <c r="HK188" s="43"/>
      <c r="HL188" s="43"/>
      <c r="HM188" s="43"/>
      <c r="HN188" s="43"/>
      <c r="HO188" s="43"/>
      <c r="HP188" s="43"/>
      <c r="HQ188" s="43"/>
      <c r="HR188" s="43"/>
      <c r="HS188" s="43"/>
      <c r="HT188" s="43"/>
      <c r="HU188" s="43"/>
      <c r="HV188" s="43"/>
      <c r="HW188" s="43"/>
      <c r="HX188" s="43"/>
      <c r="HY188" s="43"/>
      <c r="HZ188" s="43"/>
      <c r="IA188" s="43"/>
      <c r="IB188" s="43"/>
      <c r="IC188" s="43"/>
      <c r="ID188" s="43"/>
      <c r="IE188" s="43"/>
      <c r="IF188" s="43"/>
      <c r="IG188" s="43"/>
      <c r="IH188" s="43"/>
      <c r="II188" s="43"/>
      <c r="IJ188" s="43"/>
      <c r="IK188" s="43"/>
      <c r="IL188" s="43"/>
      <c r="IM188" s="43"/>
      <c r="IN188" s="43"/>
      <c r="IO188" s="43"/>
      <c r="IP188" s="43"/>
      <c r="IQ188" s="43"/>
      <c r="IR188" s="43"/>
      <c r="IS188" s="43"/>
      <c r="IT188" s="43"/>
      <c r="IU188" s="43"/>
    </row>
    <row r="189" spans="1:255" ht="15" customHeight="1">
      <c r="A189" s="211" t="s">
        <v>2658</v>
      </c>
      <c r="B189" s="212"/>
      <c r="C189" s="212"/>
      <c r="D189" s="212"/>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c r="BY189" s="43"/>
      <c r="BZ189" s="43"/>
      <c r="CA189" s="43"/>
      <c r="CB189" s="43"/>
      <c r="CC189" s="43"/>
      <c r="CD189" s="43"/>
      <c r="CE189" s="43"/>
      <c r="CF189" s="43"/>
      <c r="CG189" s="43"/>
      <c r="CH189" s="43"/>
      <c r="CI189" s="43"/>
      <c r="CJ189" s="43"/>
      <c r="CK189" s="43"/>
      <c r="CL189" s="43"/>
      <c r="CM189" s="43"/>
      <c r="CN189" s="43"/>
      <c r="CO189" s="43"/>
      <c r="CP189" s="43"/>
      <c r="CQ189" s="43"/>
      <c r="CR189" s="43"/>
      <c r="CS189" s="43"/>
      <c r="CT189" s="43"/>
      <c r="CU189" s="43"/>
      <c r="CV189" s="43"/>
      <c r="CW189" s="43"/>
      <c r="CX189" s="43"/>
      <c r="CY189" s="43"/>
      <c r="CZ189" s="43"/>
      <c r="DA189" s="43"/>
      <c r="DB189" s="43"/>
      <c r="DC189" s="43"/>
      <c r="DD189" s="43"/>
      <c r="DE189" s="43"/>
      <c r="DF189" s="43"/>
      <c r="DG189" s="43"/>
      <c r="DH189" s="43"/>
      <c r="DI189" s="43"/>
      <c r="DJ189" s="43"/>
      <c r="DK189" s="43"/>
      <c r="DL189" s="43"/>
      <c r="DM189" s="43"/>
      <c r="DN189" s="43"/>
      <c r="DO189" s="43"/>
      <c r="DP189" s="43"/>
      <c r="DQ189" s="43"/>
      <c r="DR189" s="43"/>
      <c r="DS189" s="43"/>
      <c r="DT189" s="43"/>
      <c r="DU189" s="43"/>
      <c r="DV189" s="43"/>
      <c r="DW189" s="43"/>
      <c r="DX189" s="43"/>
      <c r="DY189" s="43"/>
      <c r="DZ189" s="43"/>
      <c r="EA189" s="43"/>
      <c r="EB189" s="43"/>
      <c r="EC189" s="43"/>
      <c r="ED189" s="43"/>
      <c r="EE189" s="43"/>
      <c r="EF189" s="43"/>
      <c r="EG189" s="43"/>
      <c r="EH189" s="43"/>
      <c r="EI189" s="43"/>
      <c r="EJ189" s="43"/>
      <c r="EK189" s="43"/>
      <c r="EL189" s="43"/>
      <c r="EM189" s="43"/>
      <c r="EN189" s="43"/>
      <c r="EO189" s="43"/>
      <c r="EP189" s="43"/>
      <c r="EQ189" s="43"/>
      <c r="ER189" s="43"/>
      <c r="ES189" s="43"/>
      <c r="ET189" s="43"/>
      <c r="EU189" s="43"/>
      <c r="EV189" s="43"/>
      <c r="EW189" s="43"/>
      <c r="EX189" s="43"/>
      <c r="EY189" s="43"/>
      <c r="EZ189" s="43"/>
      <c r="FA189" s="43"/>
      <c r="FB189" s="43"/>
      <c r="FC189" s="43"/>
      <c r="FD189" s="43"/>
      <c r="FE189" s="43"/>
      <c r="FF189" s="43"/>
      <c r="FG189" s="43"/>
      <c r="FH189" s="43"/>
      <c r="FI189" s="43"/>
      <c r="FJ189" s="43"/>
      <c r="FK189" s="43"/>
      <c r="FL189" s="43"/>
      <c r="FM189" s="43"/>
      <c r="FN189" s="43"/>
      <c r="FO189" s="43"/>
      <c r="FP189" s="43"/>
      <c r="FQ189" s="43"/>
      <c r="FR189" s="43"/>
      <c r="FS189" s="43"/>
      <c r="FT189" s="43"/>
      <c r="FU189" s="43"/>
      <c r="FV189" s="43"/>
      <c r="FW189" s="43"/>
      <c r="FX189" s="43"/>
      <c r="FY189" s="43"/>
      <c r="FZ189" s="43"/>
      <c r="GA189" s="43"/>
      <c r="GB189" s="43"/>
      <c r="GC189" s="43"/>
      <c r="GD189" s="43"/>
      <c r="GE189" s="43"/>
      <c r="GF189" s="43"/>
      <c r="GG189" s="43"/>
      <c r="GH189" s="43"/>
      <c r="GI189" s="43"/>
      <c r="GJ189" s="43"/>
      <c r="GK189" s="43"/>
      <c r="GL189" s="43"/>
      <c r="GM189" s="43"/>
      <c r="GN189" s="43"/>
      <c r="GO189" s="43"/>
      <c r="GP189" s="43"/>
      <c r="GQ189" s="43"/>
      <c r="GR189" s="43"/>
      <c r="GS189" s="43"/>
      <c r="GT189" s="43"/>
      <c r="GU189" s="43"/>
      <c r="GV189" s="43"/>
      <c r="GW189" s="43"/>
      <c r="GX189" s="43"/>
      <c r="GY189" s="43"/>
      <c r="GZ189" s="43"/>
      <c r="HA189" s="43"/>
      <c r="HB189" s="43"/>
      <c r="HC189" s="43"/>
      <c r="HD189" s="43"/>
      <c r="HE189" s="43"/>
      <c r="HF189" s="43"/>
      <c r="HG189" s="43"/>
      <c r="HH189" s="43"/>
      <c r="HI189" s="43"/>
      <c r="HJ189" s="43"/>
      <c r="HK189" s="43"/>
      <c r="HL189" s="43"/>
      <c r="HM189" s="43"/>
      <c r="HN189" s="43"/>
      <c r="HO189" s="43"/>
      <c r="HP189" s="43"/>
      <c r="HQ189" s="43"/>
      <c r="HR189" s="43"/>
      <c r="HS189" s="43"/>
      <c r="HT189" s="43"/>
      <c r="HU189" s="43"/>
      <c r="HV189" s="43"/>
      <c r="HW189" s="43"/>
      <c r="HX189" s="43"/>
      <c r="HY189" s="43"/>
      <c r="HZ189" s="43"/>
      <c r="IA189" s="43"/>
      <c r="IB189" s="43"/>
      <c r="IC189" s="43"/>
      <c r="ID189" s="43"/>
      <c r="IE189" s="43"/>
      <c r="IF189" s="43"/>
      <c r="IG189" s="43"/>
      <c r="IH189" s="43"/>
      <c r="II189" s="43"/>
      <c r="IJ189" s="43"/>
      <c r="IK189" s="43"/>
      <c r="IL189" s="43"/>
      <c r="IM189" s="43"/>
      <c r="IN189" s="43"/>
      <c r="IO189" s="43"/>
      <c r="IP189" s="43"/>
      <c r="IQ189" s="43"/>
      <c r="IR189" s="43"/>
      <c r="IS189" s="43"/>
      <c r="IT189" s="43"/>
      <c r="IU189" s="43"/>
    </row>
    <row r="190" spans="1:255" ht="16.350000000000001" customHeight="1">
      <c r="A190" s="215" t="s">
        <v>2662</v>
      </c>
      <c r="B190" s="216"/>
      <c r="C190" s="217">
        <f>DATE(2020,4,2)</f>
        <v>43923</v>
      </c>
      <c r="D190" s="215" t="s">
        <v>1710</v>
      </c>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c r="CU190" s="43"/>
      <c r="CV190" s="43"/>
      <c r="CW190" s="43"/>
      <c r="CX190" s="43"/>
      <c r="CY190" s="43"/>
      <c r="CZ190" s="43"/>
      <c r="DA190" s="43"/>
      <c r="DB190" s="43"/>
      <c r="DC190" s="43"/>
      <c r="DD190" s="43"/>
      <c r="DE190" s="43"/>
      <c r="DF190" s="43"/>
      <c r="DG190" s="43"/>
      <c r="DH190" s="43"/>
      <c r="DI190" s="43"/>
      <c r="DJ190" s="43"/>
      <c r="DK190" s="43"/>
      <c r="DL190" s="43"/>
      <c r="DM190" s="43"/>
      <c r="DN190" s="43"/>
      <c r="DO190" s="43"/>
      <c r="DP190" s="43"/>
      <c r="DQ190" s="43"/>
      <c r="DR190" s="43"/>
      <c r="DS190" s="43"/>
      <c r="DT190" s="43"/>
      <c r="DU190" s="43"/>
      <c r="DV190" s="43"/>
      <c r="DW190" s="43"/>
      <c r="DX190" s="43"/>
      <c r="DY190" s="43"/>
      <c r="DZ190" s="43"/>
      <c r="EA190" s="43"/>
      <c r="EB190" s="43"/>
      <c r="EC190" s="43"/>
      <c r="ED190" s="43"/>
      <c r="EE190" s="43"/>
      <c r="EF190" s="43"/>
      <c r="EG190" s="43"/>
      <c r="EH190" s="43"/>
      <c r="EI190" s="43"/>
      <c r="EJ190" s="43"/>
      <c r="EK190" s="43"/>
      <c r="EL190" s="43"/>
      <c r="EM190" s="43"/>
      <c r="EN190" s="43"/>
      <c r="EO190" s="43"/>
      <c r="EP190" s="43"/>
      <c r="EQ190" s="43"/>
      <c r="ER190" s="43"/>
      <c r="ES190" s="43"/>
      <c r="ET190" s="43"/>
      <c r="EU190" s="43"/>
      <c r="EV190" s="43"/>
      <c r="EW190" s="43"/>
      <c r="EX190" s="43"/>
      <c r="EY190" s="43"/>
      <c r="EZ190" s="43"/>
      <c r="FA190" s="43"/>
      <c r="FB190" s="43"/>
      <c r="FC190" s="43"/>
      <c r="FD190" s="43"/>
      <c r="FE190" s="43"/>
      <c r="FF190" s="43"/>
      <c r="FG190" s="43"/>
      <c r="FH190" s="43"/>
      <c r="FI190" s="43"/>
      <c r="FJ190" s="43"/>
      <c r="FK190" s="43"/>
      <c r="FL190" s="43"/>
      <c r="FM190" s="43"/>
      <c r="FN190" s="43"/>
      <c r="FO190" s="43"/>
      <c r="FP190" s="43"/>
      <c r="FQ190" s="43"/>
      <c r="FR190" s="43"/>
      <c r="FS190" s="43"/>
      <c r="FT190" s="43"/>
      <c r="FU190" s="43"/>
      <c r="FV190" s="43"/>
      <c r="FW190" s="43"/>
      <c r="FX190" s="43"/>
      <c r="FY190" s="43"/>
      <c r="FZ190" s="43"/>
      <c r="GA190" s="43"/>
      <c r="GB190" s="43"/>
      <c r="GC190" s="43"/>
      <c r="GD190" s="43"/>
      <c r="GE190" s="43"/>
      <c r="GF190" s="43"/>
      <c r="GG190" s="43"/>
      <c r="GH190" s="43"/>
      <c r="GI190" s="43"/>
      <c r="GJ190" s="43"/>
      <c r="GK190" s="43"/>
      <c r="GL190" s="43"/>
      <c r="GM190" s="43"/>
      <c r="GN190" s="43"/>
      <c r="GO190" s="43"/>
      <c r="GP190" s="43"/>
      <c r="GQ190" s="43"/>
      <c r="GR190" s="43"/>
      <c r="GS190" s="43"/>
      <c r="GT190" s="43"/>
      <c r="GU190" s="43"/>
      <c r="GV190" s="43"/>
      <c r="GW190" s="43"/>
      <c r="GX190" s="43"/>
      <c r="GY190" s="43"/>
      <c r="GZ190" s="43"/>
      <c r="HA190" s="43"/>
      <c r="HB190" s="43"/>
      <c r="HC190" s="43"/>
      <c r="HD190" s="43"/>
      <c r="HE190" s="43"/>
      <c r="HF190" s="43"/>
      <c r="HG190" s="43"/>
      <c r="HH190" s="43"/>
      <c r="HI190" s="43"/>
      <c r="HJ190" s="43"/>
      <c r="HK190" s="43"/>
      <c r="HL190" s="43"/>
      <c r="HM190" s="43"/>
      <c r="HN190" s="43"/>
      <c r="HO190" s="43"/>
      <c r="HP190" s="43"/>
      <c r="HQ190" s="43"/>
      <c r="HR190" s="43"/>
      <c r="HS190" s="43"/>
      <c r="HT190" s="43"/>
      <c r="HU190" s="43"/>
      <c r="HV190" s="43"/>
      <c r="HW190" s="43"/>
      <c r="HX190" s="43"/>
      <c r="HY190" s="43"/>
      <c r="HZ190" s="43"/>
      <c r="IA190" s="43"/>
      <c r="IB190" s="43"/>
      <c r="IC190" s="43"/>
      <c r="ID190" s="43"/>
      <c r="IE190" s="43"/>
      <c r="IF190" s="43"/>
      <c r="IG190" s="43"/>
      <c r="IH190" s="43"/>
      <c r="II190" s="43"/>
      <c r="IJ190" s="43"/>
      <c r="IK190" s="43"/>
      <c r="IL190" s="43"/>
      <c r="IM190" s="43"/>
      <c r="IN190" s="43"/>
      <c r="IO190" s="43"/>
      <c r="IP190" s="43"/>
      <c r="IQ190" s="43"/>
      <c r="IR190" s="43"/>
      <c r="IS190" s="43"/>
      <c r="IT190" s="43"/>
      <c r="IU190" s="43"/>
    </row>
    <row r="191" spans="1:255" ht="15" customHeight="1">
      <c r="A191" s="211" t="s">
        <v>2663</v>
      </c>
      <c r="B191" s="212"/>
      <c r="C191" s="212"/>
      <c r="D191" s="212"/>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43"/>
      <c r="BV191" s="43"/>
      <c r="BW191" s="43"/>
      <c r="BX191" s="43"/>
      <c r="BY191" s="43"/>
      <c r="BZ191" s="43"/>
      <c r="CA191" s="43"/>
      <c r="CB191" s="43"/>
      <c r="CC191" s="43"/>
      <c r="CD191" s="43"/>
      <c r="CE191" s="43"/>
      <c r="CF191" s="43"/>
      <c r="CG191" s="43"/>
      <c r="CH191" s="43"/>
      <c r="CI191" s="43"/>
      <c r="CJ191" s="43"/>
      <c r="CK191" s="43"/>
      <c r="CL191" s="43"/>
      <c r="CM191" s="43"/>
      <c r="CN191" s="43"/>
      <c r="CO191" s="43"/>
      <c r="CP191" s="43"/>
      <c r="CQ191" s="43"/>
      <c r="CR191" s="43"/>
      <c r="CS191" s="43"/>
      <c r="CT191" s="43"/>
      <c r="CU191" s="43"/>
      <c r="CV191" s="43"/>
      <c r="CW191" s="43"/>
      <c r="CX191" s="43"/>
      <c r="CY191" s="43"/>
      <c r="CZ191" s="43"/>
      <c r="DA191" s="43"/>
      <c r="DB191" s="43"/>
      <c r="DC191" s="43"/>
      <c r="DD191" s="43"/>
      <c r="DE191" s="43"/>
      <c r="DF191" s="43"/>
      <c r="DG191" s="43"/>
      <c r="DH191" s="43"/>
      <c r="DI191" s="43"/>
      <c r="DJ191" s="43"/>
      <c r="DK191" s="43"/>
      <c r="DL191" s="43"/>
      <c r="DM191" s="43"/>
      <c r="DN191" s="43"/>
      <c r="DO191" s="43"/>
      <c r="DP191" s="43"/>
      <c r="DQ191" s="43"/>
      <c r="DR191" s="43"/>
      <c r="DS191" s="43"/>
      <c r="DT191" s="43"/>
      <c r="DU191" s="43"/>
      <c r="DV191" s="43"/>
      <c r="DW191" s="43"/>
      <c r="DX191" s="43"/>
      <c r="DY191" s="43"/>
      <c r="DZ191" s="43"/>
      <c r="EA191" s="43"/>
      <c r="EB191" s="43"/>
      <c r="EC191" s="43"/>
      <c r="ED191" s="43"/>
      <c r="EE191" s="43"/>
      <c r="EF191" s="43"/>
      <c r="EG191" s="43"/>
      <c r="EH191" s="43"/>
      <c r="EI191" s="43"/>
      <c r="EJ191" s="43"/>
      <c r="EK191" s="43"/>
      <c r="EL191" s="43"/>
      <c r="EM191" s="43"/>
      <c r="EN191" s="43"/>
      <c r="EO191" s="43"/>
      <c r="EP191" s="43"/>
      <c r="EQ191" s="43"/>
      <c r="ER191" s="43"/>
      <c r="ES191" s="43"/>
      <c r="ET191" s="43"/>
      <c r="EU191" s="43"/>
      <c r="EV191" s="43"/>
      <c r="EW191" s="43"/>
      <c r="EX191" s="43"/>
      <c r="EY191" s="43"/>
      <c r="EZ191" s="43"/>
      <c r="FA191" s="43"/>
      <c r="FB191" s="43"/>
      <c r="FC191" s="43"/>
      <c r="FD191" s="43"/>
      <c r="FE191" s="43"/>
      <c r="FF191" s="43"/>
      <c r="FG191" s="43"/>
      <c r="FH191" s="43"/>
      <c r="FI191" s="43"/>
      <c r="FJ191" s="43"/>
      <c r="FK191" s="43"/>
      <c r="FL191" s="43"/>
      <c r="FM191" s="43"/>
      <c r="FN191" s="43"/>
      <c r="FO191" s="43"/>
      <c r="FP191" s="43"/>
      <c r="FQ191" s="43"/>
      <c r="FR191" s="43"/>
      <c r="FS191" s="43"/>
      <c r="FT191" s="43"/>
      <c r="FU191" s="43"/>
      <c r="FV191" s="43"/>
      <c r="FW191" s="43"/>
      <c r="FX191" s="43"/>
      <c r="FY191" s="43"/>
      <c r="FZ191" s="43"/>
      <c r="GA191" s="43"/>
      <c r="GB191" s="43"/>
      <c r="GC191" s="43"/>
      <c r="GD191" s="43"/>
      <c r="GE191" s="43"/>
      <c r="GF191" s="43"/>
      <c r="GG191" s="43"/>
      <c r="GH191" s="43"/>
      <c r="GI191" s="43"/>
      <c r="GJ191" s="43"/>
      <c r="GK191" s="43"/>
      <c r="GL191" s="43"/>
      <c r="GM191" s="43"/>
      <c r="GN191" s="43"/>
      <c r="GO191" s="43"/>
      <c r="GP191" s="43"/>
      <c r="GQ191" s="43"/>
      <c r="GR191" s="43"/>
      <c r="GS191" s="43"/>
      <c r="GT191" s="43"/>
      <c r="GU191" s="43"/>
      <c r="GV191" s="43"/>
      <c r="GW191" s="43"/>
      <c r="GX191" s="43"/>
      <c r="GY191" s="43"/>
      <c r="GZ191" s="43"/>
      <c r="HA191" s="43"/>
      <c r="HB191" s="43"/>
      <c r="HC191" s="43"/>
      <c r="HD191" s="43"/>
      <c r="HE191" s="43"/>
      <c r="HF191" s="43"/>
      <c r="HG191" s="43"/>
      <c r="HH191" s="43"/>
      <c r="HI191" s="43"/>
      <c r="HJ191" s="43"/>
      <c r="HK191" s="43"/>
      <c r="HL191" s="43"/>
      <c r="HM191" s="43"/>
      <c r="HN191" s="43"/>
      <c r="HO191" s="43"/>
      <c r="HP191" s="43"/>
      <c r="HQ191" s="43"/>
      <c r="HR191" s="43"/>
      <c r="HS191" s="43"/>
      <c r="HT191" s="43"/>
      <c r="HU191" s="43"/>
      <c r="HV191" s="43"/>
      <c r="HW191" s="43"/>
      <c r="HX191" s="43"/>
      <c r="HY191" s="43"/>
      <c r="HZ191" s="43"/>
      <c r="IA191" s="43"/>
      <c r="IB191" s="43"/>
      <c r="IC191" s="43"/>
      <c r="ID191" s="43"/>
      <c r="IE191" s="43"/>
      <c r="IF191" s="43"/>
      <c r="IG191" s="43"/>
      <c r="IH191" s="43"/>
      <c r="II191" s="43"/>
      <c r="IJ191" s="43"/>
      <c r="IK191" s="43"/>
      <c r="IL191" s="43"/>
      <c r="IM191" s="43"/>
      <c r="IN191" s="43"/>
      <c r="IO191" s="43"/>
      <c r="IP191" s="43"/>
      <c r="IQ191" s="43"/>
      <c r="IR191" s="43"/>
      <c r="IS191" s="43"/>
      <c r="IT191" s="43"/>
      <c r="IU191" s="43"/>
    </row>
    <row r="192" spans="1:255" ht="15" customHeight="1">
      <c r="A192" s="211" t="s">
        <v>2672</v>
      </c>
      <c r="B192" s="212"/>
      <c r="C192" s="212"/>
      <c r="D192" s="212"/>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43"/>
      <c r="BV192" s="43"/>
      <c r="BW192" s="43"/>
      <c r="BX192" s="43"/>
      <c r="BY192" s="43"/>
      <c r="BZ192" s="43"/>
      <c r="CA192" s="43"/>
      <c r="CB192" s="43"/>
      <c r="CC192" s="43"/>
      <c r="CD192" s="43"/>
      <c r="CE192" s="43"/>
      <c r="CF192" s="43"/>
      <c r="CG192" s="43"/>
      <c r="CH192" s="43"/>
      <c r="CI192" s="43"/>
      <c r="CJ192" s="43"/>
      <c r="CK192" s="43"/>
      <c r="CL192" s="43"/>
      <c r="CM192" s="43"/>
      <c r="CN192" s="43"/>
      <c r="CO192" s="43"/>
      <c r="CP192" s="43"/>
      <c r="CQ192" s="43"/>
      <c r="CR192" s="43"/>
      <c r="CS192" s="43"/>
      <c r="CT192" s="43"/>
      <c r="CU192" s="43"/>
      <c r="CV192" s="43"/>
      <c r="CW192" s="43"/>
      <c r="CX192" s="43"/>
      <c r="CY192" s="43"/>
      <c r="CZ192" s="43"/>
      <c r="DA192" s="43"/>
      <c r="DB192" s="43"/>
      <c r="DC192" s="43"/>
      <c r="DD192" s="43"/>
      <c r="DE192" s="43"/>
      <c r="DF192" s="43"/>
      <c r="DG192" s="43"/>
      <c r="DH192" s="43"/>
      <c r="DI192" s="43"/>
      <c r="DJ192" s="43"/>
      <c r="DK192" s="43"/>
      <c r="DL192" s="43"/>
      <c r="DM192" s="43"/>
      <c r="DN192" s="43"/>
      <c r="DO192" s="43"/>
      <c r="DP192" s="43"/>
      <c r="DQ192" s="43"/>
      <c r="DR192" s="43"/>
      <c r="DS192" s="43"/>
      <c r="DT192" s="43"/>
      <c r="DU192" s="43"/>
      <c r="DV192" s="43"/>
      <c r="DW192" s="43"/>
      <c r="DX192" s="43"/>
      <c r="DY192" s="43"/>
      <c r="DZ192" s="43"/>
      <c r="EA192" s="43"/>
      <c r="EB192" s="43"/>
      <c r="EC192" s="43"/>
      <c r="ED192" s="43"/>
      <c r="EE192" s="43"/>
      <c r="EF192" s="43"/>
      <c r="EG192" s="43"/>
      <c r="EH192" s="43"/>
      <c r="EI192" s="43"/>
      <c r="EJ192" s="43"/>
      <c r="EK192" s="43"/>
      <c r="EL192" s="43"/>
      <c r="EM192" s="43"/>
      <c r="EN192" s="43"/>
      <c r="EO192" s="43"/>
      <c r="EP192" s="43"/>
      <c r="EQ192" s="43"/>
      <c r="ER192" s="43"/>
      <c r="ES192" s="43"/>
      <c r="ET192" s="43"/>
      <c r="EU192" s="43"/>
      <c r="EV192" s="43"/>
      <c r="EW192" s="43"/>
      <c r="EX192" s="43"/>
      <c r="EY192" s="43"/>
      <c r="EZ192" s="43"/>
      <c r="FA192" s="43"/>
      <c r="FB192" s="43"/>
      <c r="FC192" s="43"/>
      <c r="FD192" s="43"/>
      <c r="FE192" s="43"/>
      <c r="FF192" s="43"/>
      <c r="FG192" s="43"/>
      <c r="FH192" s="43"/>
      <c r="FI192" s="43"/>
      <c r="FJ192" s="43"/>
      <c r="FK192" s="43"/>
      <c r="FL192" s="43"/>
      <c r="FM192" s="43"/>
      <c r="FN192" s="43"/>
      <c r="FO192" s="43"/>
      <c r="FP192" s="43"/>
      <c r="FQ192" s="43"/>
      <c r="FR192" s="43"/>
      <c r="FS192" s="43"/>
      <c r="FT192" s="43"/>
      <c r="FU192" s="43"/>
      <c r="FV192" s="43"/>
      <c r="FW192" s="43"/>
      <c r="FX192" s="43"/>
      <c r="FY192" s="43"/>
      <c r="FZ192" s="43"/>
      <c r="GA192" s="43"/>
      <c r="GB192" s="43"/>
      <c r="GC192" s="43"/>
      <c r="GD192" s="43"/>
      <c r="GE192" s="43"/>
      <c r="GF192" s="43"/>
      <c r="GG192" s="43"/>
      <c r="GH192" s="43"/>
      <c r="GI192" s="43"/>
      <c r="GJ192" s="43"/>
      <c r="GK192" s="43"/>
      <c r="GL192" s="43"/>
      <c r="GM192" s="43"/>
      <c r="GN192" s="43"/>
      <c r="GO192" s="43"/>
      <c r="GP192" s="43"/>
      <c r="GQ192" s="43"/>
      <c r="GR192" s="43"/>
      <c r="GS192" s="43"/>
      <c r="GT192" s="43"/>
      <c r="GU192" s="43"/>
      <c r="GV192" s="43"/>
      <c r="GW192" s="43"/>
      <c r="GX192" s="43"/>
      <c r="GY192" s="43"/>
      <c r="GZ192" s="43"/>
      <c r="HA192" s="43"/>
      <c r="HB192" s="43"/>
      <c r="HC192" s="43"/>
      <c r="HD192" s="43"/>
      <c r="HE192" s="43"/>
      <c r="HF192" s="43"/>
      <c r="HG192" s="43"/>
      <c r="HH192" s="43"/>
      <c r="HI192" s="43"/>
      <c r="HJ192" s="43"/>
      <c r="HK192" s="43"/>
      <c r="HL192" s="43"/>
      <c r="HM192" s="43"/>
      <c r="HN192" s="43"/>
      <c r="HO192" s="43"/>
      <c r="HP192" s="43"/>
      <c r="HQ192" s="43"/>
      <c r="HR192" s="43"/>
      <c r="HS192" s="43"/>
      <c r="HT192" s="43"/>
      <c r="HU192" s="43"/>
      <c r="HV192" s="43"/>
      <c r="HW192" s="43"/>
      <c r="HX192" s="43"/>
      <c r="HY192" s="43"/>
      <c r="HZ192" s="43"/>
      <c r="IA192" s="43"/>
      <c r="IB192" s="43"/>
      <c r="IC192" s="43"/>
      <c r="ID192" s="43"/>
      <c r="IE192" s="43"/>
      <c r="IF192" s="43"/>
      <c r="IG192" s="43"/>
      <c r="IH192" s="43"/>
      <c r="II192" s="43"/>
      <c r="IJ192" s="43"/>
      <c r="IK192" s="43"/>
      <c r="IL192" s="43"/>
      <c r="IM192" s="43"/>
      <c r="IN192" s="43"/>
      <c r="IO192" s="43"/>
      <c r="IP192" s="43"/>
      <c r="IQ192" s="43"/>
      <c r="IR192" s="43"/>
      <c r="IS192" s="43"/>
      <c r="IT192" s="43"/>
      <c r="IU192" s="43"/>
    </row>
    <row r="193" spans="1:255" ht="15" customHeight="1">
      <c r="A193" s="211" t="s">
        <v>2231</v>
      </c>
      <c r="B193" s="212"/>
      <c r="C193" s="212"/>
      <c r="D193" s="212"/>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43"/>
      <c r="BV193" s="43"/>
      <c r="BW193" s="43"/>
      <c r="BX193" s="43"/>
      <c r="BY193" s="43"/>
      <c r="BZ193" s="43"/>
      <c r="CA193" s="43"/>
      <c r="CB193" s="43"/>
      <c r="CC193" s="43"/>
      <c r="CD193" s="43"/>
      <c r="CE193" s="43"/>
      <c r="CF193" s="43"/>
      <c r="CG193" s="43"/>
      <c r="CH193" s="43"/>
      <c r="CI193" s="43"/>
      <c r="CJ193" s="43"/>
      <c r="CK193" s="43"/>
      <c r="CL193" s="43"/>
      <c r="CM193" s="43"/>
      <c r="CN193" s="43"/>
      <c r="CO193" s="43"/>
      <c r="CP193" s="43"/>
      <c r="CQ193" s="43"/>
      <c r="CR193" s="43"/>
      <c r="CS193" s="43"/>
      <c r="CT193" s="43"/>
      <c r="CU193" s="43"/>
      <c r="CV193" s="43"/>
      <c r="CW193" s="43"/>
      <c r="CX193" s="43"/>
      <c r="CY193" s="43"/>
      <c r="CZ193" s="43"/>
      <c r="DA193" s="43"/>
      <c r="DB193" s="43"/>
      <c r="DC193" s="43"/>
      <c r="DD193" s="43"/>
      <c r="DE193" s="43"/>
      <c r="DF193" s="43"/>
      <c r="DG193" s="43"/>
      <c r="DH193" s="43"/>
      <c r="DI193" s="43"/>
      <c r="DJ193" s="43"/>
      <c r="DK193" s="43"/>
      <c r="DL193" s="43"/>
      <c r="DM193" s="43"/>
      <c r="DN193" s="43"/>
      <c r="DO193" s="43"/>
      <c r="DP193" s="43"/>
      <c r="DQ193" s="43"/>
      <c r="DR193" s="43"/>
      <c r="DS193" s="43"/>
      <c r="DT193" s="43"/>
      <c r="DU193" s="43"/>
      <c r="DV193" s="43"/>
      <c r="DW193" s="43"/>
      <c r="DX193" s="43"/>
      <c r="DY193" s="43"/>
      <c r="DZ193" s="43"/>
      <c r="EA193" s="43"/>
      <c r="EB193" s="43"/>
      <c r="EC193" s="43"/>
      <c r="ED193" s="43"/>
      <c r="EE193" s="43"/>
      <c r="EF193" s="43"/>
      <c r="EG193" s="43"/>
      <c r="EH193" s="43"/>
      <c r="EI193" s="43"/>
      <c r="EJ193" s="43"/>
      <c r="EK193" s="43"/>
      <c r="EL193" s="43"/>
      <c r="EM193" s="43"/>
      <c r="EN193" s="43"/>
      <c r="EO193" s="43"/>
      <c r="EP193" s="43"/>
      <c r="EQ193" s="43"/>
      <c r="ER193" s="43"/>
      <c r="ES193" s="43"/>
      <c r="ET193" s="43"/>
      <c r="EU193" s="43"/>
      <c r="EV193" s="43"/>
      <c r="EW193" s="43"/>
      <c r="EX193" s="43"/>
      <c r="EY193" s="43"/>
      <c r="EZ193" s="43"/>
      <c r="FA193" s="43"/>
      <c r="FB193" s="43"/>
      <c r="FC193" s="43"/>
      <c r="FD193" s="43"/>
      <c r="FE193" s="43"/>
      <c r="FF193" s="43"/>
      <c r="FG193" s="43"/>
      <c r="FH193" s="43"/>
      <c r="FI193" s="43"/>
      <c r="FJ193" s="43"/>
      <c r="FK193" s="43"/>
      <c r="FL193" s="43"/>
      <c r="FM193" s="43"/>
      <c r="FN193" s="43"/>
      <c r="FO193" s="43"/>
      <c r="FP193" s="43"/>
      <c r="FQ193" s="43"/>
      <c r="FR193" s="43"/>
      <c r="FS193" s="43"/>
      <c r="FT193" s="43"/>
      <c r="FU193" s="43"/>
      <c r="FV193" s="43"/>
      <c r="FW193" s="43"/>
      <c r="FX193" s="43"/>
      <c r="FY193" s="43"/>
      <c r="FZ193" s="43"/>
      <c r="GA193" s="43"/>
      <c r="GB193" s="43"/>
      <c r="GC193" s="43"/>
      <c r="GD193" s="43"/>
      <c r="GE193" s="43"/>
      <c r="GF193" s="43"/>
      <c r="GG193" s="43"/>
      <c r="GH193" s="43"/>
      <c r="GI193" s="43"/>
      <c r="GJ193" s="43"/>
      <c r="GK193" s="43"/>
      <c r="GL193" s="43"/>
      <c r="GM193" s="43"/>
      <c r="GN193" s="43"/>
      <c r="GO193" s="43"/>
      <c r="GP193" s="43"/>
      <c r="GQ193" s="43"/>
      <c r="GR193" s="43"/>
      <c r="GS193" s="43"/>
      <c r="GT193" s="43"/>
      <c r="GU193" s="43"/>
      <c r="GV193" s="43"/>
      <c r="GW193" s="43"/>
      <c r="GX193" s="43"/>
      <c r="GY193" s="43"/>
      <c r="GZ193" s="43"/>
      <c r="HA193" s="43"/>
      <c r="HB193" s="43"/>
      <c r="HC193" s="43"/>
      <c r="HD193" s="43"/>
      <c r="HE193" s="43"/>
      <c r="HF193" s="43"/>
      <c r="HG193" s="43"/>
      <c r="HH193" s="43"/>
      <c r="HI193" s="43"/>
      <c r="HJ193" s="43"/>
      <c r="HK193" s="43"/>
      <c r="HL193" s="43"/>
      <c r="HM193" s="43"/>
      <c r="HN193" s="43"/>
      <c r="HO193" s="43"/>
      <c r="HP193" s="43"/>
      <c r="HQ193" s="43"/>
      <c r="HR193" s="43"/>
      <c r="HS193" s="43"/>
      <c r="HT193" s="43"/>
      <c r="HU193" s="43"/>
      <c r="HV193" s="43"/>
      <c r="HW193" s="43"/>
      <c r="HX193" s="43"/>
      <c r="HY193" s="43"/>
      <c r="HZ193" s="43"/>
      <c r="IA193" s="43"/>
      <c r="IB193" s="43"/>
      <c r="IC193" s="43"/>
      <c r="ID193" s="43"/>
      <c r="IE193" s="43"/>
      <c r="IF193" s="43"/>
      <c r="IG193" s="43"/>
      <c r="IH193" s="43"/>
      <c r="II193" s="43"/>
      <c r="IJ193" s="43"/>
      <c r="IK193" s="43"/>
      <c r="IL193" s="43"/>
      <c r="IM193" s="43"/>
      <c r="IN193" s="43"/>
      <c r="IO193" s="43"/>
      <c r="IP193" s="43"/>
      <c r="IQ193" s="43"/>
      <c r="IR193" s="43"/>
      <c r="IS193" s="43"/>
      <c r="IT193" s="43"/>
      <c r="IU193" s="43"/>
    </row>
    <row r="194" spans="1:255" ht="15" customHeight="1">
      <c r="A194" s="211" t="s">
        <v>2673</v>
      </c>
      <c r="B194" s="212"/>
      <c r="C194" s="212"/>
      <c r="D194" s="212"/>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43"/>
      <c r="BV194" s="43"/>
      <c r="BW194" s="43"/>
      <c r="BX194" s="43"/>
      <c r="BY194" s="43"/>
      <c r="BZ194" s="43"/>
      <c r="CA194" s="43"/>
      <c r="CB194" s="43"/>
      <c r="CC194" s="43"/>
      <c r="CD194" s="43"/>
      <c r="CE194" s="43"/>
      <c r="CF194" s="43"/>
      <c r="CG194" s="43"/>
      <c r="CH194" s="43"/>
      <c r="CI194" s="43"/>
      <c r="CJ194" s="43"/>
      <c r="CK194" s="43"/>
      <c r="CL194" s="43"/>
      <c r="CM194" s="43"/>
      <c r="CN194" s="43"/>
      <c r="CO194" s="43"/>
      <c r="CP194" s="43"/>
      <c r="CQ194" s="43"/>
      <c r="CR194" s="43"/>
      <c r="CS194" s="43"/>
      <c r="CT194" s="43"/>
      <c r="CU194" s="43"/>
      <c r="CV194" s="43"/>
      <c r="CW194" s="43"/>
      <c r="CX194" s="43"/>
      <c r="CY194" s="43"/>
      <c r="CZ194" s="43"/>
      <c r="DA194" s="43"/>
      <c r="DB194" s="43"/>
      <c r="DC194" s="43"/>
      <c r="DD194" s="43"/>
      <c r="DE194" s="43"/>
      <c r="DF194" s="43"/>
      <c r="DG194" s="43"/>
      <c r="DH194" s="43"/>
      <c r="DI194" s="43"/>
      <c r="DJ194" s="43"/>
      <c r="DK194" s="43"/>
      <c r="DL194" s="43"/>
      <c r="DM194" s="43"/>
      <c r="DN194" s="43"/>
      <c r="DO194" s="43"/>
      <c r="DP194" s="43"/>
      <c r="DQ194" s="43"/>
      <c r="DR194" s="43"/>
      <c r="DS194" s="43"/>
      <c r="DT194" s="43"/>
      <c r="DU194" s="43"/>
      <c r="DV194" s="43"/>
      <c r="DW194" s="43"/>
      <c r="DX194" s="43"/>
      <c r="DY194" s="43"/>
      <c r="DZ194" s="43"/>
      <c r="EA194" s="43"/>
      <c r="EB194" s="43"/>
      <c r="EC194" s="43"/>
      <c r="ED194" s="43"/>
      <c r="EE194" s="43"/>
      <c r="EF194" s="43"/>
      <c r="EG194" s="43"/>
      <c r="EH194" s="43"/>
      <c r="EI194" s="43"/>
      <c r="EJ194" s="43"/>
      <c r="EK194" s="43"/>
      <c r="EL194" s="43"/>
      <c r="EM194" s="43"/>
      <c r="EN194" s="43"/>
      <c r="EO194" s="43"/>
      <c r="EP194" s="43"/>
      <c r="EQ194" s="43"/>
      <c r="ER194" s="43"/>
      <c r="ES194" s="43"/>
      <c r="ET194" s="43"/>
      <c r="EU194" s="43"/>
      <c r="EV194" s="43"/>
      <c r="EW194" s="43"/>
      <c r="EX194" s="43"/>
      <c r="EY194" s="43"/>
      <c r="EZ194" s="43"/>
      <c r="FA194" s="43"/>
      <c r="FB194" s="43"/>
      <c r="FC194" s="43"/>
      <c r="FD194" s="43"/>
      <c r="FE194" s="43"/>
      <c r="FF194" s="43"/>
      <c r="FG194" s="43"/>
      <c r="FH194" s="43"/>
      <c r="FI194" s="43"/>
      <c r="FJ194" s="43"/>
      <c r="FK194" s="43"/>
      <c r="FL194" s="43"/>
      <c r="FM194" s="43"/>
      <c r="FN194" s="43"/>
      <c r="FO194" s="43"/>
      <c r="FP194" s="43"/>
      <c r="FQ194" s="43"/>
      <c r="FR194" s="43"/>
      <c r="FS194" s="43"/>
      <c r="FT194" s="43"/>
      <c r="FU194" s="43"/>
      <c r="FV194" s="43"/>
      <c r="FW194" s="43"/>
      <c r="FX194" s="43"/>
      <c r="FY194" s="43"/>
      <c r="FZ194" s="43"/>
      <c r="GA194" s="43"/>
      <c r="GB194" s="43"/>
      <c r="GC194" s="43"/>
      <c r="GD194" s="43"/>
      <c r="GE194" s="43"/>
      <c r="GF194" s="43"/>
      <c r="GG194" s="43"/>
      <c r="GH194" s="43"/>
      <c r="GI194" s="43"/>
      <c r="GJ194" s="43"/>
      <c r="GK194" s="43"/>
      <c r="GL194" s="43"/>
      <c r="GM194" s="43"/>
      <c r="GN194" s="43"/>
      <c r="GO194" s="43"/>
      <c r="GP194" s="43"/>
      <c r="GQ194" s="43"/>
      <c r="GR194" s="43"/>
      <c r="GS194" s="43"/>
      <c r="GT194" s="43"/>
      <c r="GU194" s="43"/>
      <c r="GV194" s="43"/>
      <c r="GW194" s="43"/>
      <c r="GX194" s="43"/>
      <c r="GY194" s="43"/>
      <c r="GZ194" s="43"/>
      <c r="HA194" s="43"/>
      <c r="HB194" s="43"/>
      <c r="HC194" s="43"/>
      <c r="HD194" s="43"/>
      <c r="HE194" s="43"/>
      <c r="HF194" s="43"/>
      <c r="HG194" s="43"/>
      <c r="HH194" s="43"/>
      <c r="HI194" s="43"/>
      <c r="HJ194" s="43"/>
      <c r="HK194" s="43"/>
      <c r="HL194" s="43"/>
      <c r="HM194" s="43"/>
      <c r="HN194" s="43"/>
      <c r="HO194" s="43"/>
      <c r="HP194" s="43"/>
      <c r="HQ194" s="43"/>
      <c r="HR194" s="43"/>
      <c r="HS194" s="43"/>
      <c r="HT194" s="43"/>
      <c r="HU194" s="43"/>
      <c r="HV194" s="43"/>
      <c r="HW194" s="43"/>
      <c r="HX194" s="43"/>
      <c r="HY194" s="43"/>
      <c r="HZ194" s="43"/>
      <c r="IA194" s="43"/>
      <c r="IB194" s="43"/>
      <c r="IC194" s="43"/>
      <c r="ID194" s="43"/>
      <c r="IE194" s="43"/>
      <c r="IF194" s="43"/>
      <c r="IG194" s="43"/>
      <c r="IH194" s="43"/>
      <c r="II194" s="43"/>
      <c r="IJ194" s="43"/>
      <c r="IK194" s="43"/>
      <c r="IL194" s="43"/>
      <c r="IM194" s="43"/>
      <c r="IN194" s="43"/>
      <c r="IO194" s="43"/>
      <c r="IP194" s="43"/>
      <c r="IQ194" s="43"/>
      <c r="IR194" s="43"/>
      <c r="IS194" s="43"/>
      <c r="IT194" s="43"/>
      <c r="IU194" s="43"/>
    </row>
    <row r="195" spans="1:255" ht="16.350000000000001" customHeight="1">
      <c r="A195" s="215" t="s">
        <v>2679</v>
      </c>
      <c r="B195" s="216"/>
      <c r="C195" s="217">
        <f>DATE(2020,4,3)</f>
        <v>43924</v>
      </c>
      <c r="D195" s="215" t="s">
        <v>1710</v>
      </c>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43"/>
      <c r="BV195" s="43"/>
      <c r="BW195" s="43"/>
      <c r="BX195" s="43"/>
      <c r="BY195" s="43"/>
      <c r="BZ195" s="43"/>
      <c r="CA195" s="43"/>
      <c r="CB195" s="43"/>
      <c r="CC195" s="43"/>
      <c r="CD195" s="43"/>
      <c r="CE195" s="43"/>
      <c r="CF195" s="43"/>
      <c r="CG195" s="43"/>
      <c r="CH195" s="43"/>
      <c r="CI195" s="43"/>
      <c r="CJ195" s="43"/>
      <c r="CK195" s="43"/>
      <c r="CL195" s="43"/>
      <c r="CM195" s="43"/>
      <c r="CN195" s="43"/>
      <c r="CO195" s="43"/>
      <c r="CP195" s="43"/>
      <c r="CQ195" s="43"/>
      <c r="CR195" s="43"/>
      <c r="CS195" s="43"/>
      <c r="CT195" s="43"/>
      <c r="CU195" s="43"/>
      <c r="CV195" s="43"/>
      <c r="CW195" s="43"/>
      <c r="CX195" s="43"/>
      <c r="CY195" s="43"/>
      <c r="CZ195" s="43"/>
      <c r="DA195" s="43"/>
      <c r="DB195" s="43"/>
      <c r="DC195" s="43"/>
      <c r="DD195" s="43"/>
      <c r="DE195" s="43"/>
      <c r="DF195" s="43"/>
      <c r="DG195" s="43"/>
      <c r="DH195" s="43"/>
      <c r="DI195" s="43"/>
      <c r="DJ195" s="43"/>
      <c r="DK195" s="43"/>
      <c r="DL195" s="43"/>
      <c r="DM195" s="43"/>
      <c r="DN195" s="43"/>
      <c r="DO195" s="43"/>
      <c r="DP195" s="43"/>
      <c r="DQ195" s="43"/>
      <c r="DR195" s="43"/>
      <c r="DS195" s="43"/>
      <c r="DT195" s="43"/>
      <c r="DU195" s="43"/>
      <c r="DV195" s="43"/>
      <c r="DW195" s="43"/>
      <c r="DX195" s="43"/>
      <c r="DY195" s="43"/>
      <c r="DZ195" s="43"/>
      <c r="EA195" s="43"/>
      <c r="EB195" s="43"/>
      <c r="EC195" s="43"/>
      <c r="ED195" s="43"/>
      <c r="EE195" s="43"/>
      <c r="EF195" s="43"/>
      <c r="EG195" s="43"/>
      <c r="EH195" s="43"/>
      <c r="EI195" s="43"/>
      <c r="EJ195" s="43"/>
      <c r="EK195" s="43"/>
      <c r="EL195" s="43"/>
      <c r="EM195" s="43"/>
      <c r="EN195" s="43"/>
      <c r="EO195" s="43"/>
      <c r="EP195" s="43"/>
      <c r="EQ195" s="43"/>
      <c r="ER195" s="43"/>
      <c r="ES195" s="43"/>
      <c r="ET195" s="43"/>
      <c r="EU195" s="43"/>
      <c r="EV195" s="43"/>
      <c r="EW195" s="43"/>
      <c r="EX195" s="43"/>
      <c r="EY195" s="43"/>
      <c r="EZ195" s="43"/>
      <c r="FA195" s="43"/>
      <c r="FB195" s="43"/>
      <c r="FC195" s="43"/>
      <c r="FD195" s="43"/>
      <c r="FE195" s="43"/>
      <c r="FF195" s="43"/>
      <c r="FG195" s="43"/>
      <c r="FH195" s="43"/>
      <c r="FI195" s="43"/>
      <c r="FJ195" s="43"/>
      <c r="FK195" s="43"/>
      <c r="FL195" s="43"/>
      <c r="FM195" s="43"/>
      <c r="FN195" s="43"/>
      <c r="FO195" s="43"/>
      <c r="FP195" s="43"/>
      <c r="FQ195" s="43"/>
      <c r="FR195" s="43"/>
      <c r="FS195" s="43"/>
      <c r="FT195" s="43"/>
      <c r="FU195" s="43"/>
      <c r="FV195" s="43"/>
      <c r="FW195" s="43"/>
      <c r="FX195" s="43"/>
      <c r="FY195" s="43"/>
      <c r="FZ195" s="43"/>
      <c r="GA195" s="43"/>
      <c r="GB195" s="43"/>
      <c r="GC195" s="43"/>
      <c r="GD195" s="43"/>
      <c r="GE195" s="43"/>
      <c r="GF195" s="43"/>
      <c r="GG195" s="43"/>
      <c r="GH195" s="43"/>
      <c r="GI195" s="43"/>
      <c r="GJ195" s="43"/>
      <c r="GK195" s="43"/>
      <c r="GL195" s="43"/>
      <c r="GM195" s="43"/>
      <c r="GN195" s="43"/>
      <c r="GO195" s="43"/>
      <c r="GP195" s="43"/>
      <c r="GQ195" s="43"/>
      <c r="GR195" s="43"/>
      <c r="GS195" s="43"/>
      <c r="GT195" s="43"/>
      <c r="GU195" s="43"/>
      <c r="GV195" s="43"/>
      <c r="GW195" s="43"/>
      <c r="GX195" s="43"/>
      <c r="GY195" s="43"/>
      <c r="GZ195" s="43"/>
      <c r="HA195" s="43"/>
      <c r="HB195" s="43"/>
      <c r="HC195" s="43"/>
      <c r="HD195" s="43"/>
      <c r="HE195" s="43"/>
      <c r="HF195" s="43"/>
      <c r="HG195" s="43"/>
      <c r="HH195" s="43"/>
      <c r="HI195" s="43"/>
      <c r="HJ195" s="43"/>
      <c r="HK195" s="43"/>
      <c r="HL195" s="43"/>
      <c r="HM195" s="43"/>
      <c r="HN195" s="43"/>
      <c r="HO195" s="43"/>
      <c r="HP195" s="43"/>
      <c r="HQ195" s="43"/>
      <c r="HR195" s="43"/>
      <c r="HS195" s="43"/>
      <c r="HT195" s="43"/>
      <c r="HU195" s="43"/>
      <c r="HV195" s="43"/>
      <c r="HW195" s="43"/>
      <c r="HX195" s="43"/>
      <c r="HY195" s="43"/>
      <c r="HZ195" s="43"/>
      <c r="IA195" s="43"/>
      <c r="IB195" s="43"/>
      <c r="IC195" s="43"/>
      <c r="ID195" s="43"/>
      <c r="IE195" s="43"/>
      <c r="IF195" s="43"/>
      <c r="IG195" s="43"/>
      <c r="IH195" s="43"/>
      <c r="II195" s="43"/>
      <c r="IJ195" s="43"/>
      <c r="IK195" s="43"/>
      <c r="IL195" s="43"/>
      <c r="IM195" s="43"/>
      <c r="IN195" s="43"/>
      <c r="IO195" s="43"/>
      <c r="IP195" s="43"/>
      <c r="IQ195" s="43"/>
      <c r="IR195" s="43"/>
      <c r="IS195" s="43"/>
      <c r="IT195" s="43"/>
      <c r="IU195" s="43"/>
    </row>
    <row r="196" spans="1:255" ht="15" customHeight="1">
      <c r="A196" s="211" t="s">
        <v>1955</v>
      </c>
      <c r="B196" s="212"/>
      <c r="C196" s="212"/>
      <c r="D196" s="212"/>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43"/>
      <c r="BV196" s="43"/>
      <c r="BW196" s="43"/>
      <c r="BX196" s="43"/>
      <c r="BY196" s="43"/>
      <c r="BZ196" s="43"/>
      <c r="CA196" s="43"/>
      <c r="CB196" s="43"/>
      <c r="CC196" s="43"/>
      <c r="CD196" s="43"/>
      <c r="CE196" s="43"/>
      <c r="CF196" s="43"/>
      <c r="CG196" s="43"/>
      <c r="CH196" s="43"/>
      <c r="CI196" s="43"/>
      <c r="CJ196" s="43"/>
      <c r="CK196" s="43"/>
      <c r="CL196" s="43"/>
      <c r="CM196" s="43"/>
      <c r="CN196" s="43"/>
      <c r="CO196" s="43"/>
      <c r="CP196" s="43"/>
      <c r="CQ196" s="43"/>
      <c r="CR196" s="43"/>
      <c r="CS196" s="43"/>
      <c r="CT196" s="43"/>
      <c r="CU196" s="43"/>
      <c r="CV196" s="43"/>
      <c r="CW196" s="43"/>
      <c r="CX196" s="43"/>
      <c r="CY196" s="43"/>
      <c r="CZ196" s="43"/>
      <c r="DA196" s="43"/>
      <c r="DB196" s="43"/>
      <c r="DC196" s="43"/>
      <c r="DD196" s="43"/>
      <c r="DE196" s="43"/>
      <c r="DF196" s="43"/>
      <c r="DG196" s="43"/>
      <c r="DH196" s="43"/>
      <c r="DI196" s="43"/>
      <c r="DJ196" s="43"/>
      <c r="DK196" s="43"/>
      <c r="DL196" s="43"/>
      <c r="DM196" s="43"/>
      <c r="DN196" s="43"/>
      <c r="DO196" s="43"/>
      <c r="DP196" s="43"/>
      <c r="DQ196" s="43"/>
      <c r="DR196" s="43"/>
      <c r="DS196" s="43"/>
      <c r="DT196" s="43"/>
      <c r="DU196" s="43"/>
      <c r="DV196" s="43"/>
      <c r="DW196" s="43"/>
      <c r="DX196" s="43"/>
      <c r="DY196" s="43"/>
      <c r="DZ196" s="43"/>
      <c r="EA196" s="43"/>
      <c r="EB196" s="43"/>
      <c r="EC196" s="43"/>
      <c r="ED196" s="43"/>
      <c r="EE196" s="43"/>
      <c r="EF196" s="43"/>
      <c r="EG196" s="43"/>
      <c r="EH196" s="43"/>
      <c r="EI196" s="43"/>
      <c r="EJ196" s="43"/>
      <c r="EK196" s="43"/>
      <c r="EL196" s="43"/>
      <c r="EM196" s="43"/>
      <c r="EN196" s="43"/>
      <c r="EO196" s="43"/>
      <c r="EP196" s="43"/>
      <c r="EQ196" s="43"/>
      <c r="ER196" s="43"/>
      <c r="ES196" s="43"/>
      <c r="ET196" s="43"/>
      <c r="EU196" s="43"/>
      <c r="EV196" s="43"/>
      <c r="EW196" s="43"/>
      <c r="EX196" s="43"/>
      <c r="EY196" s="43"/>
      <c r="EZ196" s="43"/>
      <c r="FA196" s="43"/>
      <c r="FB196" s="43"/>
      <c r="FC196" s="43"/>
      <c r="FD196" s="43"/>
      <c r="FE196" s="43"/>
      <c r="FF196" s="43"/>
      <c r="FG196" s="43"/>
      <c r="FH196" s="43"/>
      <c r="FI196" s="43"/>
      <c r="FJ196" s="43"/>
      <c r="FK196" s="43"/>
      <c r="FL196" s="43"/>
      <c r="FM196" s="43"/>
      <c r="FN196" s="43"/>
      <c r="FO196" s="43"/>
      <c r="FP196" s="43"/>
      <c r="FQ196" s="43"/>
      <c r="FR196" s="43"/>
      <c r="FS196" s="43"/>
      <c r="FT196" s="43"/>
      <c r="FU196" s="43"/>
      <c r="FV196" s="43"/>
      <c r="FW196" s="43"/>
      <c r="FX196" s="43"/>
      <c r="FY196" s="43"/>
      <c r="FZ196" s="43"/>
      <c r="GA196" s="43"/>
      <c r="GB196" s="43"/>
      <c r="GC196" s="43"/>
      <c r="GD196" s="43"/>
      <c r="GE196" s="43"/>
      <c r="GF196" s="43"/>
      <c r="GG196" s="43"/>
      <c r="GH196" s="43"/>
      <c r="GI196" s="43"/>
      <c r="GJ196" s="43"/>
      <c r="GK196" s="43"/>
      <c r="GL196" s="43"/>
      <c r="GM196" s="43"/>
      <c r="GN196" s="43"/>
      <c r="GO196" s="43"/>
      <c r="GP196" s="43"/>
      <c r="GQ196" s="43"/>
      <c r="GR196" s="43"/>
      <c r="GS196" s="43"/>
      <c r="GT196" s="43"/>
      <c r="GU196" s="43"/>
      <c r="GV196" s="43"/>
      <c r="GW196" s="43"/>
      <c r="GX196" s="43"/>
      <c r="GY196" s="43"/>
      <c r="GZ196" s="43"/>
      <c r="HA196" s="43"/>
      <c r="HB196" s="43"/>
      <c r="HC196" s="43"/>
      <c r="HD196" s="43"/>
      <c r="HE196" s="43"/>
      <c r="HF196" s="43"/>
      <c r="HG196" s="43"/>
      <c r="HH196" s="43"/>
      <c r="HI196" s="43"/>
      <c r="HJ196" s="43"/>
      <c r="HK196" s="43"/>
      <c r="HL196" s="43"/>
      <c r="HM196" s="43"/>
      <c r="HN196" s="43"/>
      <c r="HO196" s="43"/>
      <c r="HP196" s="43"/>
      <c r="HQ196" s="43"/>
      <c r="HR196" s="43"/>
      <c r="HS196" s="43"/>
      <c r="HT196" s="43"/>
      <c r="HU196" s="43"/>
      <c r="HV196" s="43"/>
      <c r="HW196" s="43"/>
      <c r="HX196" s="43"/>
      <c r="HY196" s="43"/>
      <c r="HZ196" s="43"/>
      <c r="IA196" s="43"/>
      <c r="IB196" s="43"/>
      <c r="IC196" s="43"/>
      <c r="ID196" s="43"/>
      <c r="IE196" s="43"/>
      <c r="IF196" s="43"/>
      <c r="IG196" s="43"/>
      <c r="IH196" s="43"/>
      <c r="II196" s="43"/>
      <c r="IJ196" s="43"/>
      <c r="IK196" s="43"/>
      <c r="IL196" s="43"/>
      <c r="IM196" s="43"/>
      <c r="IN196" s="43"/>
      <c r="IO196" s="43"/>
      <c r="IP196" s="43"/>
      <c r="IQ196" s="43"/>
      <c r="IR196" s="43"/>
      <c r="IS196" s="43"/>
      <c r="IT196" s="43"/>
      <c r="IU196" s="43"/>
    </row>
    <row r="197" spans="1:255" ht="15" customHeight="1">
      <c r="A197" s="211" t="s">
        <v>2700</v>
      </c>
      <c r="B197" s="212"/>
      <c r="C197" s="212"/>
      <c r="D197" s="212"/>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43"/>
      <c r="BV197" s="43"/>
      <c r="BW197" s="43"/>
      <c r="BX197" s="43"/>
      <c r="BY197" s="43"/>
      <c r="BZ197" s="43"/>
      <c r="CA197" s="43"/>
      <c r="CB197" s="43"/>
      <c r="CC197" s="43"/>
      <c r="CD197" s="43"/>
      <c r="CE197" s="43"/>
      <c r="CF197" s="43"/>
      <c r="CG197" s="43"/>
      <c r="CH197" s="43"/>
      <c r="CI197" s="43"/>
      <c r="CJ197" s="43"/>
      <c r="CK197" s="43"/>
      <c r="CL197" s="43"/>
      <c r="CM197" s="43"/>
      <c r="CN197" s="43"/>
      <c r="CO197" s="43"/>
      <c r="CP197" s="43"/>
      <c r="CQ197" s="43"/>
      <c r="CR197" s="43"/>
      <c r="CS197" s="43"/>
      <c r="CT197" s="43"/>
      <c r="CU197" s="43"/>
      <c r="CV197" s="43"/>
      <c r="CW197" s="43"/>
      <c r="CX197" s="43"/>
      <c r="CY197" s="43"/>
      <c r="CZ197" s="43"/>
      <c r="DA197" s="43"/>
      <c r="DB197" s="43"/>
      <c r="DC197" s="43"/>
      <c r="DD197" s="43"/>
      <c r="DE197" s="43"/>
      <c r="DF197" s="43"/>
      <c r="DG197" s="43"/>
      <c r="DH197" s="43"/>
      <c r="DI197" s="43"/>
      <c r="DJ197" s="43"/>
      <c r="DK197" s="43"/>
      <c r="DL197" s="43"/>
      <c r="DM197" s="43"/>
      <c r="DN197" s="43"/>
      <c r="DO197" s="43"/>
      <c r="DP197" s="43"/>
      <c r="DQ197" s="43"/>
      <c r="DR197" s="43"/>
      <c r="DS197" s="43"/>
      <c r="DT197" s="43"/>
      <c r="DU197" s="43"/>
      <c r="DV197" s="43"/>
      <c r="DW197" s="43"/>
      <c r="DX197" s="43"/>
      <c r="DY197" s="43"/>
      <c r="DZ197" s="43"/>
      <c r="EA197" s="43"/>
      <c r="EB197" s="43"/>
      <c r="EC197" s="43"/>
      <c r="ED197" s="43"/>
      <c r="EE197" s="43"/>
      <c r="EF197" s="43"/>
      <c r="EG197" s="43"/>
      <c r="EH197" s="43"/>
      <c r="EI197" s="43"/>
      <c r="EJ197" s="43"/>
      <c r="EK197" s="43"/>
      <c r="EL197" s="43"/>
      <c r="EM197" s="43"/>
      <c r="EN197" s="43"/>
      <c r="EO197" s="43"/>
      <c r="EP197" s="43"/>
      <c r="EQ197" s="43"/>
      <c r="ER197" s="43"/>
      <c r="ES197" s="43"/>
      <c r="ET197" s="43"/>
      <c r="EU197" s="43"/>
      <c r="EV197" s="43"/>
      <c r="EW197" s="43"/>
      <c r="EX197" s="43"/>
      <c r="EY197" s="43"/>
      <c r="EZ197" s="43"/>
      <c r="FA197" s="43"/>
      <c r="FB197" s="43"/>
      <c r="FC197" s="43"/>
      <c r="FD197" s="43"/>
      <c r="FE197" s="43"/>
      <c r="FF197" s="43"/>
      <c r="FG197" s="43"/>
      <c r="FH197" s="43"/>
      <c r="FI197" s="43"/>
      <c r="FJ197" s="43"/>
      <c r="FK197" s="43"/>
      <c r="FL197" s="43"/>
      <c r="FM197" s="43"/>
      <c r="FN197" s="43"/>
      <c r="FO197" s="43"/>
      <c r="FP197" s="43"/>
      <c r="FQ197" s="43"/>
      <c r="FR197" s="43"/>
      <c r="FS197" s="43"/>
      <c r="FT197" s="43"/>
      <c r="FU197" s="43"/>
      <c r="FV197" s="43"/>
      <c r="FW197" s="43"/>
      <c r="FX197" s="43"/>
      <c r="FY197" s="43"/>
      <c r="FZ197" s="43"/>
      <c r="GA197" s="43"/>
      <c r="GB197" s="43"/>
      <c r="GC197" s="43"/>
      <c r="GD197" s="43"/>
      <c r="GE197" s="43"/>
      <c r="GF197" s="43"/>
      <c r="GG197" s="43"/>
      <c r="GH197" s="43"/>
      <c r="GI197" s="43"/>
      <c r="GJ197" s="43"/>
      <c r="GK197" s="43"/>
      <c r="GL197" s="43"/>
      <c r="GM197" s="43"/>
      <c r="GN197" s="43"/>
      <c r="GO197" s="43"/>
      <c r="GP197" s="43"/>
      <c r="GQ197" s="43"/>
      <c r="GR197" s="43"/>
      <c r="GS197" s="43"/>
      <c r="GT197" s="43"/>
      <c r="GU197" s="43"/>
      <c r="GV197" s="43"/>
      <c r="GW197" s="43"/>
      <c r="GX197" s="43"/>
      <c r="GY197" s="43"/>
      <c r="GZ197" s="43"/>
      <c r="HA197" s="43"/>
      <c r="HB197" s="43"/>
      <c r="HC197" s="43"/>
      <c r="HD197" s="43"/>
      <c r="HE197" s="43"/>
      <c r="HF197" s="43"/>
      <c r="HG197" s="43"/>
      <c r="HH197" s="43"/>
      <c r="HI197" s="43"/>
      <c r="HJ197" s="43"/>
      <c r="HK197" s="43"/>
      <c r="HL197" s="43"/>
      <c r="HM197" s="43"/>
      <c r="HN197" s="43"/>
      <c r="HO197" s="43"/>
      <c r="HP197" s="43"/>
      <c r="HQ197" s="43"/>
      <c r="HR197" s="43"/>
      <c r="HS197" s="43"/>
      <c r="HT197" s="43"/>
      <c r="HU197" s="43"/>
      <c r="HV197" s="43"/>
      <c r="HW197" s="43"/>
      <c r="HX197" s="43"/>
      <c r="HY197" s="43"/>
      <c r="HZ197" s="43"/>
      <c r="IA197" s="43"/>
      <c r="IB197" s="43"/>
      <c r="IC197" s="43"/>
      <c r="ID197" s="43"/>
      <c r="IE197" s="43"/>
      <c r="IF197" s="43"/>
      <c r="IG197" s="43"/>
      <c r="IH197" s="43"/>
      <c r="II197" s="43"/>
      <c r="IJ197" s="43"/>
      <c r="IK197" s="43"/>
      <c r="IL197" s="43"/>
      <c r="IM197" s="43"/>
      <c r="IN197" s="43"/>
      <c r="IO197" s="43"/>
      <c r="IP197" s="43"/>
      <c r="IQ197" s="43"/>
      <c r="IR197" s="43"/>
      <c r="IS197" s="43"/>
      <c r="IT197" s="43"/>
      <c r="IU197" s="43"/>
    </row>
    <row r="198" spans="1:255" ht="15" customHeight="1">
      <c r="A198" s="211" t="s">
        <v>2701</v>
      </c>
      <c r="B198" s="212"/>
      <c r="C198" s="212"/>
      <c r="D198" s="212"/>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3"/>
      <c r="CO198" s="43"/>
      <c r="CP198" s="43"/>
      <c r="CQ198" s="43"/>
      <c r="CR198" s="43"/>
      <c r="CS198" s="43"/>
      <c r="CT198" s="43"/>
      <c r="CU198" s="43"/>
      <c r="CV198" s="43"/>
      <c r="CW198" s="43"/>
      <c r="CX198" s="43"/>
      <c r="CY198" s="43"/>
      <c r="CZ198" s="43"/>
      <c r="DA198" s="43"/>
      <c r="DB198" s="43"/>
      <c r="DC198" s="43"/>
      <c r="DD198" s="43"/>
      <c r="DE198" s="43"/>
      <c r="DF198" s="43"/>
      <c r="DG198" s="43"/>
      <c r="DH198" s="43"/>
      <c r="DI198" s="43"/>
      <c r="DJ198" s="43"/>
      <c r="DK198" s="43"/>
      <c r="DL198" s="43"/>
      <c r="DM198" s="43"/>
      <c r="DN198" s="43"/>
      <c r="DO198" s="43"/>
      <c r="DP198" s="43"/>
      <c r="DQ198" s="43"/>
      <c r="DR198" s="43"/>
      <c r="DS198" s="43"/>
      <c r="DT198" s="43"/>
      <c r="DU198" s="43"/>
      <c r="DV198" s="43"/>
      <c r="DW198" s="43"/>
      <c r="DX198" s="43"/>
      <c r="DY198" s="43"/>
      <c r="DZ198" s="43"/>
      <c r="EA198" s="43"/>
      <c r="EB198" s="43"/>
      <c r="EC198" s="43"/>
      <c r="ED198" s="43"/>
      <c r="EE198" s="43"/>
      <c r="EF198" s="43"/>
      <c r="EG198" s="43"/>
      <c r="EH198" s="43"/>
      <c r="EI198" s="43"/>
      <c r="EJ198" s="43"/>
      <c r="EK198" s="43"/>
      <c r="EL198" s="43"/>
      <c r="EM198" s="43"/>
      <c r="EN198" s="43"/>
      <c r="EO198" s="43"/>
      <c r="EP198" s="43"/>
      <c r="EQ198" s="43"/>
      <c r="ER198" s="43"/>
      <c r="ES198" s="43"/>
      <c r="ET198" s="43"/>
      <c r="EU198" s="43"/>
      <c r="EV198" s="43"/>
      <c r="EW198" s="43"/>
      <c r="EX198" s="43"/>
      <c r="EY198" s="43"/>
      <c r="EZ198" s="43"/>
      <c r="FA198" s="43"/>
      <c r="FB198" s="43"/>
      <c r="FC198" s="43"/>
      <c r="FD198" s="43"/>
      <c r="FE198" s="43"/>
      <c r="FF198" s="43"/>
      <c r="FG198" s="43"/>
      <c r="FH198" s="43"/>
      <c r="FI198" s="43"/>
      <c r="FJ198" s="43"/>
      <c r="FK198" s="43"/>
      <c r="FL198" s="43"/>
      <c r="FM198" s="43"/>
      <c r="FN198" s="43"/>
      <c r="FO198" s="43"/>
      <c r="FP198" s="43"/>
      <c r="FQ198" s="43"/>
      <c r="FR198" s="43"/>
      <c r="FS198" s="43"/>
      <c r="FT198" s="43"/>
      <c r="FU198" s="43"/>
      <c r="FV198" s="43"/>
      <c r="FW198" s="43"/>
      <c r="FX198" s="43"/>
      <c r="FY198" s="43"/>
      <c r="FZ198" s="43"/>
      <c r="GA198" s="43"/>
      <c r="GB198" s="43"/>
      <c r="GC198" s="43"/>
      <c r="GD198" s="43"/>
      <c r="GE198" s="43"/>
      <c r="GF198" s="43"/>
      <c r="GG198" s="43"/>
      <c r="GH198" s="43"/>
      <c r="GI198" s="43"/>
      <c r="GJ198" s="43"/>
      <c r="GK198" s="43"/>
      <c r="GL198" s="43"/>
      <c r="GM198" s="43"/>
      <c r="GN198" s="43"/>
      <c r="GO198" s="43"/>
      <c r="GP198" s="43"/>
      <c r="GQ198" s="43"/>
      <c r="GR198" s="43"/>
      <c r="GS198" s="43"/>
      <c r="GT198" s="43"/>
      <c r="GU198" s="43"/>
      <c r="GV198" s="43"/>
      <c r="GW198" s="43"/>
      <c r="GX198" s="43"/>
      <c r="GY198" s="43"/>
      <c r="GZ198" s="43"/>
      <c r="HA198" s="43"/>
      <c r="HB198" s="43"/>
      <c r="HC198" s="43"/>
      <c r="HD198" s="43"/>
      <c r="HE198" s="43"/>
      <c r="HF198" s="43"/>
      <c r="HG198" s="43"/>
      <c r="HH198" s="43"/>
      <c r="HI198" s="43"/>
      <c r="HJ198" s="43"/>
      <c r="HK198" s="43"/>
      <c r="HL198" s="43"/>
      <c r="HM198" s="43"/>
      <c r="HN198" s="43"/>
      <c r="HO198" s="43"/>
      <c r="HP198" s="43"/>
      <c r="HQ198" s="43"/>
      <c r="HR198" s="43"/>
      <c r="HS198" s="43"/>
      <c r="HT198" s="43"/>
      <c r="HU198" s="43"/>
      <c r="HV198" s="43"/>
      <c r="HW198" s="43"/>
      <c r="HX198" s="43"/>
      <c r="HY198" s="43"/>
      <c r="HZ198" s="43"/>
      <c r="IA198" s="43"/>
      <c r="IB198" s="43"/>
      <c r="IC198" s="43"/>
      <c r="ID198" s="43"/>
      <c r="IE198" s="43"/>
      <c r="IF198" s="43"/>
      <c r="IG198" s="43"/>
      <c r="IH198" s="43"/>
      <c r="II198" s="43"/>
      <c r="IJ198" s="43"/>
      <c r="IK198" s="43"/>
      <c r="IL198" s="43"/>
      <c r="IM198" s="43"/>
      <c r="IN198" s="43"/>
      <c r="IO198" s="43"/>
      <c r="IP198" s="43"/>
      <c r="IQ198" s="43"/>
      <c r="IR198" s="43"/>
      <c r="IS198" s="43"/>
      <c r="IT198" s="43"/>
      <c r="IU198" s="43"/>
    </row>
    <row r="199" spans="1:255" ht="16.350000000000001" customHeight="1">
      <c r="A199" s="215" t="s">
        <v>2702</v>
      </c>
      <c r="B199" s="216"/>
      <c r="C199" s="217">
        <f>DATE(2020,4,3)</f>
        <v>43924</v>
      </c>
      <c r="D199" s="215" t="s">
        <v>1710</v>
      </c>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c r="BY199" s="43"/>
      <c r="BZ199" s="43"/>
      <c r="CA199" s="43"/>
      <c r="CB199" s="43"/>
      <c r="CC199" s="43"/>
      <c r="CD199" s="43"/>
      <c r="CE199" s="43"/>
      <c r="CF199" s="43"/>
      <c r="CG199" s="43"/>
      <c r="CH199" s="43"/>
      <c r="CI199" s="43"/>
      <c r="CJ199" s="43"/>
      <c r="CK199" s="43"/>
      <c r="CL199" s="43"/>
      <c r="CM199" s="43"/>
      <c r="CN199" s="43"/>
      <c r="CO199" s="43"/>
      <c r="CP199" s="43"/>
      <c r="CQ199" s="43"/>
      <c r="CR199" s="43"/>
      <c r="CS199" s="43"/>
      <c r="CT199" s="43"/>
      <c r="CU199" s="43"/>
      <c r="CV199" s="43"/>
      <c r="CW199" s="43"/>
      <c r="CX199" s="43"/>
      <c r="CY199" s="43"/>
      <c r="CZ199" s="43"/>
      <c r="DA199" s="43"/>
      <c r="DB199" s="43"/>
      <c r="DC199" s="43"/>
      <c r="DD199" s="43"/>
      <c r="DE199" s="43"/>
      <c r="DF199" s="43"/>
      <c r="DG199" s="43"/>
      <c r="DH199" s="43"/>
      <c r="DI199" s="43"/>
      <c r="DJ199" s="43"/>
      <c r="DK199" s="43"/>
      <c r="DL199" s="43"/>
      <c r="DM199" s="43"/>
      <c r="DN199" s="43"/>
      <c r="DO199" s="43"/>
      <c r="DP199" s="43"/>
      <c r="DQ199" s="43"/>
      <c r="DR199" s="43"/>
      <c r="DS199" s="43"/>
      <c r="DT199" s="43"/>
      <c r="DU199" s="43"/>
      <c r="DV199" s="43"/>
      <c r="DW199" s="43"/>
      <c r="DX199" s="43"/>
      <c r="DY199" s="43"/>
      <c r="DZ199" s="43"/>
      <c r="EA199" s="43"/>
      <c r="EB199" s="43"/>
      <c r="EC199" s="43"/>
      <c r="ED199" s="43"/>
      <c r="EE199" s="43"/>
      <c r="EF199" s="43"/>
      <c r="EG199" s="43"/>
      <c r="EH199" s="43"/>
      <c r="EI199" s="43"/>
      <c r="EJ199" s="43"/>
      <c r="EK199" s="43"/>
      <c r="EL199" s="43"/>
      <c r="EM199" s="43"/>
      <c r="EN199" s="43"/>
      <c r="EO199" s="43"/>
      <c r="EP199" s="43"/>
      <c r="EQ199" s="43"/>
      <c r="ER199" s="43"/>
      <c r="ES199" s="43"/>
      <c r="ET199" s="43"/>
      <c r="EU199" s="43"/>
      <c r="EV199" s="43"/>
      <c r="EW199" s="43"/>
      <c r="EX199" s="43"/>
      <c r="EY199" s="43"/>
      <c r="EZ199" s="43"/>
      <c r="FA199" s="43"/>
      <c r="FB199" s="43"/>
      <c r="FC199" s="43"/>
      <c r="FD199" s="43"/>
      <c r="FE199" s="43"/>
      <c r="FF199" s="43"/>
      <c r="FG199" s="43"/>
      <c r="FH199" s="43"/>
      <c r="FI199" s="43"/>
      <c r="FJ199" s="43"/>
      <c r="FK199" s="43"/>
      <c r="FL199" s="43"/>
      <c r="FM199" s="43"/>
      <c r="FN199" s="43"/>
      <c r="FO199" s="43"/>
      <c r="FP199" s="43"/>
      <c r="FQ199" s="43"/>
      <c r="FR199" s="43"/>
      <c r="FS199" s="43"/>
      <c r="FT199" s="43"/>
      <c r="FU199" s="43"/>
      <c r="FV199" s="43"/>
      <c r="FW199" s="43"/>
      <c r="FX199" s="43"/>
      <c r="FY199" s="43"/>
      <c r="FZ199" s="43"/>
      <c r="GA199" s="43"/>
      <c r="GB199" s="43"/>
      <c r="GC199" s="43"/>
      <c r="GD199" s="43"/>
      <c r="GE199" s="43"/>
      <c r="GF199" s="43"/>
      <c r="GG199" s="43"/>
      <c r="GH199" s="43"/>
      <c r="GI199" s="43"/>
      <c r="GJ199" s="43"/>
      <c r="GK199" s="43"/>
      <c r="GL199" s="43"/>
      <c r="GM199" s="43"/>
      <c r="GN199" s="43"/>
      <c r="GO199" s="43"/>
      <c r="GP199" s="43"/>
      <c r="GQ199" s="43"/>
      <c r="GR199" s="43"/>
      <c r="GS199" s="43"/>
      <c r="GT199" s="43"/>
      <c r="GU199" s="43"/>
      <c r="GV199" s="43"/>
      <c r="GW199" s="43"/>
      <c r="GX199" s="43"/>
      <c r="GY199" s="43"/>
      <c r="GZ199" s="43"/>
      <c r="HA199" s="43"/>
      <c r="HB199" s="43"/>
      <c r="HC199" s="43"/>
      <c r="HD199" s="43"/>
      <c r="HE199" s="43"/>
      <c r="HF199" s="43"/>
      <c r="HG199" s="43"/>
      <c r="HH199" s="43"/>
      <c r="HI199" s="43"/>
      <c r="HJ199" s="43"/>
      <c r="HK199" s="43"/>
      <c r="HL199" s="43"/>
      <c r="HM199" s="43"/>
      <c r="HN199" s="43"/>
      <c r="HO199" s="43"/>
      <c r="HP199" s="43"/>
      <c r="HQ199" s="43"/>
      <c r="HR199" s="43"/>
      <c r="HS199" s="43"/>
      <c r="HT199" s="43"/>
      <c r="HU199" s="43"/>
      <c r="HV199" s="43"/>
      <c r="HW199" s="43"/>
      <c r="HX199" s="43"/>
      <c r="HY199" s="43"/>
      <c r="HZ199" s="43"/>
      <c r="IA199" s="43"/>
      <c r="IB199" s="43"/>
      <c r="IC199" s="43"/>
      <c r="ID199" s="43"/>
      <c r="IE199" s="43"/>
      <c r="IF199" s="43"/>
      <c r="IG199" s="43"/>
      <c r="IH199" s="43"/>
      <c r="II199" s="43"/>
      <c r="IJ199" s="43"/>
      <c r="IK199" s="43"/>
      <c r="IL199" s="43"/>
      <c r="IM199" s="43"/>
      <c r="IN199" s="43"/>
      <c r="IO199" s="43"/>
      <c r="IP199" s="43"/>
      <c r="IQ199" s="43"/>
      <c r="IR199" s="43"/>
      <c r="IS199" s="43"/>
      <c r="IT199" s="43"/>
      <c r="IU199" s="43"/>
    </row>
    <row r="200" spans="1:255" ht="15" customHeight="1">
      <c r="A200" s="211" t="s">
        <v>2707</v>
      </c>
      <c r="B200" s="212"/>
      <c r="C200" s="212"/>
      <c r="D200" s="212"/>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43"/>
      <c r="BV200" s="43"/>
      <c r="BW200" s="43"/>
      <c r="BX200" s="43"/>
      <c r="BY200" s="43"/>
      <c r="BZ200" s="43"/>
      <c r="CA200" s="43"/>
      <c r="CB200" s="43"/>
      <c r="CC200" s="43"/>
      <c r="CD200" s="43"/>
      <c r="CE200" s="43"/>
      <c r="CF200" s="43"/>
      <c r="CG200" s="43"/>
      <c r="CH200" s="43"/>
      <c r="CI200" s="43"/>
      <c r="CJ200" s="43"/>
      <c r="CK200" s="43"/>
      <c r="CL200" s="43"/>
      <c r="CM200" s="43"/>
      <c r="CN200" s="43"/>
      <c r="CO200" s="43"/>
      <c r="CP200" s="43"/>
      <c r="CQ200" s="43"/>
      <c r="CR200" s="43"/>
      <c r="CS200" s="43"/>
      <c r="CT200" s="43"/>
      <c r="CU200" s="43"/>
      <c r="CV200" s="43"/>
      <c r="CW200" s="43"/>
      <c r="CX200" s="43"/>
      <c r="CY200" s="43"/>
      <c r="CZ200" s="43"/>
      <c r="DA200" s="43"/>
      <c r="DB200" s="43"/>
      <c r="DC200" s="43"/>
      <c r="DD200" s="43"/>
      <c r="DE200" s="43"/>
      <c r="DF200" s="43"/>
      <c r="DG200" s="43"/>
      <c r="DH200" s="43"/>
      <c r="DI200" s="43"/>
      <c r="DJ200" s="43"/>
      <c r="DK200" s="43"/>
      <c r="DL200" s="43"/>
      <c r="DM200" s="43"/>
      <c r="DN200" s="43"/>
      <c r="DO200" s="43"/>
      <c r="DP200" s="43"/>
      <c r="DQ200" s="43"/>
      <c r="DR200" s="43"/>
      <c r="DS200" s="43"/>
      <c r="DT200" s="43"/>
      <c r="DU200" s="43"/>
      <c r="DV200" s="43"/>
      <c r="DW200" s="43"/>
      <c r="DX200" s="43"/>
      <c r="DY200" s="43"/>
      <c r="DZ200" s="43"/>
      <c r="EA200" s="43"/>
      <c r="EB200" s="43"/>
      <c r="EC200" s="43"/>
      <c r="ED200" s="43"/>
      <c r="EE200" s="43"/>
      <c r="EF200" s="43"/>
      <c r="EG200" s="43"/>
      <c r="EH200" s="43"/>
      <c r="EI200" s="43"/>
      <c r="EJ200" s="43"/>
      <c r="EK200" s="43"/>
      <c r="EL200" s="43"/>
      <c r="EM200" s="43"/>
      <c r="EN200" s="43"/>
      <c r="EO200" s="43"/>
      <c r="EP200" s="43"/>
      <c r="EQ200" s="43"/>
      <c r="ER200" s="43"/>
      <c r="ES200" s="43"/>
      <c r="ET200" s="43"/>
      <c r="EU200" s="43"/>
      <c r="EV200" s="43"/>
      <c r="EW200" s="43"/>
      <c r="EX200" s="43"/>
      <c r="EY200" s="43"/>
      <c r="EZ200" s="43"/>
      <c r="FA200" s="43"/>
      <c r="FB200" s="43"/>
      <c r="FC200" s="43"/>
      <c r="FD200" s="43"/>
      <c r="FE200" s="43"/>
      <c r="FF200" s="43"/>
      <c r="FG200" s="43"/>
      <c r="FH200" s="43"/>
      <c r="FI200" s="43"/>
      <c r="FJ200" s="43"/>
      <c r="FK200" s="43"/>
      <c r="FL200" s="43"/>
      <c r="FM200" s="43"/>
      <c r="FN200" s="43"/>
      <c r="FO200" s="43"/>
      <c r="FP200" s="43"/>
      <c r="FQ200" s="43"/>
      <c r="FR200" s="43"/>
      <c r="FS200" s="43"/>
      <c r="FT200" s="43"/>
      <c r="FU200" s="43"/>
      <c r="FV200" s="43"/>
      <c r="FW200" s="43"/>
      <c r="FX200" s="43"/>
      <c r="FY200" s="43"/>
      <c r="FZ200" s="43"/>
      <c r="GA200" s="43"/>
      <c r="GB200" s="43"/>
      <c r="GC200" s="43"/>
      <c r="GD200" s="43"/>
      <c r="GE200" s="43"/>
      <c r="GF200" s="43"/>
      <c r="GG200" s="43"/>
      <c r="GH200" s="43"/>
      <c r="GI200" s="43"/>
      <c r="GJ200" s="43"/>
      <c r="GK200" s="43"/>
      <c r="GL200" s="43"/>
      <c r="GM200" s="43"/>
      <c r="GN200" s="43"/>
      <c r="GO200" s="43"/>
      <c r="GP200" s="43"/>
      <c r="GQ200" s="43"/>
      <c r="GR200" s="43"/>
      <c r="GS200" s="43"/>
      <c r="GT200" s="43"/>
      <c r="GU200" s="43"/>
      <c r="GV200" s="43"/>
      <c r="GW200" s="43"/>
      <c r="GX200" s="43"/>
      <c r="GY200" s="43"/>
      <c r="GZ200" s="43"/>
      <c r="HA200" s="43"/>
      <c r="HB200" s="43"/>
      <c r="HC200" s="43"/>
      <c r="HD200" s="43"/>
      <c r="HE200" s="43"/>
      <c r="HF200" s="43"/>
      <c r="HG200" s="43"/>
      <c r="HH200" s="43"/>
      <c r="HI200" s="43"/>
      <c r="HJ200" s="43"/>
      <c r="HK200" s="43"/>
      <c r="HL200" s="43"/>
      <c r="HM200" s="43"/>
      <c r="HN200" s="43"/>
      <c r="HO200" s="43"/>
      <c r="HP200" s="43"/>
      <c r="HQ200" s="43"/>
      <c r="HR200" s="43"/>
      <c r="HS200" s="43"/>
      <c r="HT200" s="43"/>
      <c r="HU200" s="43"/>
      <c r="HV200" s="43"/>
      <c r="HW200" s="43"/>
      <c r="HX200" s="43"/>
      <c r="HY200" s="43"/>
      <c r="HZ200" s="43"/>
      <c r="IA200" s="43"/>
      <c r="IB200" s="43"/>
      <c r="IC200" s="43"/>
      <c r="ID200" s="43"/>
      <c r="IE200" s="43"/>
      <c r="IF200" s="43"/>
      <c r="IG200" s="43"/>
      <c r="IH200" s="43"/>
      <c r="II200" s="43"/>
      <c r="IJ200" s="43"/>
      <c r="IK200" s="43"/>
      <c r="IL200" s="43"/>
      <c r="IM200" s="43"/>
      <c r="IN200" s="43"/>
      <c r="IO200" s="43"/>
      <c r="IP200" s="43"/>
      <c r="IQ200" s="43"/>
      <c r="IR200" s="43"/>
      <c r="IS200" s="43"/>
      <c r="IT200" s="43"/>
      <c r="IU200" s="43"/>
    </row>
    <row r="201" spans="1:255" ht="15" customHeight="1">
      <c r="A201" s="211" t="s">
        <v>2708</v>
      </c>
      <c r="B201" s="212"/>
      <c r="C201" s="212"/>
      <c r="D201" s="212"/>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3"/>
      <c r="CQ201" s="43"/>
      <c r="CR201" s="43"/>
      <c r="CS201" s="43"/>
      <c r="CT201" s="43"/>
      <c r="CU201" s="43"/>
      <c r="CV201" s="43"/>
      <c r="CW201" s="43"/>
      <c r="CX201" s="43"/>
      <c r="CY201" s="43"/>
      <c r="CZ201" s="43"/>
      <c r="DA201" s="43"/>
      <c r="DB201" s="43"/>
      <c r="DC201" s="43"/>
      <c r="DD201" s="43"/>
      <c r="DE201" s="43"/>
      <c r="DF201" s="43"/>
      <c r="DG201" s="43"/>
      <c r="DH201" s="43"/>
      <c r="DI201" s="43"/>
      <c r="DJ201" s="43"/>
      <c r="DK201" s="43"/>
      <c r="DL201" s="43"/>
      <c r="DM201" s="43"/>
      <c r="DN201" s="43"/>
      <c r="DO201" s="43"/>
      <c r="DP201" s="43"/>
      <c r="DQ201" s="43"/>
      <c r="DR201" s="43"/>
      <c r="DS201" s="43"/>
      <c r="DT201" s="43"/>
      <c r="DU201" s="43"/>
      <c r="DV201" s="43"/>
      <c r="DW201" s="43"/>
      <c r="DX201" s="43"/>
      <c r="DY201" s="43"/>
      <c r="DZ201" s="43"/>
      <c r="EA201" s="43"/>
      <c r="EB201" s="43"/>
      <c r="EC201" s="43"/>
      <c r="ED201" s="43"/>
      <c r="EE201" s="43"/>
      <c r="EF201" s="43"/>
      <c r="EG201" s="43"/>
      <c r="EH201" s="43"/>
      <c r="EI201" s="43"/>
      <c r="EJ201" s="43"/>
      <c r="EK201" s="43"/>
      <c r="EL201" s="43"/>
      <c r="EM201" s="43"/>
      <c r="EN201" s="43"/>
      <c r="EO201" s="43"/>
      <c r="EP201" s="43"/>
      <c r="EQ201" s="43"/>
      <c r="ER201" s="43"/>
      <c r="ES201" s="43"/>
      <c r="ET201" s="43"/>
      <c r="EU201" s="43"/>
      <c r="EV201" s="43"/>
      <c r="EW201" s="43"/>
      <c r="EX201" s="43"/>
      <c r="EY201" s="43"/>
      <c r="EZ201" s="43"/>
      <c r="FA201" s="43"/>
      <c r="FB201" s="43"/>
      <c r="FC201" s="43"/>
      <c r="FD201" s="43"/>
      <c r="FE201" s="43"/>
      <c r="FF201" s="43"/>
      <c r="FG201" s="43"/>
      <c r="FH201" s="43"/>
      <c r="FI201" s="43"/>
      <c r="FJ201" s="43"/>
      <c r="FK201" s="43"/>
      <c r="FL201" s="43"/>
      <c r="FM201" s="43"/>
      <c r="FN201" s="43"/>
      <c r="FO201" s="43"/>
      <c r="FP201" s="43"/>
      <c r="FQ201" s="43"/>
      <c r="FR201" s="43"/>
      <c r="FS201" s="43"/>
      <c r="FT201" s="43"/>
      <c r="FU201" s="43"/>
      <c r="FV201" s="43"/>
      <c r="FW201" s="43"/>
      <c r="FX201" s="43"/>
      <c r="FY201" s="43"/>
      <c r="FZ201" s="43"/>
      <c r="GA201" s="43"/>
      <c r="GB201" s="43"/>
      <c r="GC201" s="43"/>
      <c r="GD201" s="43"/>
      <c r="GE201" s="43"/>
      <c r="GF201" s="43"/>
      <c r="GG201" s="43"/>
      <c r="GH201" s="43"/>
      <c r="GI201" s="43"/>
      <c r="GJ201" s="43"/>
      <c r="GK201" s="43"/>
      <c r="GL201" s="43"/>
      <c r="GM201" s="43"/>
      <c r="GN201" s="43"/>
      <c r="GO201" s="43"/>
      <c r="GP201" s="43"/>
      <c r="GQ201" s="43"/>
      <c r="GR201" s="43"/>
      <c r="GS201" s="43"/>
      <c r="GT201" s="43"/>
      <c r="GU201" s="43"/>
      <c r="GV201" s="43"/>
      <c r="GW201" s="43"/>
      <c r="GX201" s="43"/>
      <c r="GY201" s="43"/>
      <c r="GZ201" s="43"/>
      <c r="HA201" s="43"/>
      <c r="HB201" s="43"/>
      <c r="HC201" s="43"/>
      <c r="HD201" s="43"/>
      <c r="HE201" s="43"/>
      <c r="HF201" s="43"/>
      <c r="HG201" s="43"/>
      <c r="HH201" s="43"/>
      <c r="HI201" s="43"/>
      <c r="HJ201" s="43"/>
      <c r="HK201" s="43"/>
      <c r="HL201" s="43"/>
      <c r="HM201" s="43"/>
      <c r="HN201" s="43"/>
      <c r="HO201" s="43"/>
      <c r="HP201" s="43"/>
      <c r="HQ201" s="43"/>
      <c r="HR201" s="43"/>
      <c r="HS201" s="43"/>
      <c r="HT201" s="43"/>
      <c r="HU201" s="43"/>
      <c r="HV201" s="43"/>
      <c r="HW201" s="43"/>
      <c r="HX201" s="43"/>
      <c r="HY201" s="43"/>
      <c r="HZ201" s="43"/>
      <c r="IA201" s="43"/>
      <c r="IB201" s="43"/>
      <c r="IC201" s="43"/>
      <c r="ID201" s="43"/>
      <c r="IE201" s="43"/>
      <c r="IF201" s="43"/>
      <c r="IG201" s="43"/>
      <c r="IH201" s="43"/>
      <c r="II201" s="43"/>
      <c r="IJ201" s="43"/>
      <c r="IK201" s="43"/>
      <c r="IL201" s="43"/>
      <c r="IM201" s="43"/>
      <c r="IN201" s="43"/>
      <c r="IO201" s="43"/>
      <c r="IP201" s="43"/>
      <c r="IQ201" s="43"/>
      <c r="IR201" s="43"/>
      <c r="IS201" s="43"/>
      <c r="IT201" s="43"/>
      <c r="IU201" s="43"/>
    </row>
    <row r="202" spans="1:255" ht="15" customHeight="1">
      <c r="A202" s="211" t="s">
        <v>2659</v>
      </c>
      <c r="B202" s="212"/>
      <c r="C202" s="212"/>
      <c r="D202" s="212"/>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43"/>
      <c r="BV202" s="43"/>
      <c r="BW202" s="43"/>
      <c r="BX202" s="43"/>
      <c r="BY202" s="43"/>
      <c r="BZ202" s="43"/>
      <c r="CA202" s="43"/>
      <c r="CB202" s="43"/>
      <c r="CC202" s="43"/>
      <c r="CD202" s="43"/>
      <c r="CE202" s="43"/>
      <c r="CF202" s="43"/>
      <c r="CG202" s="43"/>
      <c r="CH202" s="43"/>
      <c r="CI202" s="43"/>
      <c r="CJ202" s="43"/>
      <c r="CK202" s="43"/>
      <c r="CL202" s="43"/>
      <c r="CM202" s="43"/>
      <c r="CN202" s="43"/>
      <c r="CO202" s="43"/>
      <c r="CP202" s="43"/>
      <c r="CQ202" s="43"/>
      <c r="CR202" s="43"/>
      <c r="CS202" s="43"/>
      <c r="CT202" s="43"/>
      <c r="CU202" s="43"/>
      <c r="CV202" s="43"/>
      <c r="CW202" s="43"/>
      <c r="CX202" s="43"/>
      <c r="CY202" s="43"/>
      <c r="CZ202" s="43"/>
      <c r="DA202" s="43"/>
      <c r="DB202" s="43"/>
      <c r="DC202" s="43"/>
      <c r="DD202" s="43"/>
      <c r="DE202" s="43"/>
      <c r="DF202" s="43"/>
      <c r="DG202" s="43"/>
      <c r="DH202" s="43"/>
      <c r="DI202" s="43"/>
      <c r="DJ202" s="43"/>
      <c r="DK202" s="43"/>
      <c r="DL202" s="43"/>
      <c r="DM202" s="43"/>
      <c r="DN202" s="43"/>
      <c r="DO202" s="43"/>
      <c r="DP202" s="43"/>
      <c r="DQ202" s="43"/>
      <c r="DR202" s="43"/>
      <c r="DS202" s="43"/>
      <c r="DT202" s="43"/>
      <c r="DU202" s="43"/>
      <c r="DV202" s="43"/>
      <c r="DW202" s="43"/>
      <c r="DX202" s="43"/>
      <c r="DY202" s="43"/>
      <c r="DZ202" s="43"/>
      <c r="EA202" s="43"/>
      <c r="EB202" s="43"/>
      <c r="EC202" s="43"/>
      <c r="ED202" s="43"/>
      <c r="EE202" s="43"/>
      <c r="EF202" s="43"/>
      <c r="EG202" s="43"/>
      <c r="EH202" s="43"/>
      <c r="EI202" s="43"/>
      <c r="EJ202" s="43"/>
      <c r="EK202" s="43"/>
      <c r="EL202" s="43"/>
      <c r="EM202" s="43"/>
      <c r="EN202" s="43"/>
      <c r="EO202" s="43"/>
      <c r="EP202" s="43"/>
      <c r="EQ202" s="43"/>
      <c r="ER202" s="43"/>
      <c r="ES202" s="43"/>
      <c r="ET202" s="43"/>
      <c r="EU202" s="43"/>
      <c r="EV202" s="43"/>
      <c r="EW202" s="43"/>
      <c r="EX202" s="43"/>
      <c r="EY202" s="43"/>
      <c r="EZ202" s="43"/>
      <c r="FA202" s="43"/>
      <c r="FB202" s="43"/>
      <c r="FC202" s="43"/>
      <c r="FD202" s="43"/>
      <c r="FE202" s="43"/>
      <c r="FF202" s="43"/>
      <c r="FG202" s="43"/>
      <c r="FH202" s="43"/>
      <c r="FI202" s="43"/>
      <c r="FJ202" s="43"/>
      <c r="FK202" s="43"/>
      <c r="FL202" s="43"/>
      <c r="FM202" s="43"/>
      <c r="FN202" s="43"/>
      <c r="FO202" s="43"/>
      <c r="FP202" s="43"/>
      <c r="FQ202" s="43"/>
      <c r="FR202" s="43"/>
      <c r="FS202" s="43"/>
      <c r="FT202" s="43"/>
      <c r="FU202" s="43"/>
      <c r="FV202" s="43"/>
      <c r="FW202" s="43"/>
      <c r="FX202" s="43"/>
      <c r="FY202" s="43"/>
      <c r="FZ202" s="43"/>
      <c r="GA202" s="43"/>
      <c r="GB202" s="43"/>
      <c r="GC202" s="43"/>
      <c r="GD202" s="43"/>
      <c r="GE202" s="43"/>
      <c r="GF202" s="43"/>
      <c r="GG202" s="43"/>
      <c r="GH202" s="43"/>
      <c r="GI202" s="43"/>
      <c r="GJ202" s="43"/>
      <c r="GK202" s="43"/>
      <c r="GL202" s="43"/>
      <c r="GM202" s="43"/>
      <c r="GN202" s="43"/>
      <c r="GO202" s="43"/>
      <c r="GP202" s="43"/>
      <c r="GQ202" s="43"/>
      <c r="GR202" s="43"/>
      <c r="GS202" s="43"/>
      <c r="GT202" s="43"/>
      <c r="GU202" s="43"/>
      <c r="GV202" s="43"/>
      <c r="GW202" s="43"/>
      <c r="GX202" s="43"/>
      <c r="GY202" s="43"/>
      <c r="GZ202" s="43"/>
      <c r="HA202" s="43"/>
      <c r="HB202" s="43"/>
      <c r="HC202" s="43"/>
      <c r="HD202" s="43"/>
      <c r="HE202" s="43"/>
      <c r="HF202" s="43"/>
      <c r="HG202" s="43"/>
      <c r="HH202" s="43"/>
      <c r="HI202" s="43"/>
      <c r="HJ202" s="43"/>
      <c r="HK202" s="43"/>
      <c r="HL202" s="43"/>
      <c r="HM202" s="43"/>
      <c r="HN202" s="43"/>
      <c r="HO202" s="43"/>
      <c r="HP202" s="43"/>
      <c r="HQ202" s="43"/>
      <c r="HR202" s="43"/>
      <c r="HS202" s="43"/>
      <c r="HT202" s="43"/>
      <c r="HU202" s="43"/>
      <c r="HV202" s="43"/>
      <c r="HW202" s="43"/>
      <c r="HX202" s="43"/>
      <c r="HY202" s="43"/>
      <c r="HZ202" s="43"/>
      <c r="IA202" s="43"/>
      <c r="IB202" s="43"/>
      <c r="IC202" s="43"/>
      <c r="ID202" s="43"/>
      <c r="IE202" s="43"/>
      <c r="IF202" s="43"/>
      <c r="IG202" s="43"/>
      <c r="IH202" s="43"/>
      <c r="II202" s="43"/>
      <c r="IJ202" s="43"/>
      <c r="IK202" s="43"/>
      <c r="IL202" s="43"/>
      <c r="IM202" s="43"/>
      <c r="IN202" s="43"/>
      <c r="IO202" s="43"/>
      <c r="IP202" s="43"/>
      <c r="IQ202" s="43"/>
      <c r="IR202" s="43"/>
      <c r="IS202" s="43"/>
      <c r="IT202" s="43"/>
      <c r="IU202" s="43"/>
    </row>
    <row r="203" spans="1:255" ht="15" customHeight="1">
      <c r="A203" s="211" t="s">
        <v>2709</v>
      </c>
      <c r="B203" s="212"/>
      <c r="C203" s="212"/>
      <c r="D203" s="212"/>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c r="CK203" s="43"/>
      <c r="CL203" s="43"/>
      <c r="CM203" s="43"/>
      <c r="CN203" s="43"/>
      <c r="CO203" s="43"/>
      <c r="CP203" s="43"/>
      <c r="CQ203" s="43"/>
      <c r="CR203" s="43"/>
      <c r="CS203" s="43"/>
      <c r="CT203" s="43"/>
      <c r="CU203" s="43"/>
      <c r="CV203" s="43"/>
      <c r="CW203" s="43"/>
      <c r="CX203" s="43"/>
      <c r="CY203" s="43"/>
      <c r="CZ203" s="43"/>
      <c r="DA203" s="43"/>
      <c r="DB203" s="43"/>
      <c r="DC203" s="43"/>
      <c r="DD203" s="43"/>
      <c r="DE203" s="43"/>
      <c r="DF203" s="43"/>
      <c r="DG203" s="43"/>
      <c r="DH203" s="43"/>
      <c r="DI203" s="43"/>
      <c r="DJ203" s="43"/>
      <c r="DK203" s="43"/>
      <c r="DL203" s="43"/>
      <c r="DM203" s="43"/>
      <c r="DN203" s="43"/>
      <c r="DO203" s="43"/>
      <c r="DP203" s="43"/>
      <c r="DQ203" s="43"/>
      <c r="DR203" s="43"/>
      <c r="DS203" s="43"/>
      <c r="DT203" s="43"/>
      <c r="DU203" s="43"/>
      <c r="DV203" s="43"/>
      <c r="DW203" s="43"/>
      <c r="DX203" s="43"/>
      <c r="DY203" s="43"/>
      <c r="DZ203" s="43"/>
      <c r="EA203" s="43"/>
      <c r="EB203" s="43"/>
      <c r="EC203" s="43"/>
      <c r="ED203" s="43"/>
      <c r="EE203" s="43"/>
      <c r="EF203" s="43"/>
      <c r="EG203" s="43"/>
      <c r="EH203" s="43"/>
      <c r="EI203" s="43"/>
      <c r="EJ203" s="43"/>
      <c r="EK203" s="43"/>
      <c r="EL203" s="43"/>
      <c r="EM203" s="43"/>
      <c r="EN203" s="43"/>
      <c r="EO203" s="43"/>
      <c r="EP203" s="43"/>
      <c r="EQ203" s="43"/>
      <c r="ER203" s="43"/>
      <c r="ES203" s="43"/>
      <c r="ET203" s="43"/>
      <c r="EU203" s="43"/>
      <c r="EV203" s="43"/>
      <c r="EW203" s="43"/>
      <c r="EX203" s="43"/>
      <c r="EY203" s="43"/>
      <c r="EZ203" s="43"/>
      <c r="FA203" s="43"/>
      <c r="FB203" s="43"/>
      <c r="FC203" s="43"/>
      <c r="FD203" s="43"/>
      <c r="FE203" s="43"/>
      <c r="FF203" s="43"/>
      <c r="FG203" s="43"/>
      <c r="FH203" s="43"/>
      <c r="FI203" s="43"/>
      <c r="FJ203" s="43"/>
      <c r="FK203" s="43"/>
      <c r="FL203" s="43"/>
      <c r="FM203" s="43"/>
      <c r="FN203" s="43"/>
      <c r="FO203" s="43"/>
      <c r="FP203" s="43"/>
      <c r="FQ203" s="43"/>
      <c r="FR203" s="43"/>
      <c r="FS203" s="43"/>
      <c r="FT203" s="43"/>
      <c r="FU203" s="43"/>
      <c r="FV203" s="43"/>
      <c r="FW203" s="43"/>
      <c r="FX203" s="43"/>
      <c r="FY203" s="43"/>
      <c r="FZ203" s="43"/>
      <c r="GA203" s="43"/>
      <c r="GB203" s="43"/>
      <c r="GC203" s="43"/>
      <c r="GD203" s="43"/>
      <c r="GE203" s="43"/>
      <c r="GF203" s="43"/>
      <c r="GG203" s="43"/>
      <c r="GH203" s="43"/>
      <c r="GI203" s="43"/>
      <c r="GJ203" s="43"/>
      <c r="GK203" s="43"/>
      <c r="GL203" s="43"/>
      <c r="GM203" s="43"/>
      <c r="GN203" s="43"/>
      <c r="GO203" s="43"/>
      <c r="GP203" s="43"/>
      <c r="GQ203" s="43"/>
      <c r="GR203" s="43"/>
      <c r="GS203" s="43"/>
      <c r="GT203" s="43"/>
      <c r="GU203" s="43"/>
      <c r="GV203" s="43"/>
      <c r="GW203" s="43"/>
      <c r="GX203" s="43"/>
      <c r="GY203" s="43"/>
      <c r="GZ203" s="43"/>
      <c r="HA203" s="43"/>
      <c r="HB203" s="43"/>
      <c r="HC203" s="43"/>
      <c r="HD203" s="43"/>
      <c r="HE203" s="43"/>
      <c r="HF203" s="43"/>
      <c r="HG203" s="43"/>
      <c r="HH203" s="43"/>
      <c r="HI203" s="43"/>
      <c r="HJ203" s="43"/>
      <c r="HK203" s="43"/>
      <c r="HL203" s="43"/>
      <c r="HM203" s="43"/>
      <c r="HN203" s="43"/>
      <c r="HO203" s="43"/>
      <c r="HP203" s="43"/>
      <c r="HQ203" s="43"/>
      <c r="HR203" s="43"/>
      <c r="HS203" s="43"/>
      <c r="HT203" s="43"/>
      <c r="HU203" s="43"/>
      <c r="HV203" s="43"/>
      <c r="HW203" s="43"/>
      <c r="HX203" s="43"/>
      <c r="HY203" s="43"/>
      <c r="HZ203" s="43"/>
      <c r="IA203" s="43"/>
      <c r="IB203" s="43"/>
      <c r="IC203" s="43"/>
      <c r="ID203" s="43"/>
      <c r="IE203" s="43"/>
      <c r="IF203" s="43"/>
      <c r="IG203" s="43"/>
      <c r="IH203" s="43"/>
      <c r="II203" s="43"/>
      <c r="IJ203" s="43"/>
      <c r="IK203" s="43"/>
      <c r="IL203" s="43"/>
      <c r="IM203" s="43"/>
      <c r="IN203" s="43"/>
      <c r="IO203" s="43"/>
      <c r="IP203" s="43"/>
      <c r="IQ203" s="43"/>
      <c r="IR203" s="43"/>
      <c r="IS203" s="43"/>
      <c r="IT203" s="43"/>
      <c r="IU203" s="43"/>
    </row>
    <row r="204" spans="1:255" ht="15.75" customHeight="1">
      <c r="A204" s="215" t="s">
        <v>2710</v>
      </c>
      <c r="B204" s="216"/>
      <c r="C204" s="217">
        <f>DATE(2020,4,4)</f>
        <v>43925</v>
      </c>
      <c r="D204" s="215" t="s">
        <v>1710</v>
      </c>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c r="BY204" s="43"/>
      <c r="BZ204" s="43"/>
      <c r="CA204" s="43"/>
      <c r="CB204" s="43"/>
      <c r="CC204" s="43"/>
      <c r="CD204" s="43"/>
      <c r="CE204" s="43"/>
      <c r="CF204" s="43"/>
      <c r="CG204" s="43"/>
      <c r="CH204" s="43"/>
      <c r="CI204" s="43"/>
      <c r="CJ204" s="43"/>
      <c r="CK204" s="43"/>
      <c r="CL204" s="43"/>
      <c r="CM204" s="43"/>
      <c r="CN204" s="43"/>
      <c r="CO204" s="43"/>
      <c r="CP204" s="43"/>
      <c r="CQ204" s="43"/>
      <c r="CR204" s="43"/>
      <c r="CS204" s="43"/>
      <c r="CT204" s="43"/>
      <c r="CU204" s="43"/>
      <c r="CV204" s="43"/>
      <c r="CW204" s="43"/>
      <c r="CX204" s="43"/>
      <c r="CY204" s="43"/>
      <c r="CZ204" s="43"/>
      <c r="DA204" s="43"/>
      <c r="DB204" s="43"/>
      <c r="DC204" s="43"/>
      <c r="DD204" s="43"/>
      <c r="DE204" s="43"/>
      <c r="DF204" s="43"/>
      <c r="DG204" s="43"/>
      <c r="DH204" s="43"/>
      <c r="DI204" s="43"/>
      <c r="DJ204" s="43"/>
      <c r="DK204" s="43"/>
      <c r="DL204" s="43"/>
      <c r="DM204" s="43"/>
      <c r="DN204" s="43"/>
      <c r="DO204" s="43"/>
      <c r="DP204" s="43"/>
      <c r="DQ204" s="43"/>
      <c r="DR204" s="43"/>
      <c r="DS204" s="43"/>
      <c r="DT204" s="43"/>
      <c r="DU204" s="43"/>
      <c r="DV204" s="43"/>
      <c r="DW204" s="43"/>
      <c r="DX204" s="43"/>
      <c r="DY204" s="43"/>
      <c r="DZ204" s="43"/>
      <c r="EA204" s="43"/>
      <c r="EB204" s="43"/>
      <c r="EC204" s="43"/>
      <c r="ED204" s="43"/>
      <c r="EE204" s="43"/>
      <c r="EF204" s="43"/>
      <c r="EG204" s="43"/>
      <c r="EH204" s="43"/>
      <c r="EI204" s="43"/>
      <c r="EJ204" s="43"/>
      <c r="EK204" s="43"/>
      <c r="EL204" s="43"/>
      <c r="EM204" s="43"/>
      <c r="EN204" s="43"/>
      <c r="EO204" s="43"/>
      <c r="EP204" s="43"/>
      <c r="EQ204" s="43"/>
      <c r="ER204" s="43"/>
      <c r="ES204" s="43"/>
      <c r="ET204" s="43"/>
      <c r="EU204" s="43"/>
      <c r="EV204" s="43"/>
      <c r="EW204" s="43"/>
      <c r="EX204" s="43"/>
      <c r="EY204" s="43"/>
      <c r="EZ204" s="43"/>
      <c r="FA204" s="43"/>
      <c r="FB204" s="43"/>
      <c r="FC204" s="43"/>
      <c r="FD204" s="43"/>
      <c r="FE204" s="43"/>
      <c r="FF204" s="43"/>
      <c r="FG204" s="43"/>
      <c r="FH204" s="43"/>
      <c r="FI204" s="43"/>
      <c r="FJ204" s="43"/>
      <c r="FK204" s="43"/>
      <c r="FL204" s="43"/>
      <c r="FM204" s="43"/>
      <c r="FN204" s="43"/>
      <c r="FO204" s="43"/>
      <c r="FP204" s="43"/>
      <c r="FQ204" s="43"/>
      <c r="FR204" s="43"/>
      <c r="FS204" s="43"/>
      <c r="FT204" s="43"/>
      <c r="FU204" s="43"/>
      <c r="FV204" s="43"/>
      <c r="FW204" s="43"/>
      <c r="FX204" s="43"/>
      <c r="FY204" s="43"/>
      <c r="FZ204" s="43"/>
      <c r="GA204" s="43"/>
      <c r="GB204" s="43"/>
      <c r="GC204" s="43"/>
      <c r="GD204" s="43"/>
      <c r="GE204" s="43"/>
      <c r="GF204" s="43"/>
      <c r="GG204" s="43"/>
      <c r="GH204" s="43"/>
      <c r="GI204" s="43"/>
      <c r="GJ204" s="43"/>
      <c r="GK204" s="43"/>
      <c r="GL204" s="43"/>
      <c r="GM204" s="43"/>
      <c r="GN204" s="43"/>
      <c r="GO204" s="43"/>
      <c r="GP204" s="43"/>
      <c r="GQ204" s="43"/>
      <c r="GR204" s="43"/>
      <c r="GS204" s="43"/>
      <c r="GT204" s="43"/>
      <c r="GU204" s="43"/>
      <c r="GV204" s="43"/>
      <c r="GW204" s="43"/>
      <c r="GX204" s="43"/>
      <c r="GY204" s="43"/>
      <c r="GZ204" s="43"/>
      <c r="HA204" s="43"/>
      <c r="HB204" s="43"/>
      <c r="HC204" s="43"/>
      <c r="HD204" s="43"/>
      <c r="HE204" s="43"/>
      <c r="HF204" s="43"/>
      <c r="HG204" s="43"/>
      <c r="HH204" s="43"/>
      <c r="HI204" s="43"/>
      <c r="HJ204" s="43"/>
      <c r="HK204" s="43"/>
      <c r="HL204" s="43"/>
      <c r="HM204" s="43"/>
      <c r="HN204" s="43"/>
      <c r="HO204" s="43"/>
      <c r="HP204" s="43"/>
      <c r="HQ204" s="43"/>
      <c r="HR204" s="43"/>
      <c r="HS204" s="43"/>
      <c r="HT204" s="43"/>
      <c r="HU204" s="43"/>
      <c r="HV204" s="43"/>
      <c r="HW204" s="43"/>
      <c r="HX204" s="43"/>
      <c r="HY204" s="43"/>
      <c r="HZ204" s="43"/>
      <c r="IA204" s="43"/>
      <c r="IB204" s="43"/>
      <c r="IC204" s="43"/>
      <c r="ID204" s="43"/>
      <c r="IE204" s="43"/>
      <c r="IF204" s="43"/>
      <c r="IG204" s="43"/>
      <c r="IH204" s="43"/>
      <c r="II204" s="43"/>
      <c r="IJ204" s="43"/>
      <c r="IK204" s="43"/>
      <c r="IL204" s="43"/>
      <c r="IM204" s="43"/>
      <c r="IN204" s="43"/>
      <c r="IO204" s="43"/>
      <c r="IP204" s="43"/>
      <c r="IQ204" s="43"/>
      <c r="IR204" s="43"/>
      <c r="IS204" s="43"/>
      <c r="IT204" s="43"/>
      <c r="IU204" s="43"/>
    </row>
    <row r="205" spans="1:255" ht="15" customHeight="1">
      <c r="A205" s="211" t="s">
        <v>1669</v>
      </c>
      <c r="B205" s="212"/>
      <c r="C205" s="212"/>
      <c r="D205" s="212"/>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43"/>
      <c r="BV205" s="43"/>
      <c r="BW205" s="43"/>
      <c r="BX205" s="43"/>
      <c r="BY205" s="43"/>
      <c r="BZ205" s="43"/>
      <c r="CA205" s="43"/>
      <c r="CB205" s="43"/>
      <c r="CC205" s="43"/>
      <c r="CD205" s="43"/>
      <c r="CE205" s="43"/>
      <c r="CF205" s="43"/>
      <c r="CG205" s="43"/>
      <c r="CH205" s="43"/>
      <c r="CI205" s="43"/>
      <c r="CJ205" s="43"/>
      <c r="CK205" s="43"/>
      <c r="CL205" s="43"/>
      <c r="CM205" s="43"/>
      <c r="CN205" s="43"/>
      <c r="CO205" s="43"/>
      <c r="CP205" s="43"/>
      <c r="CQ205" s="43"/>
      <c r="CR205" s="43"/>
      <c r="CS205" s="43"/>
      <c r="CT205" s="43"/>
      <c r="CU205" s="43"/>
      <c r="CV205" s="43"/>
      <c r="CW205" s="43"/>
      <c r="CX205" s="43"/>
      <c r="CY205" s="43"/>
      <c r="CZ205" s="43"/>
      <c r="DA205" s="43"/>
      <c r="DB205" s="43"/>
      <c r="DC205" s="43"/>
      <c r="DD205" s="43"/>
      <c r="DE205" s="43"/>
      <c r="DF205" s="43"/>
      <c r="DG205" s="43"/>
      <c r="DH205" s="43"/>
      <c r="DI205" s="43"/>
      <c r="DJ205" s="43"/>
      <c r="DK205" s="43"/>
      <c r="DL205" s="43"/>
      <c r="DM205" s="43"/>
      <c r="DN205" s="43"/>
      <c r="DO205" s="43"/>
      <c r="DP205" s="43"/>
      <c r="DQ205" s="43"/>
      <c r="DR205" s="43"/>
      <c r="DS205" s="43"/>
      <c r="DT205" s="43"/>
      <c r="DU205" s="43"/>
      <c r="DV205" s="43"/>
      <c r="DW205" s="43"/>
      <c r="DX205" s="43"/>
      <c r="DY205" s="43"/>
      <c r="DZ205" s="43"/>
      <c r="EA205" s="43"/>
      <c r="EB205" s="43"/>
      <c r="EC205" s="43"/>
      <c r="ED205" s="43"/>
      <c r="EE205" s="43"/>
      <c r="EF205" s="43"/>
      <c r="EG205" s="43"/>
      <c r="EH205" s="43"/>
      <c r="EI205" s="43"/>
      <c r="EJ205" s="43"/>
      <c r="EK205" s="43"/>
      <c r="EL205" s="43"/>
      <c r="EM205" s="43"/>
      <c r="EN205" s="43"/>
      <c r="EO205" s="43"/>
      <c r="EP205" s="43"/>
      <c r="EQ205" s="43"/>
      <c r="ER205" s="43"/>
      <c r="ES205" s="43"/>
      <c r="ET205" s="43"/>
      <c r="EU205" s="43"/>
      <c r="EV205" s="43"/>
      <c r="EW205" s="43"/>
      <c r="EX205" s="43"/>
      <c r="EY205" s="43"/>
      <c r="EZ205" s="43"/>
      <c r="FA205" s="43"/>
      <c r="FB205" s="43"/>
      <c r="FC205" s="43"/>
      <c r="FD205" s="43"/>
      <c r="FE205" s="43"/>
      <c r="FF205" s="43"/>
      <c r="FG205" s="43"/>
      <c r="FH205" s="43"/>
      <c r="FI205" s="43"/>
      <c r="FJ205" s="43"/>
      <c r="FK205" s="43"/>
      <c r="FL205" s="43"/>
      <c r="FM205" s="43"/>
      <c r="FN205" s="43"/>
      <c r="FO205" s="43"/>
      <c r="FP205" s="43"/>
      <c r="FQ205" s="43"/>
      <c r="FR205" s="43"/>
      <c r="FS205" s="43"/>
      <c r="FT205" s="43"/>
      <c r="FU205" s="43"/>
      <c r="FV205" s="43"/>
      <c r="FW205" s="43"/>
      <c r="FX205" s="43"/>
      <c r="FY205" s="43"/>
      <c r="FZ205" s="43"/>
      <c r="GA205" s="43"/>
      <c r="GB205" s="43"/>
      <c r="GC205" s="43"/>
      <c r="GD205" s="43"/>
      <c r="GE205" s="43"/>
      <c r="GF205" s="43"/>
      <c r="GG205" s="43"/>
      <c r="GH205" s="43"/>
      <c r="GI205" s="43"/>
      <c r="GJ205" s="43"/>
      <c r="GK205" s="43"/>
      <c r="GL205" s="43"/>
      <c r="GM205" s="43"/>
      <c r="GN205" s="43"/>
      <c r="GO205" s="43"/>
      <c r="GP205" s="43"/>
      <c r="GQ205" s="43"/>
      <c r="GR205" s="43"/>
      <c r="GS205" s="43"/>
      <c r="GT205" s="43"/>
      <c r="GU205" s="43"/>
      <c r="GV205" s="43"/>
      <c r="GW205" s="43"/>
      <c r="GX205" s="43"/>
      <c r="GY205" s="43"/>
      <c r="GZ205" s="43"/>
      <c r="HA205" s="43"/>
      <c r="HB205" s="43"/>
      <c r="HC205" s="43"/>
      <c r="HD205" s="43"/>
      <c r="HE205" s="43"/>
      <c r="HF205" s="43"/>
      <c r="HG205" s="43"/>
      <c r="HH205" s="43"/>
      <c r="HI205" s="43"/>
      <c r="HJ205" s="43"/>
      <c r="HK205" s="43"/>
      <c r="HL205" s="43"/>
      <c r="HM205" s="43"/>
      <c r="HN205" s="43"/>
      <c r="HO205" s="43"/>
      <c r="HP205" s="43"/>
      <c r="HQ205" s="43"/>
      <c r="HR205" s="43"/>
      <c r="HS205" s="43"/>
      <c r="HT205" s="43"/>
      <c r="HU205" s="43"/>
      <c r="HV205" s="43"/>
      <c r="HW205" s="43"/>
      <c r="HX205" s="43"/>
      <c r="HY205" s="43"/>
      <c r="HZ205" s="43"/>
      <c r="IA205" s="43"/>
      <c r="IB205" s="43"/>
      <c r="IC205" s="43"/>
      <c r="ID205" s="43"/>
      <c r="IE205" s="43"/>
      <c r="IF205" s="43"/>
      <c r="IG205" s="43"/>
      <c r="IH205" s="43"/>
      <c r="II205" s="43"/>
      <c r="IJ205" s="43"/>
      <c r="IK205" s="43"/>
      <c r="IL205" s="43"/>
      <c r="IM205" s="43"/>
      <c r="IN205" s="43"/>
      <c r="IO205" s="43"/>
      <c r="IP205" s="43"/>
      <c r="IQ205" s="43"/>
      <c r="IR205" s="43"/>
      <c r="IS205" s="43"/>
      <c r="IT205" s="43"/>
      <c r="IU205" s="43"/>
    </row>
    <row r="206" spans="1:255" ht="15" customHeight="1">
      <c r="A206" s="211" t="s">
        <v>2719</v>
      </c>
      <c r="B206" s="211" t="s">
        <v>2718</v>
      </c>
      <c r="C206" s="212"/>
      <c r="D206" s="212"/>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43"/>
      <c r="BV206" s="43"/>
      <c r="BW206" s="43"/>
      <c r="BX206" s="43"/>
      <c r="BY206" s="43"/>
      <c r="BZ206" s="43"/>
      <c r="CA206" s="43"/>
      <c r="CB206" s="43"/>
      <c r="CC206" s="43"/>
      <c r="CD206" s="43"/>
      <c r="CE206" s="43"/>
      <c r="CF206" s="43"/>
      <c r="CG206" s="43"/>
      <c r="CH206" s="43"/>
      <c r="CI206" s="43"/>
      <c r="CJ206" s="43"/>
      <c r="CK206" s="43"/>
      <c r="CL206" s="43"/>
      <c r="CM206" s="43"/>
      <c r="CN206" s="43"/>
      <c r="CO206" s="43"/>
      <c r="CP206" s="43"/>
      <c r="CQ206" s="43"/>
      <c r="CR206" s="43"/>
      <c r="CS206" s="43"/>
      <c r="CT206" s="43"/>
      <c r="CU206" s="43"/>
      <c r="CV206" s="43"/>
      <c r="CW206" s="43"/>
      <c r="CX206" s="43"/>
      <c r="CY206" s="43"/>
      <c r="CZ206" s="43"/>
      <c r="DA206" s="43"/>
      <c r="DB206" s="43"/>
      <c r="DC206" s="43"/>
      <c r="DD206" s="43"/>
      <c r="DE206" s="43"/>
      <c r="DF206" s="43"/>
      <c r="DG206" s="43"/>
      <c r="DH206" s="43"/>
      <c r="DI206" s="43"/>
      <c r="DJ206" s="43"/>
      <c r="DK206" s="43"/>
      <c r="DL206" s="43"/>
      <c r="DM206" s="43"/>
      <c r="DN206" s="43"/>
      <c r="DO206" s="43"/>
      <c r="DP206" s="43"/>
      <c r="DQ206" s="43"/>
      <c r="DR206" s="43"/>
      <c r="DS206" s="43"/>
      <c r="DT206" s="43"/>
      <c r="DU206" s="43"/>
      <c r="DV206" s="43"/>
      <c r="DW206" s="43"/>
      <c r="DX206" s="43"/>
      <c r="DY206" s="43"/>
      <c r="DZ206" s="43"/>
      <c r="EA206" s="43"/>
      <c r="EB206" s="43"/>
      <c r="EC206" s="43"/>
      <c r="ED206" s="43"/>
      <c r="EE206" s="43"/>
      <c r="EF206" s="43"/>
      <c r="EG206" s="43"/>
      <c r="EH206" s="43"/>
      <c r="EI206" s="43"/>
      <c r="EJ206" s="43"/>
      <c r="EK206" s="43"/>
      <c r="EL206" s="43"/>
      <c r="EM206" s="43"/>
      <c r="EN206" s="43"/>
      <c r="EO206" s="43"/>
      <c r="EP206" s="43"/>
      <c r="EQ206" s="43"/>
      <c r="ER206" s="43"/>
      <c r="ES206" s="43"/>
      <c r="ET206" s="43"/>
      <c r="EU206" s="43"/>
      <c r="EV206" s="43"/>
      <c r="EW206" s="43"/>
      <c r="EX206" s="43"/>
      <c r="EY206" s="43"/>
      <c r="EZ206" s="43"/>
      <c r="FA206" s="43"/>
      <c r="FB206" s="43"/>
      <c r="FC206" s="43"/>
      <c r="FD206" s="43"/>
      <c r="FE206" s="43"/>
      <c r="FF206" s="43"/>
      <c r="FG206" s="43"/>
      <c r="FH206" s="43"/>
      <c r="FI206" s="43"/>
      <c r="FJ206" s="43"/>
      <c r="FK206" s="43"/>
      <c r="FL206" s="43"/>
      <c r="FM206" s="43"/>
      <c r="FN206" s="43"/>
      <c r="FO206" s="43"/>
      <c r="FP206" s="43"/>
      <c r="FQ206" s="43"/>
      <c r="FR206" s="43"/>
      <c r="FS206" s="43"/>
      <c r="FT206" s="43"/>
      <c r="FU206" s="43"/>
      <c r="FV206" s="43"/>
      <c r="FW206" s="43"/>
      <c r="FX206" s="43"/>
      <c r="FY206" s="43"/>
      <c r="FZ206" s="43"/>
      <c r="GA206" s="43"/>
      <c r="GB206" s="43"/>
      <c r="GC206" s="43"/>
      <c r="GD206" s="43"/>
      <c r="GE206" s="43"/>
      <c r="GF206" s="43"/>
      <c r="GG206" s="43"/>
      <c r="GH206" s="43"/>
      <c r="GI206" s="43"/>
      <c r="GJ206" s="43"/>
      <c r="GK206" s="43"/>
      <c r="GL206" s="43"/>
      <c r="GM206" s="43"/>
      <c r="GN206" s="43"/>
      <c r="GO206" s="43"/>
      <c r="GP206" s="43"/>
      <c r="GQ206" s="43"/>
      <c r="GR206" s="43"/>
      <c r="GS206" s="43"/>
      <c r="GT206" s="43"/>
      <c r="GU206" s="43"/>
      <c r="GV206" s="43"/>
      <c r="GW206" s="43"/>
      <c r="GX206" s="43"/>
      <c r="GY206" s="43"/>
      <c r="GZ206" s="43"/>
      <c r="HA206" s="43"/>
      <c r="HB206" s="43"/>
      <c r="HC206" s="43"/>
      <c r="HD206" s="43"/>
      <c r="HE206" s="43"/>
      <c r="HF206" s="43"/>
      <c r="HG206" s="43"/>
      <c r="HH206" s="43"/>
      <c r="HI206" s="43"/>
      <c r="HJ206" s="43"/>
      <c r="HK206" s="43"/>
      <c r="HL206" s="43"/>
      <c r="HM206" s="43"/>
      <c r="HN206" s="43"/>
      <c r="HO206" s="43"/>
      <c r="HP206" s="43"/>
      <c r="HQ206" s="43"/>
      <c r="HR206" s="43"/>
      <c r="HS206" s="43"/>
      <c r="HT206" s="43"/>
      <c r="HU206" s="43"/>
      <c r="HV206" s="43"/>
      <c r="HW206" s="43"/>
      <c r="HX206" s="43"/>
      <c r="HY206" s="43"/>
      <c r="HZ206" s="43"/>
      <c r="IA206" s="43"/>
      <c r="IB206" s="43"/>
      <c r="IC206" s="43"/>
      <c r="ID206" s="43"/>
      <c r="IE206" s="43"/>
      <c r="IF206" s="43"/>
      <c r="IG206" s="43"/>
      <c r="IH206" s="43"/>
      <c r="II206" s="43"/>
      <c r="IJ206" s="43"/>
      <c r="IK206" s="43"/>
      <c r="IL206" s="43"/>
      <c r="IM206" s="43"/>
      <c r="IN206" s="43"/>
      <c r="IO206" s="43"/>
      <c r="IP206" s="43"/>
      <c r="IQ206" s="43"/>
      <c r="IR206" s="43"/>
      <c r="IS206" s="43"/>
      <c r="IT206" s="43"/>
      <c r="IU206" s="43"/>
    </row>
    <row r="207" spans="1:255" ht="15" customHeight="1">
      <c r="A207" s="211" t="s">
        <v>2716</v>
      </c>
      <c r="B207" s="212"/>
      <c r="C207" s="212"/>
      <c r="D207" s="212"/>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c r="CM207" s="43"/>
      <c r="CN207" s="43"/>
      <c r="CO207" s="43"/>
      <c r="CP207" s="43"/>
      <c r="CQ207" s="43"/>
      <c r="CR207" s="43"/>
      <c r="CS207" s="43"/>
      <c r="CT207" s="43"/>
      <c r="CU207" s="43"/>
      <c r="CV207" s="43"/>
      <c r="CW207" s="43"/>
      <c r="CX207" s="43"/>
      <c r="CY207" s="43"/>
      <c r="CZ207" s="43"/>
      <c r="DA207" s="43"/>
      <c r="DB207" s="43"/>
      <c r="DC207" s="43"/>
      <c r="DD207" s="43"/>
      <c r="DE207" s="43"/>
      <c r="DF207" s="43"/>
      <c r="DG207" s="43"/>
      <c r="DH207" s="43"/>
      <c r="DI207" s="43"/>
      <c r="DJ207" s="43"/>
      <c r="DK207" s="43"/>
      <c r="DL207" s="43"/>
      <c r="DM207" s="43"/>
      <c r="DN207" s="43"/>
      <c r="DO207" s="43"/>
      <c r="DP207" s="43"/>
      <c r="DQ207" s="43"/>
      <c r="DR207" s="43"/>
      <c r="DS207" s="43"/>
      <c r="DT207" s="43"/>
      <c r="DU207" s="43"/>
      <c r="DV207" s="43"/>
      <c r="DW207" s="43"/>
      <c r="DX207" s="43"/>
      <c r="DY207" s="43"/>
      <c r="DZ207" s="43"/>
      <c r="EA207" s="43"/>
      <c r="EB207" s="43"/>
      <c r="EC207" s="43"/>
      <c r="ED207" s="43"/>
      <c r="EE207" s="43"/>
      <c r="EF207" s="43"/>
      <c r="EG207" s="43"/>
      <c r="EH207" s="43"/>
      <c r="EI207" s="43"/>
      <c r="EJ207" s="43"/>
      <c r="EK207" s="43"/>
      <c r="EL207" s="43"/>
      <c r="EM207" s="43"/>
      <c r="EN207" s="43"/>
      <c r="EO207" s="43"/>
      <c r="EP207" s="43"/>
      <c r="EQ207" s="43"/>
      <c r="ER207" s="43"/>
      <c r="ES207" s="43"/>
      <c r="ET207" s="43"/>
      <c r="EU207" s="43"/>
      <c r="EV207" s="43"/>
      <c r="EW207" s="43"/>
      <c r="EX207" s="43"/>
      <c r="EY207" s="43"/>
      <c r="EZ207" s="43"/>
      <c r="FA207" s="43"/>
      <c r="FB207" s="43"/>
      <c r="FC207" s="43"/>
      <c r="FD207" s="43"/>
      <c r="FE207" s="43"/>
      <c r="FF207" s="43"/>
      <c r="FG207" s="43"/>
      <c r="FH207" s="43"/>
      <c r="FI207" s="43"/>
      <c r="FJ207" s="43"/>
      <c r="FK207" s="43"/>
      <c r="FL207" s="43"/>
      <c r="FM207" s="43"/>
      <c r="FN207" s="43"/>
      <c r="FO207" s="43"/>
      <c r="FP207" s="43"/>
      <c r="FQ207" s="43"/>
      <c r="FR207" s="43"/>
      <c r="FS207" s="43"/>
      <c r="FT207" s="43"/>
      <c r="FU207" s="43"/>
      <c r="FV207" s="43"/>
      <c r="FW207" s="43"/>
      <c r="FX207" s="43"/>
      <c r="FY207" s="43"/>
      <c r="FZ207" s="43"/>
      <c r="GA207" s="43"/>
      <c r="GB207" s="43"/>
      <c r="GC207" s="43"/>
      <c r="GD207" s="43"/>
      <c r="GE207" s="43"/>
      <c r="GF207" s="43"/>
      <c r="GG207" s="43"/>
      <c r="GH207" s="43"/>
      <c r="GI207" s="43"/>
      <c r="GJ207" s="43"/>
      <c r="GK207" s="43"/>
      <c r="GL207" s="43"/>
      <c r="GM207" s="43"/>
      <c r="GN207" s="43"/>
      <c r="GO207" s="43"/>
      <c r="GP207" s="43"/>
      <c r="GQ207" s="43"/>
      <c r="GR207" s="43"/>
      <c r="GS207" s="43"/>
      <c r="GT207" s="43"/>
      <c r="GU207" s="43"/>
      <c r="GV207" s="43"/>
      <c r="GW207" s="43"/>
      <c r="GX207" s="43"/>
      <c r="GY207" s="43"/>
      <c r="GZ207" s="43"/>
      <c r="HA207" s="43"/>
      <c r="HB207" s="43"/>
      <c r="HC207" s="43"/>
      <c r="HD207" s="43"/>
      <c r="HE207" s="43"/>
      <c r="HF207" s="43"/>
      <c r="HG207" s="43"/>
      <c r="HH207" s="43"/>
      <c r="HI207" s="43"/>
      <c r="HJ207" s="43"/>
      <c r="HK207" s="43"/>
      <c r="HL207" s="43"/>
      <c r="HM207" s="43"/>
      <c r="HN207" s="43"/>
      <c r="HO207" s="43"/>
      <c r="HP207" s="43"/>
      <c r="HQ207" s="43"/>
      <c r="HR207" s="43"/>
      <c r="HS207" s="43"/>
      <c r="HT207" s="43"/>
      <c r="HU207" s="43"/>
      <c r="HV207" s="43"/>
      <c r="HW207" s="43"/>
      <c r="HX207" s="43"/>
      <c r="HY207" s="43"/>
      <c r="HZ207" s="43"/>
      <c r="IA207" s="43"/>
      <c r="IB207" s="43"/>
      <c r="IC207" s="43"/>
      <c r="ID207" s="43"/>
      <c r="IE207" s="43"/>
      <c r="IF207" s="43"/>
      <c r="IG207" s="43"/>
      <c r="IH207" s="43"/>
      <c r="II207" s="43"/>
      <c r="IJ207" s="43"/>
      <c r="IK207" s="43"/>
      <c r="IL207" s="43"/>
      <c r="IM207" s="43"/>
      <c r="IN207" s="43"/>
      <c r="IO207" s="43"/>
      <c r="IP207" s="43"/>
      <c r="IQ207" s="43"/>
      <c r="IR207" s="43"/>
      <c r="IS207" s="43"/>
      <c r="IT207" s="43"/>
      <c r="IU207" s="43"/>
    </row>
    <row r="208" spans="1:255" ht="15" customHeight="1">
      <c r="A208" s="211" t="s">
        <v>2713</v>
      </c>
      <c r="B208" s="212"/>
      <c r="C208" s="212"/>
      <c r="D208" s="212"/>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43"/>
      <c r="BV208" s="43"/>
      <c r="BW208" s="43"/>
      <c r="BX208" s="43"/>
      <c r="BY208" s="43"/>
      <c r="BZ208" s="43"/>
      <c r="CA208" s="43"/>
      <c r="CB208" s="43"/>
      <c r="CC208" s="43"/>
      <c r="CD208" s="43"/>
      <c r="CE208" s="43"/>
      <c r="CF208" s="43"/>
      <c r="CG208" s="43"/>
      <c r="CH208" s="43"/>
      <c r="CI208" s="43"/>
      <c r="CJ208" s="43"/>
      <c r="CK208" s="43"/>
      <c r="CL208" s="43"/>
      <c r="CM208" s="43"/>
      <c r="CN208" s="43"/>
      <c r="CO208" s="43"/>
      <c r="CP208" s="43"/>
      <c r="CQ208" s="43"/>
      <c r="CR208" s="43"/>
      <c r="CS208" s="43"/>
      <c r="CT208" s="43"/>
      <c r="CU208" s="43"/>
      <c r="CV208" s="43"/>
      <c r="CW208" s="43"/>
      <c r="CX208" s="43"/>
      <c r="CY208" s="43"/>
      <c r="CZ208" s="43"/>
      <c r="DA208" s="43"/>
      <c r="DB208" s="43"/>
      <c r="DC208" s="43"/>
      <c r="DD208" s="43"/>
      <c r="DE208" s="43"/>
      <c r="DF208" s="43"/>
      <c r="DG208" s="43"/>
      <c r="DH208" s="43"/>
      <c r="DI208" s="43"/>
      <c r="DJ208" s="43"/>
      <c r="DK208" s="43"/>
      <c r="DL208" s="43"/>
      <c r="DM208" s="43"/>
      <c r="DN208" s="43"/>
      <c r="DO208" s="43"/>
      <c r="DP208" s="43"/>
      <c r="DQ208" s="43"/>
      <c r="DR208" s="43"/>
      <c r="DS208" s="43"/>
      <c r="DT208" s="43"/>
      <c r="DU208" s="43"/>
      <c r="DV208" s="43"/>
      <c r="DW208" s="43"/>
      <c r="DX208" s="43"/>
      <c r="DY208" s="43"/>
      <c r="DZ208" s="43"/>
      <c r="EA208" s="43"/>
      <c r="EB208" s="43"/>
      <c r="EC208" s="43"/>
      <c r="ED208" s="43"/>
      <c r="EE208" s="43"/>
      <c r="EF208" s="43"/>
      <c r="EG208" s="43"/>
      <c r="EH208" s="43"/>
      <c r="EI208" s="43"/>
      <c r="EJ208" s="43"/>
      <c r="EK208" s="43"/>
      <c r="EL208" s="43"/>
      <c r="EM208" s="43"/>
      <c r="EN208" s="43"/>
      <c r="EO208" s="43"/>
      <c r="EP208" s="43"/>
      <c r="EQ208" s="43"/>
      <c r="ER208" s="43"/>
      <c r="ES208" s="43"/>
      <c r="ET208" s="43"/>
      <c r="EU208" s="43"/>
      <c r="EV208" s="43"/>
      <c r="EW208" s="43"/>
      <c r="EX208" s="43"/>
      <c r="EY208" s="43"/>
      <c r="EZ208" s="43"/>
      <c r="FA208" s="43"/>
      <c r="FB208" s="43"/>
      <c r="FC208" s="43"/>
      <c r="FD208" s="43"/>
      <c r="FE208" s="43"/>
      <c r="FF208" s="43"/>
      <c r="FG208" s="43"/>
      <c r="FH208" s="43"/>
      <c r="FI208" s="43"/>
      <c r="FJ208" s="43"/>
      <c r="FK208" s="43"/>
      <c r="FL208" s="43"/>
      <c r="FM208" s="43"/>
      <c r="FN208" s="43"/>
      <c r="FO208" s="43"/>
      <c r="FP208" s="43"/>
      <c r="FQ208" s="43"/>
      <c r="FR208" s="43"/>
      <c r="FS208" s="43"/>
      <c r="FT208" s="43"/>
      <c r="FU208" s="43"/>
      <c r="FV208" s="43"/>
      <c r="FW208" s="43"/>
      <c r="FX208" s="43"/>
      <c r="FY208" s="43"/>
      <c r="FZ208" s="43"/>
      <c r="GA208" s="43"/>
      <c r="GB208" s="43"/>
      <c r="GC208" s="43"/>
      <c r="GD208" s="43"/>
      <c r="GE208" s="43"/>
      <c r="GF208" s="43"/>
      <c r="GG208" s="43"/>
      <c r="GH208" s="43"/>
      <c r="GI208" s="43"/>
      <c r="GJ208" s="43"/>
      <c r="GK208" s="43"/>
      <c r="GL208" s="43"/>
      <c r="GM208" s="43"/>
      <c r="GN208" s="43"/>
      <c r="GO208" s="43"/>
      <c r="GP208" s="43"/>
      <c r="GQ208" s="43"/>
      <c r="GR208" s="43"/>
      <c r="GS208" s="43"/>
      <c r="GT208" s="43"/>
      <c r="GU208" s="43"/>
      <c r="GV208" s="43"/>
      <c r="GW208" s="43"/>
      <c r="GX208" s="43"/>
      <c r="GY208" s="43"/>
      <c r="GZ208" s="43"/>
      <c r="HA208" s="43"/>
      <c r="HB208" s="43"/>
      <c r="HC208" s="43"/>
      <c r="HD208" s="43"/>
      <c r="HE208" s="43"/>
      <c r="HF208" s="43"/>
      <c r="HG208" s="43"/>
      <c r="HH208" s="43"/>
      <c r="HI208" s="43"/>
      <c r="HJ208" s="43"/>
      <c r="HK208" s="43"/>
      <c r="HL208" s="43"/>
      <c r="HM208" s="43"/>
      <c r="HN208" s="43"/>
      <c r="HO208" s="43"/>
      <c r="HP208" s="43"/>
      <c r="HQ208" s="43"/>
      <c r="HR208" s="43"/>
      <c r="HS208" s="43"/>
      <c r="HT208" s="43"/>
      <c r="HU208" s="43"/>
      <c r="HV208" s="43"/>
      <c r="HW208" s="43"/>
      <c r="HX208" s="43"/>
      <c r="HY208" s="43"/>
      <c r="HZ208" s="43"/>
      <c r="IA208" s="43"/>
      <c r="IB208" s="43"/>
      <c r="IC208" s="43"/>
      <c r="ID208" s="43"/>
      <c r="IE208" s="43"/>
      <c r="IF208" s="43"/>
      <c r="IG208" s="43"/>
      <c r="IH208" s="43"/>
      <c r="II208" s="43"/>
      <c r="IJ208" s="43"/>
      <c r="IK208" s="43"/>
      <c r="IL208" s="43"/>
      <c r="IM208" s="43"/>
      <c r="IN208" s="43"/>
      <c r="IO208" s="43"/>
      <c r="IP208" s="43"/>
      <c r="IQ208" s="43"/>
      <c r="IR208" s="43"/>
      <c r="IS208" s="43"/>
      <c r="IT208" s="43"/>
      <c r="IU208" s="43"/>
    </row>
    <row r="209" spans="1:255" ht="15" customHeight="1">
      <c r="A209" s="211" t="s">
        <v>2714</v>
      </c>
      <c r="B209" s="212"/>
      <c r="C209" s="212"/>
      <c r="D209" s="212"/>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43"/>
      <c r="BV209" s="43"/>
      <c r="BW209" s="43"/>
      <c r="BX209" s="43"/>
      <c r="BY209" s="43"/>
      <c r="BZ209" s="43"/>
      <c r="CA209" s="43"/>
      <c r="CB209" s="43"/>
      <c r="CC209" s="43"/>
      <c r="CD209" s="43"/>
      <c r="CE209" s="43"/>
      <c r="CF209" s="43"/>
      <c r="CG209" s="43"/>
      <c r="CH209" s="43"/>
      <c r="CI209" s="43"/>
      <c r="CJ209" s="43"/>
      <c r="CK209" s="43"/>
      <c r="CL209" s="43"/>
      <c r="CM209" s="43"/>
      <c r="CN209" s="43"/>
      <c r="CO209" s="43"/>
      <c r="CP209" s="43"/>
      <c r="CQ209" s="43"/>
      <c r="CR209" s="43"/>
      <c r="CS209" s="43"/>
      <c r="CT209" s="43"/>
      <c r="CU209" s="43"/>
      <c r="CV209" s="43"/>
      <c r="CW209" s="43"/>
      <c r="CX209" s="43"/>
      <c r="CY209" s="43"/>
      <c r="CZ209" s="43"/>
      <c r="DA209" s="43"/>
      <c r="DB209" s="43"/>
      <c r="DC209" s="43"/>
      <c r="DD209" s="43"/>
      <c r="DE209" s="43"/>
      <c r="DF209" s="43"/>
      <c r="DG209" s="43"/>
      <c r="DH209" s="43"/>
      <c r="DI209" s="43"/>
      <c r="DJ209" s="43"/>
      <c r="DK209" s="43"/>
      <c r="DL209" s="43"/>
      <c r="DM209" s="43"/>
      <c r="DN209" s="43"/>
      <c r="DO209" s="43"/>
      <c r="DP209" s="43"/>
      <c r="DQ209" s="43"/>
      <c r="DR209" s="43"/>
      <c r="DS209" s="43"/>
      <c r="DT209" s="43"/>
      <c r="DU209" s="43"/>
      <c r="DV209" s="43"/>
      <c r="DW209" s="43"/>
      <c r="DX209" s="43"/>
      <c r="DY209" s="43"/>
      <c r="DZ209" s="43"/>
      <c r="EA209" s="43"/>
      <c r="EB209" s="43"/>
      <c r="EC209" s="43"/>
      <c r="ED209" s="43"/>
      <c r="EE209" s="43"/>
      <c r="EF209" s="43"/>
      <c r="EG209" s="43"/>
      <c r="EH209" s="43"/>
      <c r="EI209" s="43"/>
      <c r="EJ209" s="43"/>
      <c r="EK209" s="43"/>
      <c r="EL209" s="43"/>
      <c r="EM209" s="43"/>
      <c r="EN209" s="43"/>
      <c r="EO209" s="43"/>
      <c r="EP209" s="43"/>
      <c r="EQ209" s="43"/>
      <c r="ER209" s="43"/>
      <c r="ES209" s="43"/>
      <c r="ET209" s="43"/>
      <c r="EU209" s="43"/>
      <c r="EV209" s="43"/>
      <c r="EW209" s="43"/>
      <c r="EX209" s="43"/>
      <c r="EY209" s="43"/>
      <c r="EZ209" s="43"/>
      <c r="FA209" s="43"/>
      <c r="FB209" s="43"/>
      <c r="FC209" s="43"/>
      <c r="FD209" s="43"/>
      <c r="FE209" s="43"/>
      <c r="FF209" s="43"/>
      <c r="FG209" s="43"/>
      <c r="FH209" s="43"/>
      <c r="FI209" s="43"/>
      <c r="FJ209" s="43"/>
      <c r="FK209" s="43"/>
      <c r="FL209" s="43"/>
      <c r="FM209" s="43"/>
      <c r="FN209" s="43"/>
      <c r="FO209" s="43"/>
      <c r="FP209" s="43"/>
      <c r="FQ209" s="43"/>
      <c r="FR209" s="43"/>
      <c r="FS209" s="43"/>
      <c r="FT209" s="43"/>
      <c r="FU209" s="43"/>
      <c r="FV209" s="43"/>
      <c r="FW209" s="43"/>
      <c r="FX209" s="43"/>
      <c r="FY209" s="43"/>
      <c r="FZ209" s="43"/>
      <c r="GA209" s="43"/>
      <c r="GB209" s="43"/>
      <c r="GC209" s="43"/>
      <c r="GD209" s="43"/>
      <c r="GE209" s="43"/>
      <c r="GF209" s="43"/>
      <c r="GG209" s="43"/>
      <c r="GH209" s="43"/>
      <c r="GI209" s="43"/>
      <c r="GJ209" s="43"/>
      <c r="GK209" s="43"/>
      <c r="GL209" s="43"/>
      <c r="GM209" s="43"/>
      <c r="GN209" s="43"/>
      <c r="GO209" s="43"/>
      <c r="GP209" s="43"/>
      <c r="GQ209" s="43"/>
      <c r="GR209" s="43"/>
      <c r="GS209" s="43"/>
      <c r="GT209" s="43"/>
      <c r="GU209" s="43"/>
      <c r="GV209" s="43"/>
      <c r="GW209" s="43"/>
      <c r="GX209" s="43"/>
      <c r="GY209" s="43"/>
      <c r="GZ209" s="43"/>
      <c r="HA209" s="43"/>
      <c r="HB209" s="43"/>
      <c r="HC209" s="43"/>
      <c r="HD209" s="43"/>
      <c r="HE209" s="43"/>
      <c r="HF209" s="43"/>
      <c r="HG209" s="43"/>
      <c r="HH209" s="43"/>
      <c r="HI209" s="43"/>
      <c r="HJ209" s="43"/>
      <c r="HK209" s="43"/>
      <c r="HL209" s="43"/>
      <c r="HM209" s="43"/>
      <c r="HN209" s="43"/>
      <c r="HO209" s="43"/>
      <c r="HP209" s="43"/>
      <c r="HQ209" s="43"/>
      <c r="HR209" s="43"/>
      <c r="HS209" s="43"/>
      <c r="HT209" s="43"/>
      <c r="HU209" s="43"/>
      <c r="HV209" s="43"/>
      <c r="HW209" s="43"/>
      <c r="HX209" s="43"/>
      <c r="HY209" s="43"/>
      <c r="HZ209" s="43"/>
      <c r="IA209" s="43"/>
      <c r="IB209" s="43"/>
      <c r="IC209" s="43"/>
      <c r="ID209" s="43"/>
      <c r="IE209" s="43"/>
      <c r="IF209" s="43"/>
      <c r="IG209" s="43"/>
      <c r="IH209" s="43"/>
      <c r="II209" s="43"/>
      <c r="IJ209" s="43"/>
      <c r="IK209" s="43"/>
      <c r="IL209" s="43"/>
      <c r="IM209" s="43"/>
      <c r="IN209" s="43"/>
      <c r="IO209" s="43"/>
      <c r="IP209" s="43"/>
      <c r="IQ209" s="43"/>
      <c r="IR209" s="43"/>
      <c r="IS209" s="43"/>
      <c r="IT209" s="43"/>
      <c r="IU209" s="43"/>
    </row>
    <row r="210" spans="1:255" ht="15.75" customHeight="1">
      <c r="A210" s="215" t="s">
        <v>2724</v>
      </c>
      <c r="B210" s="216"/>
      <c r="C210" s="217">
        <f>DATE(2020,4,6)</f>
        <v>43927</v>
      </c>
      <c r="D210" s="215" t="s">
        <v>1710</v>
      </c>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c r="CU210" s="43"/>
      <c r="CV210" s="43"/>
      <c r="CW210" s="43"/>
      <c r="CX210" s="43"/>
      <c r="CY210" s="43"/>
      <c r="CZ210" s="43"/>
      <c r="DA210" s="43"/>
      <c r="DB210" s="43"/>
      <c r="DC210" s="43"/>
      <c r="DD210" s="43"/>
      <c r="DE210" s="43"/>
      <c r="DF210" s="43"/>
      <c r="DG210" s="43"/>
      <c r="DH210" s="43"/>
      <c r="DI210" s="43"/>
      <c r="DJ210" s="43"/>
      <c r="DK210" s="43"/>
      <c r="DL210" s="43"/>
      <c r="DM210" s="43"/>
      <c r="DN210" s="43"/>
      <c r="DO210" s="43"/>
      <c r="DP210" s="43"/>
      <c r="DQ210" s="43"/>
      <c r="DR210" s="43"/>
      <c r="DS210" s="43"/>
      <c r="DT210" s="43"/>
      <c r="DU210" s="43"/>
      <c r="DV210" s="43"/>
      <c r="DW210" s="43"/>
      <c r="DX210" s="43"/>
      <c r="DY210" s="43"/>
      <c r="DZ210" s="43"/>
      <c r="EA210" s="43"/>
      <c r="EB210" s="43"/>
      <c r="EC210" s="43"/>
      <c r="ED210" s="43"/>
      <c r="EE210" s="43"/>
      <c r="EF210" s="43"/>
      <c r="EG210" s="43"/>
      <c r="EH210" s="43"/>
      <c r="EI210" s="43"/>
      <c r="EJ210" s="43"/>
      <c r="EK210" s="43"/>
      <c r="EL210" s="43"/>
      <c r="EM210" s="43"/>
      <c r="EN210" s="43"/>
      <c r="EO210" s="43"/>
      <c r="EP210" s="43"/>
      <c r="EQ210" s="43"/>
      <c r="ER210" s="43"/>
      <c r="ES210" s="43"/>
      <c r="ET210" s="43"/>
      <c r="EU210" s="43"/>
      <c r="EV210" s="43"/>
      <c r="EW210" s="43"/>
      <c r="EX210" s="43"/>
      <c r="EY210" s="43"/>
      <c r="EZ210" s="43"/>
      <c r="FA210" s="43"/>
      <c r="FB210" s="43"/>
      <c r="FC210" s="43"/>
      <c r="FD210" s="43"/>
      <c r="FE210" s="43"/>
      <c r="FF210" s="43"/>
      <c r="FG210" s="43"/>
      <c r="FH210" s="43"/>
      <c r="FI210" s="43"/>
      <c r="FJ210" s="43"/>
      <c r="FK210" s="43"/>
      <c r="FL210" s="43"/>
      <c r="FM210" s="43"/>
      <c r="FN210" s="43"/>
      <c r="FO210" s="43"/>
      <c r="FP210" s="43"/>
      <c r="FQ210" s="43"/>
      <c r="FR210" s="43"/>
      <c r="FS210" s="43"/>
      <c r="FT210" s="43"/>
      <c r="FU210" s="43"/>
      <c r="FV210" s="43"/>
      <c r="FW210" s="43"/>
      <c r="FX210" s="43"/>
      <c r="FY210" s="43"/>
      <c r="FZ210" s="43"/>
      <c r="GA210" s="43"/>
      <c r="GB210" s="43"/>
      <c r="GC210" s="43"/>
      <c r="GD210" s="43"/>
      <c r="GE210" s="43"/>
      <c r="GF210" s="43"/>
      <c r="GG210" s="43"/>
      <c r="GH210" s="43"/>
      <c r="GI210" s="43"/>
      <c r="GJ210" s="43"/>
      <c r="GK210" s="43"/>
      <c r="GL210" s="43"/>
      <c r="GM210" s="43"/>
      <c r="GN210" s="43"/>
      <c r="GO210" s="43"/>
      <c r="GP210" s="43"/>
      <c r="GQ210" s="43"/>
      <c r="GR210" s="43"/>
      <c r="GS210" s="43"/>
      <c r="GT210" s="43"/>
      <c r="GU210" s="43"/>
      <c r="GV210" s="43"/>
      <c r="GW210" s="43"/>
      <c r="GX210" s="43"/>
      <c r="GY210" s="43"/>
      <c r="GZ210" s="43"/>
      <c r="HA210" s="43"/>
      <c r="HB210" s="43"/>
      <c r="HC210" s="43"/>
      <c r="HD210" s="43"/>
      <c r="HE210" s="43"/>
      <c r="HF210" s="43"/>
      <c r="HG210" s="43"/>
      <c r="HH210" s="43"/>
      <c r="HI210" s="43"/>
      <c r="HJ210" s="43"/>
      <c r="HK210" s="43"/>
      <c r="HL210" s="43"/>
      <c r="HM210" s="43"/>
      <c r="HN210" s="43"/>
      <c r="HO210" s="43"/>
      <c r="HP210" s="43"/>
      <c r="HQ210" s="43"/>
      <c r="HR210" s="43"/>
      <c r="HS210" s="43"/>
      <c r="HT210" s="43"/>
      <c r="HU210" s="43"/>
      <c r="HV210" s="43"/>
      <c r="HW210" s="43"/>
      <c r="HX210" s="43"/>
      <c r="HY210" s="43"/>
      <c r="HZ210" s="43"/>
      <c r="IA210" s="43"/>
      <c r="IB210" s="43"/>
      <c r="IC210" s="43"/>
      <c r="ID210" s="43"/>
      <c r="IE210" s="43"/>
      <c r="IF210" s="43"/>
      <c r="IG210" s="43"/>
      <c r="IH210" s="43"/>
      <c r="II210" s="43"/>
      <c r="IJ210" s="43"/>
      <c r="IK210" s="43"/>
      <c r="IL210" s="43"/>
      <c r="IM210" s="43"/>
      <c r="IN210" s="43"/>
      <c r="IO210" s="43"/>
      <c r="IP210" s="43"/>
      <c r="IQ210" s="43"/>
      <c r="IR210" s="43"/>
      <c r="IS210" s="43"/>
      <c r="IT210" s="43"/>
      <c r="IU210" s="43"/>
    </row>
    <row r="211" spans="1:255" ht="15" customHeight="1">
      <c r="A211" s="211" t="s">
        <v>2319</v>
      </c>
      <c r="B211" s="212"/>
      <c r="C211" s="212"/>
      <c r="D211" s="212"/>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3"/>
      <c r="CO211" s="43"/>
      <c r="CP211" s="43"/>
      <c r="CQ211" s="43"/>
      <c r="CR211" s="43"/>
      <c r="CS211" s="43"/>
      <c r="CT211" s="43"/>
      <c r="CU211" s="43"/>
      <c r="CV211" s="43"/>
      <c r="CW211" s="43"/>
      <c r="CX211" s="43"/>
      <c r="CY211" s="43"/>
      <c r="CZ211" s="43"/>
      <c r="DA211" s="43"/>
      <c r="DB211" s="43"/>
      <c r="DC211" s="43"/>
      <c r="DD211" s="43"/>
      <c r="DE211" s="43"/>
      <c r="DF211" s="43"/>
      <c r="DG211" s="43"/>
      <c r="DH211" s="43"/>
      <c r="DI211" s="43"/>
      <c r="DJ211" s="43"/>
      <c r="DK211" s="43"/>
      <c r="DL211" s="43"/>
      <c r="DM211" s="43"/>
      <c r="DN211" s="43"/>
      <c r="DO211" s="43"/>
      <c r="DP211" s="43"/>
      <c r="DQ211" s="43"/>
      <c r="DR211" s="43"/>
      <c r="DS211" s="43"/>
      <c r="DT211" s="43"/>
      <c r="DU211" s="43"/>
      <c r="DV211" s="43"/>
      <c r="DW211" s="43"/>
      <c r="DX211" s="43"/>
      <c r="DY211" s="43"/>
      <c r="DZ211" s="43"/>
      <c r="EA211" s="43"/>
      <c r="EB211" s="43"/>
      <c r="EC211" s="43"/>
      <c r="ED211" s="43"/>
      <c r="EE211" s="43"/>
      <c r="EF211" s="43"/>
      <c r="EG211" s="43"/>
      <c r="EH211" s="43"/>
      <c r="EI211" s="43"/>
      <c r="EJ211" s="43"/>
      <c r="EK211" s="43"/>
      <c r="EL211" s="43"/>
      <c r="EM211" s="43"/>
      <c r="EN211" s="43"/>
      <c r="EO211" s="43"/>
      <c r="EP211" s="43"/>
      <c r="EQ211" s="43"/>
      <c r="ER211" s="43"/>
      <c r="ES211" s="43"/>
      <c r="ET211" s="43"/>
      <c r="EU211" s="43"/>
      <c r="EV211" s="43"/>
      <c r="EW211" s="43"/>
      <c r="EX211" s="43"/>
      <c r="EY211" s="43"/>
      <c r="EZ211" s="43"/>
      <c r="FA211" s="43"/>
      <c r="FB211" s="43"/>
      <c r="FC211" s="43"/>
      <c r="FD211" s="43"/>
      <c r="FE211" s="43"/>
      <c r="FF211" s="43"/>
      <c r="FG211" s="43"/>
      <c r="FH211" s="43"/>
      <c r="FI211" s="43"/>
      <c r="FJ211" s="43"/>
      <c r="FK211" s="43"/>
      <c r="FL211" s="43"/>
      <c r="FM211" s="43"/>
      <c r="FN211" s="43"/>
      <c r="FO211" s="43"/>
      <c r="FP211" s="43"/>
      <c r="FQ211" s="43"/>
      <c r="FR211" s="43"/>
      <c r="FS211" s="43"/>
      <c r="FT211" s="43"/>
      <c r="FU211" s="43"/>
      <c r="FV211" s="43"/>
      <c r="FW211" s="43"/>
      <c r="FX211" s="43"/>
      <c r="FY211" s="43"/>
      <c r="FZ211" s="43"/>
      <c r="GA211" s="43"/>
      <c r="GB211" s="43"/>
      <c r="GC211" s="43"/>
      <c r="GD211" s="43"/>
      <c r="GE211" s="43"/>
      <c r="GF211" s="43"/>
      <c r="GG211" s="43"/>
      <c r="GH211" s="43"/>
      <c r="GI211" s="43"/>
      <c r="GJ211" s="43"/>
      <c r="GK211" s="43"/>
      <c r="GL211" s="43"/>
      <c r="GM211" s="43"/>
      <c r="GN211" s="43"/>
      <c r="GO211" s="43"/>
      <c r="GP211" s="43"/>
      <c r="GQ211" s="43"/>
      <c r="GR211" s="43"/>
      <c r="GS211" s="43"/>
      <c r="GT211" s="43"/>
      <c r="GU211" s="43"/>
      <c r="GV211" s="43"/>
      <c r="GW211" s="43"/>
      <c r="GX211" s="43"/>
      <c r="GY211" s="43"/>
      <c r="GZ211" s="43"/>
      <c r="HA211" s="43"/>
      <c r="HB211" s="43"/>
      <c r="HC211" s="43"/>
      <c r="HD211" s="43"/>
      <c r="HE211" s="43"/>
      <c r="HF211" s="43"/>
      <c r="HG211" s="43"/>
      <c r="HH211" s="43"/>
      <c r="HI211" s="43"/>
      <c r="HJ211" s="43"/>
      <c r="HK211" s="43"/>
      <c r="HL211" s="43"/>
      <c r="HM211" s="43"/>
      <c r="HN211" s="43"/>
      <c r="HO211" s="43"/>
      <c r="HP211" s="43"/>
      <c r="HQ211" s="43"/>
      <c r="HR211" s="43"/>
      <c r="HS211" s="43"/>
      <c r="HT211" s="43"/>
      <c r="HU211" s="43"/>
      <c r="HV211" s="43"/>
      <c r="HW211" s="43"/>
      <c r="HX211" s="43"/>
      <c r="HY211" s="43"/>
      <c r="HZ211" s="43"/>
      <c r="IA211" s="43"/>
      <c r="IB211" s="43"/>
      <c r="IC211" s="43"/>
      <c r="ID211" s="43"/>
      <c r="IE211" s="43"/>
      <c r="IF211" s="43"/>
      <c r="IG211" s="43"/>
      <c r="IH211" s="43"/>
      <c r="II211" s="43"/>
      <c r="IJ211" s="43"/>
      <c r="IK211" s="43"/>
      <c r="IL211" s="43"/>
      <c r="IM211" s="43"/>
      <c r="IN211" s="43"/>
      <c r="IO211" s="43"/>
      <c r="IP211" s="43"/>
      <c r="IQ211" s="43"/>
      <c r="IR211" s="43"/>
      <c r="IS211" s="43"/>
      <c r="IT211" s="43"/>
      <c r="IU211" s="43"/>
    </row>
    <row r="212" spans="1:255" ht="15" customHeight="1">
      <c r="A212" s="211" t="s">
        <v>2727</v>
      </c>
      <c r="B212" s="212"/>
      <c r="C212" s="212"/>
      <c r="D212" s="212"/>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43"/>
      <c r="BV212" s="43"/>
      <c r="BW212" s="43"/>
      <c r="BX212" s="43"/>
      <c r="BY212" s="43"/>
      <c r="BZ212" s="43"/>
      <c r="CA212" s="43"/>
      <c r="CB212" s="43"/>
      <c r="CC212" s="43"/>
      <c r="CD212" s="43"/>
      <c r="CE212" s="43"/>
      <c r="CF212" s="43"/>
      <c r="CG212" s="43"/>
      <c r="CH212" s="43"/>
      <c r="CI212" s="43"/>
      <c r="CJ212" s="43"/>
      <c r="CK212" s="43"/>
      <c r="CL212" s="43"/>
      <c r="CM212" s="43"/>
      <c r="CN212" s="43"/>
      <c r="CO212" s="43"/>
      <c r="CP212" s="43"/>
      <c r="CQ212" s="43"/>
      <c r="CR212" s="43"/>
      <c r="CS212" s="43"/>
      <c r="CT212" s="43"/>
      <c r="CU212" s="43"/>
      <c r="CV212" s="43"/>
      <c r="CW212" s="43"/>
      <c r="CX212" s="43"/>
      <c r="CY212" s="43"/>
      <c r="CZ212" s="43"/>
      <c r="DA212" s="43"/>
      <c r="DB212" s="43"/>
      <c r="DC212" s="43"/>
      <c r="DD212" s="43"/>
      <c r="DE212" s="43"/>
      <c r="DF212" s="43"/>
      <c r="DG212" s="43"/>
      <c r="DH212" s="43"/>
      <c r="DI212" s="43"/>
      <c r="DJ212" s="43"/>
      <c r="DK212" s="43"/>
      <c r="DL212" s="43"/>
      <c r="DM212" s="43"/>
      <c r="DN212" s="43"/>
      <c r="DO212" s="43"/>
      <c r="DP212" s="43"/>
      <c r="DQ212" s="43"/>
      <c r="DR212" s="43"/>
      <c r="DS212" s="43"/>
      <c r="DT212" s="43"/>
      <c r="DU212" s="43"/>
      <c r="DV212" s="43"/>
      <c r="DW212" s="43"/>
      <c r="DX212" s="43"/>
      <c r="DY212" s="43"/>
      <c r="DZ212" s="43"/>
      <c r="EA212" s="43"/>
      <c r="EB212" s="43"/>
      <c r="EC212" s="43"/>
      <c r="ED212" s="43"/>
      <c r="EE212" s="43"/>
      <c r="EF212" s="43"/>
      <c r="EG212" s="43"/>
      <c r="EH212" s="43"/>
      <c r="EI212" s="43"/>
      <c r="EJ212" s="43"/>
      <c r="EK212" s="43"/>
      <c r="EL212" s="43"/>
      <c r="EM212" s="43"/>
      <c r="EN212" s="43"/>
      <c r="EO212" s="43"/>
      <c r="EP212" s="43"/>
      <c r="EQ212" s="43"/>
      <c r="ER212" s="43"/>
      <c r="ES212" s="43"/>
      <c r="ET212" s="43"/>
      <c r="EU212" s="43"/>
      <c r="EV212" s="43"/>
      <c r="EW212" s="43"/>
      <c r="EX212" s="43"/>
      <c r="EY212" s="43"/>
      <c r="EZ212" s="43"/>
      <c r="FA212" s="43"/>
      <c r="FB212" s="43"/>
      <c r="FC212" s="43"/>
      <c r="FD212" s="43"/>
      <c r="FE212" s="43"/>
      <c r="FF212" s="43"/>
      <c r="FG212" s="43"/>
      <c r="FH212" s="43"/>
      <c r="FI212" s="43"/>
      <c r="FJ212" s="43"/>
      <c r="FK212" s="43"/>
      <c r="FL212" s="43"/>
      <c r="FM212" s="43"/>
      <c r="FN212" s="43"/>
      <c r="FO212" s="43"/>
      <c r="FP212" s="43"/>
      <c r="FQ212" s="43"/>
      <c r="FR212" s="43"/>
      <c r="FS212" s="43"/>
      <c r="FT212" s="43"/>
      <c r="FU212" s="43"/>
      <c r="FV212" s="43"/>
      <c r="FW212" s="43"/>
      <c r="FX212" s="43"/>
      <c r="FY212" s="43"/>
      <c r="FZ212" s="43"/>
      <c r="GA212" s="43"/>
      <c r="GB212" s="43"/>
      <c r="GC212" s="43"/>
      <c r="GD212" s="43"/>
      <c r="GE212" s="43"/>
      <c r="GF212" s="43"/>
      <c r="GG212" s="43"/>
      <c r="GH212" s="43"/>
      <c r="GI212" s="43"/>
      <c r="GJ212" s="43"/>
      <c r="GK212" s="43"/>
      <c r="GL212" s="43"/>
      <c r="GM212" s="43"/>
      <c r="GN212" s="43"/>
      <c r="GO212" s="43"/>
      <c r="GP212" s="43"/>
      <c r="GQ212" s="43"/>
      <c r="GR212" s="43"/>
      <c r="GS212" s="43"/>
      <c r="GT212" s="43"/>
      <c r="GU212" s="43"/>
      <c r="GV212" s="43"/>
      <c r="GW212" s="43"/>
      <c r="GX212" s="43"/>
      <c r="GY212" s="43"/>
      <c r="GZ212" s="43"/>
      <c r="HA212" s="43"/>
      <c r="HB212" s="43"/>
      <c r="HC212" s="43"/>
      <c r="HD212" s="43"/>
      <c r="HE212" s="43"/>
      <c r="HF212" s="43"/>
      <c r="HG212" s="43"/>
      <c r="HH212" s="43"/>
      <c r="HI212" s="43"/>
      <c r="HJ212" s="43"/>
      <c r="HK212" s="43"/>
      <c r="HL212" s="43"/>
      <c r="HM212" s="43"/>
      <c r="HN212" s="43"/>
      <c r="HO212" s="43"/>
      <c r="HP212" s="43"/>
      <c r="HQ212" s="43"/>
      <c r="HR212" s="43"/>
      <c r="HS212" s="43"/>
      <c r="HT212" s="43"/>
      <c r="HU212" s="43"/>
      <c r="HV212" s="43"/>
      <c r="HW212" s="43"/>
      <c r="HX212" s="43"/>
      <c r="HY212" s="43"/>
      <c r="HZ212" s="43"/>
      <c r="IA212" s="43"/>
      <c r="IB212" s="43"/>
      <c r="IC212" s="43"/>
      <c r="ID212" s="43"/>
      <c r="IE212" s="43"/>
      <c r="IF212" s="43"/>
      <c r="IG212" s="43"/>
      <c r="IH212" s="43"/>
      <c r="II212" s="43"/>
      <c r="IJ212" s="43"/>
      <c r="IK212" s="43"/>
      <c r="IL212" s="43"/>
      <c r="IM212" s="43"/>
      <c r="IN212" s="43"/>
      <c r="IO212" s="43"/>
      <c r="IP212" s="43"/>
      <c r="IQ212" s="43"/>
      <c r="IR212" s="43"/>
      <c r="IS212" s="43"/>
      <c r="IT212" s="43"/>
      <c r="IU212" s="43"/>
    </row>
    <row r="213" spans="1:255" ht="15" customHeight="1">
      <c r="A213" s="211" t="s">
        <v>1549</v>
      </c>
      <c r="B213" s="212"/>
      <c r="C213" s="212"/>
      <c r="D213" s="212"/>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43"/>
      <c r="BV213" s="43"/>
      <c r="BW213" s="43"/>
      <c r="BX213" s="43"/>
      <c r="BY213" s="43"/>
      <c r="BZ213" s="43"/>
      <c r="CA213" s="43"/>
      <c r="CB213" s="43"/>
      <c r="CC213" s="43"/>
      <c r="CD213" s="43"/>
      <c r="CE213" s="43"/>
      <c r="CF213" s="43"/>
      <c r="CG213" s="43"/>
      <c r="CH213" s="43"/>
      <c r="CI213" s="43"/>
      <c r="CJ213" s="43"/>
      <c r="CK213" s="43"/>
      <c r="CL213" s="43"/>
      <c r="CM213" s="43"/>
      <c r="CN213" s="43"/>
      <c r="CO213" s="43"/>
      <c r="CP213" s="43"/>
      <c r="CQ213" s="43"/>
      <c r="CR213" s="43"/>
      <c r="CS213" s="43"/>
      <c r="CT213" s="43"/>
      <c r="CU213" s="43"/>
      <c r="CV213" s="43"/>
      <c r="CW213" s="43"/>
      <c r="CX213" s="43"/>
      <c r="CY213" s="43"/>
      <c r="CZ213" s="43"/>
      <c r="DA213" s="43"/>
      <c r="DB213" s="43"/>
      <c r="DC213" s="43"/>
      <c r="DD213" s="43"/>
      <c r="DE213" s="43"/>
      <c r="DF213" s="43"/>
      <c r="DG213" s="43"/>
      <c r="DH213" s="43"/>
      <c r="DI213" s="43"/>
      <c r="DJ213" s="43"/>
      <c r="DK213" s="43"/>
      <c r="DL213" s="43"/>
      <c r="DM213" s="43"/>
      <c r="DN213" s="43"/>
      <c r="DO213" s="43"/>
      <c r="DP213" s="43"/>
      <c r="DQ213" s="43"/>
      <c r="DR213" s="43"/>
      <c r="DS213" s="43"/>
      <c r="DT213" s="43"/>
      <c r="DU213" s="43"/>
      <c r="DV213" s="43"/>
      <c r="DW213" s="43"/>
      <c r="DX213" s="43"/>
      <c r="DY213" s="43"/>
      <c r="DZ213" s="43"/>
      <c r="EA213" s="43"/>
      <c r="EB213" s="43"/>
      <c r="EC213" s="43"/>
      <c r="ED213" s="43"/>
      <c r="EE213" s="43"/>
      <c r="EF213" s="43"/>
      <c r="EG213" s="43"/>
      <c r="EH213" s="43"/>
      <c r="EI213" s="43"/>
      <c r="EJ213" s="43"/>
      <c r="EK213" s="43"/>
      <c r="EL213" s="43"/>
      <c r="EM213" s="43"/>
      <c r="EN213" s="43"/>
      <c r="EO213" s="43"/>
      <c r="EP213" s="43"/>
      <c r="EQ213" s="43"/>
      <c r="ER213" s="43"/>
      <c r="ES213" s="43"/>
      <c r="ET213" s="43"/>
      <c r="EU213" s="43"/>
      <c r="EV213" s="43"/>
      <c r="EW213" s="43"/>
      <c r="EX213" s="43"/>
      <c r="EY213" s="43"/>
      <c r="EZ213" s="43"/>
      <c r="FA213" s="43"/>
      <c r="FB213" s="43"/>
      <c r="FC213" s="43"/>
      <c r="FD213" s="43"/>
      <c r="FE213" s="43"/>
      <c r="FF213" s="43"/>
      <c r="FG213" s="43"/>
      <c r="FH213" s="43"/>
      <c r="FI213" s="43"/>
      <c r="FJ213" s="43"/>
      <c r="FK213" s="43"/>
      <c r="FL213" s="43"/>
      <c r="FM213" s="43"/>
      <c r="FN213" s="43"/>
      <c r="FO213" s="43"/>
      <c r="FP213" s="43"/>
      <c r="FQ213" s="43"/>
      <c r="FR213" s="43"/>
      <c r="FS213" s="43"/>
      <c r="FT213" s="43"/>
      <c r="FU213" s="43"/>
      <c r="FV213" s="43"/>
      <c r="FW213" s="43"/>
      <c r="FX213" s="43"/>
      <c r="FY213" s="43"/>
      <c r="FZ213" s="43"/>
      <c r="GA213" s="43"/>
      <c r="GB213" s="43"/>
      <c r="GC213" s="43"/>
      <c r="GD213" s="43"/>
      <c r="GE213" s="43"/>
      <c r="GF213" s="43"/>
      <c r="GG213" s="43"/>
      <c r="GH213" s="43"/>
      <c r="GI213" s="43"/>
      <c r="GJ213" s="43"/>
      <c r="GK213" s="43"/>
      <c r="GL213" s="43"/>
      <c r="GM213" s="43"/>
      <c r="GN213" s="43"/>
      <c r="GO213" s="43"/>
      <c r="GP213" s="43"/>
      <c r="GQ213" s="43"/>
      <c r="GR213" s="43"/>
      <c r="GS213" s="43"/>
      <c r="GT213" s="43"/>
      <c r="GU213" s="43"/>
      <c r="GV213" s="43"/>
      <c r="GW213" s="43"/>
      <c r="GX213" s="43"/>
      <c r="GY213" s="43"/>
      <c r="GZ213" s="43"/>
      <c r="HA213" s="43"/>
      <c r="HB213" s="43"/>
      <c r="HC213" s="43"/>
      <c r="HD213" s="43"/>
      <c r="HE213" s="43"/>
      <c r="HF213" s="43"/>
      <c r="HG213" s="43"/>
      <c r="HH213" s="43"/>
      <c r="HI213" s="43"/>
      <c r="HJ213" s="43"/>
      <c r="HK213" s="43"/>
      <c r="HL213" s="43"/>
      <c r="HM213" s="43"/>
      <c r="HN213" s="43"/>
      <c r="HO213" s="43"/>
      <c r="HP213" s="43"/>
      <c r="HQ213" s="43"/>
      <c r="HR213" s="43"/>
      <c r="HS213" s="43"/>
      <c r="HT213" s="43"/>
      <c r="HU213" s="43"/>
      <c r="HV213" s="43"/>
      <c r="HW213" s="43"/>
      <c r="HX213" s="43"/>
      <c r="HY213" s="43"/>
      <c r="HZ213" s="43"/>
      <c r="IA213" s="43"/>
      <c r="IB213" s="43"/>
      <c r="IC213" s="43"/>
      <c r="ID213" s="43"/>
      <c r="IE213" s="43"/>
      <c r="IF213" s="43"/>
      <c r="IG213" s="43"/>
      <c r="IH213" s="43"/>
      <c r="II213" s="43"/>
      <c r="IJ213" s="43"/>
      <c r="IK213" s="43"/>
      <c r="IL213" s="43"/>
      <c r="IM213" s="43"/>
      <c r="IN213" s="43"/>
      <c r="IO213" s="43"/>
      <c r="IP213" s="43"/>
      <c r="IQ213" s="43"/>
      <c r="IR213" s="43"/>
      <c r="IS213" s="43"/>
      <c r="IT213" s="43"/>
      <c r="IU213" s="43"/>
    </row>
    <row r="214" spans="1:255" ht="15" customHeight="1">
      <c r="A214" s="211" t="s">
        <v>2728</v>
      </c>
      <c r="B214" s="212"/>
      <c r="C214" s="212"/>
      <c r="D214" s="212"/>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43"/>
      <c r="BW214" s="43"/>
      <c r="BX214" s="43"/>
      <c r="BY214" s="43"/>
      <c r="BZ214" s="43"/>
      <c r="CA214" s="43"/>
      <c r="CB214" s="43"/>
      <c r="CC214" s="43"/>
      <c r="CD214" s="43"/>
      <c r="CE214" s="43"/>
      <c r="CF214" s="43"/>
      <c r="CG214" s="43"/>
      <c r="CH214" s="43"/>
      <c r="CI214" s="43"/>
      <c r="CJ214" s="43"/>
      <c r="CK214" s="43"/>
      <c r="CL214" s="43"/>
      <c r="CM214" s="43"/>
      <c r="CN214" s="43"/>
      <c r="CO214" s="43"/>
      <c r="CP214" s="43"/>
      <c r="CQ214" s="43"/>
      <c r="CR214" s="43"/>
      <c r="CS214" s="43"/>
      <c r="CT214" s="43"/>
      <c r="CU214" s="43"/>
      <c r="CV214" s="43"/>
      <c r="CW214" s="43"/>
      <c r="CX214" s="43"/>
      <c r="CY214" s="43"/>
      <c r="CZ214" s="43"/>
      <c r="DA214" s="43"/>
      <c r="DB214" s="43"/>
      <c r="DC214" s="43"/>
      <c r="DD214" s="43"/>
      <c r="DE214" s="43"/>
      <c r="DF214" s="43"/>
      <c r="DG214" s="43"/>
      <c r="DH214" s="43"/>
      <c r="DI214" s="43"/>
      <c r="DJ214" s="43"/>
      <c r="DK214" s="43"/>
      <c r="DL214" s="43"/>
      <c r="DM214" s="43"/>
      <c r="DN214" s="43"/>
      <c r="DO214" s="43"/>
      <c r="DP214" s="43"/>
      <c r="DQ214" s="43"/>
      <c r="DR214" s="43"/>
      <c r="DS214" s="43"/>
      <c r="DT214" s="43"/>
      <c r="DU214" s="43"/>
      <c r="DV214" s="43"/>
      <c r="DW214" s="43"/>
      <c r="DX214" s="43"/>
      <c r="DY214" s="43"/>
      <c r="DZ214" s="43"/>
      <c r="EA214" s="43"/>
      <c r="EB214" s="43"/>
      <c r="EC214" s="43"/>
      <c r="ED214" s="43"/>
      <c r="EE214" s="43"/>
      <c r="EF214" s="43"/>
      <c r="EG214" s="43"/>
      <c r="EH214" s="43"/>
      <c r="EI214" s="43"/>
      <c r="EJ214" s="43"/>
      <c r="EK214" s="43"/>
      <c r="EL214" s="43"/>
      <c r="EM214" s="43"/>
      <c r="EN214" s="43"/>
      <c r="EO214" s="43"/>
      <c r="EP214" s="43"/>
      <c r="EQ214" s="43"/>
      <c r="ER214" s="43"/>
      <c r="ES214" s="43"/>
      <c r="ET214" s="43"/>
      <c r="EU214" s="43"/>
      <c r="EV214" s="43"/>
      <c r="EW214" s="43"/>
      <c r="EX214" s="43"/>
      <c r="EY214" s="43"/>
      <c r="EZ214" s="43"/>
      <c r="FA214" s="43"/>
      <c r="FB214" s="43"/>
      <c r="FC214" s="43"/>
      <c r="FD214" s="43"/>
      <c r="FE214" s="43"/>
      <c r="FF214" s="43"/>
      <c r="FG214" s="43"/>
      <c r="FH214" s="43"/>
      <c r="FI214" s="43"/>
      <c r="FJ214" s="43"/>
      <c r="FK214" s="43"/>
      <c r="FL214" s="43"/>
      <c r="FM214" s="43"/>
      <c r="FN214" s="43"/>
      <c r="FO214" s="43"/>
      <c r="FP214" s="43"/>
      <c r="FQ214" s="43"/>
      <c r="FR214" s="43"/>
      <c r="FS214" s="43"/>
      <c r="FT214" s="43"/>
      <c r="FU214" s="43"/>
      <c r="FV214" s="43"/>
      <c r="FW214" s="43"/>
      <c r="FX214" s="43"/>
      <c r="FY214" s="43"/>
      <c r="FZ214" s="43"/>
      <c r="GA214" s="43"/>
      <c r="GB214" s="43"/>
      <c r="GC214" s="43"/>
      <c r="GD214" s="43"/>
      <c r="GE214" s="43"/>
      <c r="GF214" s="43"/>
      <c r="GG214" s="43"/>
      <c r="GH214" s="43"/>
      <c r="GI214" s="43"/>
      <c r="GJ214" s="43"/>
      <c r="GK214" s="43"/>
      <c r="GL214" s="43"/>
      <c r="GM214" s="43"/>
      <c r="GN214" s="43"/>
      <c r="GO214" s="43"/>
      <c r="GP214" s="43"/>
      <c r="GQ214" s="43"/>
      <c r="GR214" s="43"/>
      <c r="GS214" s="43"/>
      <c r="GT214" s="43"/>
      <c r="GU214" s="43"/>
      <c r="GV214" s="43"/>
      <c r="GW214" s="43"/>
      <c r="GX214" s="43"/>
      <c r="GY214" s="43"/>
      <c r="GZ214" s="43"/>
      <c r="HA214" s="43"/>
      <c r="HB214" s="43"/>
      <c r="HC214" s="43"/>
      <c r="HD214" s="43"/>
      <c r="HE214" s="43"/>
      <c r="HF214" s="43"/>
      <c r="HG214" s="43"/>
      <c r="HH214" s="43"/>
      <c r="HI214" s="43"/>
      <c r="HJ214" s="43"/>
      <c r="HK214" s="43"/>
      <c r="HL214" s="43"/>
      <c r="HM214" s="43"/>
      <c r="HN214" s="43"/>
      <c r="HO214" s="43"/>
      <c r="HP214" s="43"/>
      <c r="HQ214" s="43"/>
      <c r="HR214" s="43"/>
      <c r="HS214" s="43"/>
      <c r="HT214" s="43"/>
      <c r="HU214" s="43"/>
      <c r="HV214" s="43"/>
      <c r="HW214" s="43"/>
      <c r="HX214" s="43"/>
      <c r="HY214" s="43"/>
      <c r="HZ214" s="43"/>
      <c r="IA214" s="43"/>
      <c r="IB214" s="43"/>
      <c r="IC214" s="43"/>
      <c r="ID214" s="43"/>
      <c r="IE214" s="43"/>
      <c r="IF214" s="43"/>
      <c r="IG214" s="43"/>
      <c r="IH214" s="43"/>
      <c r="II214" s="43"/>
      <c r="IJ214" s="43"/>
      <c r="IK214" s="43"/>
      <c r="IL214" s="43"/>
      <c r="IM214" s="43"/>
      <c r="IN214" s="43"/>
      <c r="IO214" s="43"/>
      <c r="IP214" s="43"/>
      <c r="IQ214" s="43"/>
      <c r="IR214" s="43"/>
      <c r="IS214" s="43"/>
      <c r="IT214" s="43"/>
      <c r="IU214" s="43"/>
    </row>
    <row r="215" spans="1:255" ht="15" customHeight="1">
      <c r="A215" s="211" t="s">
        <v>2729</v>
      </c>
      <c r="B215" s="212"/>
      <c r="C215" s="212"/>
      <c r="D215" s="212"/>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3"/>
      <c r="CN215" s="43"/>
      <c r="CO215" s="43"/>
      <c r="CP215" s="43"/>
      <c r="CQ215" s="43"/>
      <c r="CR215" s="43"/>
      <c r="CS215" s="43"/>
      <c r="CT215" s="43"/>
      <c r="CU215" s="43"/>
      <c r="CV215" s="43"/>
      <c r="CW215" s="43"/>
      <c r="CX215" s="43"/>
      <c r="CY215" s="43"/>
      <c r="CZ215" s="43"/>
      <c r="DA215" s="43"/>
      <c r="DB215" s="43"/>
      <c r="DC215" s="43"/>
      <c r="DD215" s="43"/>
      <c r="DE215" s="43"/>
      <c r="DF215" s="43"/>
      <c r="DG215" s="43"/>
      <c r="DH215" s="43"/>
      <c r="DI215" s="43"/>
      <c r="DJ215" s="43"/>
      <c r="DK215" s="43"/>
      <c r="DL215" s="43"/>
      <c r="DM215" s="43"/>
      <c r="DN215" s="43"/>
      <c r="DO215" s="43"/>
      <c r="DP215" s="43"/>
      <c r="DQ215" s="43"/>
      <c r="DR215" s="43"/>
      <c r="DS215" s="43"/>
      <c r="DT215" s="43"/>
      <c r="DU215" s="43"/>
      <c r="DV215" s="43"/>
      <c r="DW215" s="43"/>
      <c r="DX215" s="43"/>
      <c r="DY215" s="43"/>
      <c r="DZ215" s="43"/>
      <c r="EA215" s="43"/>
      <c r="EB215" s="43"/>
      <c r="EC215" s="43"/>
      <c r="ED215" s="43"/>
      <c r="EE215" s="43"/>
      <c r="EF215" s="43"/>
      <c r="EG215" s="43"/>
      <c r="EH215" s="43"/>
      <c r="EI215" s="43"/>
      <c r="EJ215" s="43"/>
      <c r="EK215" s="43"/>
      <c r="EL215" s="43"/>
      <c r="EM215" s="43"/>
      <c r="EN215" s="43"/>
      <c r="EO215" s="43"/>
      <c r="EP215" s="43"/>
      <c r="EQ215" s="43"/>
      <c r="ER215" s="43"/>
      <c r="ES215" s="43"/>
      <c r="ET215" s="43"/>
      <c r="EU215" s="43"/>
      <c r="EV215" s="43"/>
      <c r="EW215" s="43"/>
      <c r="EX215" s="43"/>
      <c r="EY215" s="43"/>
      <c r="EZ215" s="43"/>
      <c r="FA215" s="43"/>
      <c r="FB215" s="43"/>
      <c r="FC215" s="43"/>
      <c r="FD215" s="43"/>
      <c r="FE215" s="43"/>
      <c r="FF215" s="43"/>
      <c r="FG215" s="43"/>
      <c r="FH215" s="43"/>
      <c r="FI215" s="43"/>
      <c r="FJ215" s="43"/>
      <c r="FK215" s="43"/>
      <c r="FL215" s="43"/>
      <c r="FM215" s="43"/>
      <c r="FN215" s="43"/>
      <c r="FO215" s="43"/>
      <c r="FP215" s="43"/>
      <c r="FQ215" s="43"/>
      <c r="FR215" s="43"/>
      <c r="FS215" s="43"/>
      <c r="FT215" s="43"/>
      <c r="FU215" s="43"/>
      <c r="FV215" s="43"/>
      <c r="FW215" s="43"/>
      <c r="FX215" s="43"/>
      <c r="FY215" s="43"/>
      <c r="FZ215" s="43"/>
      <c r="GA215" s="43"/>
      <c r="GB215" s="43"/>
      <c r="GC215" s="43"/>
      <c r="GD215" s="43"/>
      <c r="GE215" s="43"/>
      <c r="GF215" s="43"/>
      <c r="GG215" s="43"/>
      <c r="GH215" s="43"/>
      <c r="GI215" s="43"/>
      <c r="GJ215" s="43"/>
      <c r="GK215" s="43"/>
      <c r="GL215" s="43"/>
      <c r="GM215" s="43"/>
      <c r="GN215" s="43"/>
      <c r="GO215" s="43"/>
      <c r="GP215" s="43"/>
      <c r="GQ215" s="43"/>
      <c r="GR215" s="43"/>
      <c r="GS215" s="43"/>
      <c r="GT215" s="43"/>
      <c r="GU215" s="43"/>
      <c r="GV215" s="43"/>
      <c r="GW215" s="43"/>
      <c r="GX215" s="43"/>
      <c r="GY215" s="43"/>
      <c r="GZ215" s="43"/>
      <c r="HA215" s="43"/>
      <c r="HB215" s="43"/>
      <c r="HC215" s="43"/>
      <c r="HD215" s="43"/>
      <c r="HE215" s="43"/>
      <c r="HF215" s="43"/>
      <c r="HG215" s="43"/>
      <c r="HH215" s="43"/>
      <c r="HI215" s="43"/>
      <c r="HJ215" s="43"/>
      <c r="HK215" s="43"/>
      <c r="HL215" s="43"/>
      <c r="HM215" s="43"/>
      <c r="HN215" s="43"/>
      <c r="HO215" s="43"/>
      <c r="HP215" s="43"/>
      <c r="HQ215" s="43"/>
      <c r="HR215" s="43"/>
      <c r="HS215" s="43"/>
      <c r="HT215" s="43"/>
      <c r="HU215" s="43"/>
      <c r="HV215" s="43"/>
      <c r="HW215" s="43"/>
      <c r="HX215" s="43"/>
      <c r="HY215" s="43"/>
      <c r="HZ215" s="43"/>
      <c r="IA215" s="43"/>
      <c r="IB215" s="43"/>
      <c r="IC215" s="43"/>
      <c r="ID215" s="43"/>
      <c r="IE215" s="43"/>
      <c r="IF215" s="43"/>
      <c r="IG215" s="43"/>
      <c r="IH215" s="43"/>
      <c r="II215" s="43"/>
      <c r="IJ215" s="43"/>
      <c r="IK215" s="43"/>
      <c r="IL215" s="43"/>
      <c r="IM215" s="43"/>
      <c r="IN215" s="43"/>
      <c r="IO215" s="43"/>
      <c r="IP215" s="43"/>
      <c r="IQ215" s="43"/>
      <c r="IR215" s="43"/>
      <c r="IS215" s="43"/>
      <c r="IT215" s="43"/>
      <c r="IU215" s="43"/>
    </row>
    <row r="216" spans="1:255" ht="15" customHeight="1">
      <c r="A216" s="211" t="s">
        <v>1955</v>
      </c>
      <c r="B216" s="212"/>
      <c r="C216" s="212"/>
      <c r="D216" s="212"/>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43"/>
      <c r="BV216" s="43"/>
      <c r="BW216" s="43"/>
      <c r="BX216" s="43"/>
      <c r="BY216" s="43"/>
      <c r="BZ216" s="43"/>
      <c r="CA216" s="43"/>
      <c r="CB216" s="43"/>
      <c r="CC216" s="43"/>
      <c r="CD216" s="43"/>
      <c r="CE216" s="43"/>
      <c r="CF216" s="43"/>
      <c r="CG216" s="43"/>
      <c r="CH216" s="43"/>
      <c r="CI216" s="43"/>
      <c r="CJ216" s="43"/>
      <c r="CK216" s="43"/>
      <c r="CL216" s="43"/>
      <c r="CM216" s="43"/>
      <c r="CN216" s="43"/>
      <c r="CO216" s="43"/>
      <c r="CP216" s="43"/>
      <c r="CQ216" s="43"/>
      <c r="CR216" s="43"/>
      <c r="CS216" s="43"/>
      <c r="CT216" s="43"/>
      <c r="CU216" s="43"/>
      <c r="CV216" s="43"/>
      <c r="CW216" s="43"/>
      <c r="CX216" s="43"/>
      <c r="CY216" s="43"/>
      <c r="CZ216" s="43"/>
      <c r="DA216" s="43"/>
      <c r="DB216" s="43"/>
      <c r="DC216" s="43"/>
      <c r="DD216" s="43"/>
      <c r="DE216" s="43"/>
      <c r="DF216" s="43"/>
      <c r="DG216" s="43"/>
      <c r="DH216" s="43"/>
      <c r="DI216" s="43"/>
      <c r="DJ216" s="43"/>
      <c r="DK216" s="43"/>
      <c r="DL216" s="43"/>
      <c r="DM216" s="43"/>
      <c r="DN216" s="43"/>
      <c r="DO216" s="43"/>
      <c r="DP216" s="43"/>
      <c r="DQ216" s="43"/>
      <c r="DR216" s="43"/>
      <c r="DS216" s="43"/>
      <c r="DT216" s="43"/>
      <c r="DU216" s="43"/>
      <c r="DV216" s="43"/>
      <c r="DW216" s="43"/>
      <c r="DX216" s="43"/>
      <c r="DY216" s="43"/>
      <c r="DZ216" s="43"/>
      <c r="EA216" s="43"/>
      <c r="EB216" s="43"/>
      <c r="EC216" s="43"/>
      <c r="ED216" s="43"/>
      <c r="EE216" s="43"/>
      <c r="EF216" s="43"/>
      <c r="EG216" s="43"/>
      <c r="EH216" s="43"/>
      <c r="EI216" s="43"/>
      <c r="EJ216" s="43"/>
      <c r="EK216" s="43"/>
      <c r="EL216" s="43"/>
      <c r="EM216" s="43"/>
      <c r="EN216" s="43"/>
      <c r="EO216" s="43"/>
      <c r="EP216" s="43"/>
      <c r="EQ216" s="43"/>
      <c r="ER216" s="43"/>
      <c r="ES216" s="43"/>
      <c r="ET216" s="43"/>
      <c r="EU216" s="43"/>
      <c r="EV216" s="43"/>
      <c r="EW216" s="43"/>
      <c r="EX216" s="43"/>
      <c r="EY216" s="43"/>
      <c r="EZ216" s="43"/>
      <c r="FA216" s="43"/>
      <c r="FB216" s="43"/>
      <c r="FC216" s="43"/>
      <c r="FD216" s="43"/>
      <c r="FE216" s="43"/>
      <c r="FF216" s="43"/>
      <c r="FG216" s="43"/>
      <c r="FH216" s="43"/>
      <c r="FI216" s="43"/>
      <c r="FJ216" s="43"/>
      <c r="FK216" s="43"/>
      <c r="FL216" s="43"/>
      <c r="FM216" s="43"/>
      <c r="FN216" s="43"/>
      <c r="FO216" s="43"/>
      <c r="FP216" s="43"/>
      <c r="FQ216" s="43"/>
      <c r="FR216" s="43"/>
      <c r="FS216" s="43"/>
      <c r="FT216" s="43"/>
      <c r="FU216" s="43"/>
      <c r="FV216" s="43"/>
      <c r="FW216" s="43"/>
      <c r="FX216" s="43"/>
      <c r="FY216" s="43"/>
      <c r="FZ216" s="43"/>
      <c r="GA216" s="43"/>
      <c r="GB216" s="43"/>
      <c r="GC216" s="43"/>
      <c r="GD216" s="43"/>
      <c r="GE216" s="43"/>
      <c r="GF216" s="43"/>
      <c r="GG216" s="43"/>
      <c r="GH216" s="43"/>
      <c r="GI216" s="43"/>
      <c r="GJ216" s="43"/>
      <c r="GK216" s="43"/>
      <c r="GL216" s="43"/>
      <c r="GM216" s="43"/>
      <c r="GN216" s="43"/>
      <c r="GO216" s="43"/>
      <c r="GP216" s="43"/>
      <c r="GQ216" s="43"/>
      <c r="GR216" s="43"/>
      <c r="GS216" s="43"/>
      <c r="GT216" s="43"/>
      <c r="GU216" s="43"/>
      <c r="GV216" s="43"/>
      <c r="GW216" s="43"/>
      <c r="GX216" s="43"/>
      <c r="GY216" s="43"/>
      <c r="GZ216" s="43"/>
      <c r="HA216" s="43"/>
      <c r="HB216" s="43"/>
      <c r="HC216" s="43"/>
      <c r="HD216" s="43"/>
      <c r="HE216" s="43"/>
      <c r="HF216" s="43"/>
      <c r="HG216" s="43"/>
      <c r="HH216" s="43"/>
      <c r="HI216" s="43"/>
      <c r="HJ216" s="43"/>
      <c r="HK216" s="43"/>
      <c r="HL216" s="43"/>
      <c r="HM216" s="43"/>
      <c r="HN216" s="43"/>
      <c r="HO216" s="43"/>
      <c r="HP216" s="43"/>
      <c r="HQ216" s="43"/>
      <c r="HR216" s="43"/>
      <c r="HS216" s="43"/>
      <c r="HT216" s="43"/>
      <c r="HU216" s="43"/>
      <c r="HV216" s="43"/>
      <c r="HW216" s="43"/>
      <c r="HX216" s="43"/>
      <c r="HY216" s="43"/>
      <c r="HZ216" s="43"/>
      <c r="IA216" s="43"/>
      <c r="IB216" s="43"/>
      <c r="IC216" s="43"/>
      <c r="ID216" s="43"/>
      <c r="IE216" s="43"/>
      <c r="IF216" s="43"/>
      <c r="IG216" s="43"/>
      <c r="IH216" s="43"/>
      <c r="II216" s="43"/>
      <c r="IJ216" s="43"/>
      <c r="IK216" s="43"/>
      <c r="IL216" s="43"/>
      <c r="IM216" s="43"/>
      <c r="IN216" s="43"/>
      <c r="IO216" s="43"/>
      <c r="IP216" s="43"/>
      <c r="IQ216" s="43"/>
      <c r="IR216" s="43"/>
      <c r="IS216" s="43"/>
      <c r="IT216" s="43"/>
      <c r="IU216" s="43"/>
    </row>
    <row r="217" spans="1:255" ht="15" customHeight="1">
      <c r="A217" s="211" t="s">
        <v>2737</v>
      </c>
      <c r="B217" s="212"/>
      <c r="C217" s="212"/>
      <c r="D217" s="212"/>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c r="CL217" s="43"/>
      <c r="CM217" s="43"/>
      <c r="CN217" s="43"/>
      <c r="CO217" s="43"/>
      <c r="CP217" s="43"/>
      <c r="CQ217" s="43"/>
      <c r="CR217" s="43"/>
      <c r="CS217" s="43"/>
      <c r="CT217" s="43"/>
      <c r="CU217" s="43"/>
      <c r="CV217" s="43"/>
      <c r="CW217" s="43"/>
      <c r="CX217" s="43"/>
      <c r="CY217" s="43"/>
      <c r="CZ217" s="43"/>
      <c r="DA217" s="43"/>
      <c r="DB217" s="43"/>
      <c r="DC217" s="43"/>
      <c r="DD217" s="43"/>
      <c r="DE217" s="43"/>
      <c r="DF217" s="43"/>
      <c r="DG217" s="43"/>
      <c r="DH217" s="43"/>
      <c r="DI217" s="43"/>
      <c r="DJ217" s="43"/>
      <c r="DK217" s="43"/>
      <c r="DL217" s="43"/>
      <c r="DM217" s="43"/>
      <c r="DN217" s="43"/>
      <c r="DO217" s="43"/>
      <c r="DP217" s="43"/>
      <c r="DQ217" s="43"/>
      <c r="DR217" s="43"/>
      <c r="DS217" s="43"/>
      <c r="DT217" s="43"/>
      <c r="DU217" s="43"/>
      <c r="DV217" s="43"/>
      <c r="DW217" s="43"/>
      <c r="DX217" s="43"/>
      <c r="DY217" s="43"/>
      <c r="DZ217" s="43"/>
      <c r="EA217" s="43"/>
      <c r="EB217" s="43"/>
      <c r="EC217" s="43"/>
      <c r="ED217" s="43"/>
      <c r="EE217" s="43"/>
      <c r="EF217" s="43"/>
      <c r="EG217" s="43"/>
      <c r="EH217" s="43"/>
      <c r="EI217" s="43"/>
      <c r="EJ217" s="43"/>
      <c r="EK217" s="43"/>
      <c r="EL217" s="43"/>
      <c r="EM217" s="43"/>
      <c r="EN217" s="43"/>
      <c r="EO217" s="43"/>
      <c r="EP217" s="43"/>
      <c r="EQ217" s="43"/>
      <c r="ER217" s="43"/>
      <c r="ES217" s="43"/>
      <c r="ET217" s="43"/>
      <c r="EU217" s="43"/>
      <c r="EV217" s="43"/>
      <c r="EW217" s="43"/>
      <c r="EX217" s="43"/>
      <c r="EY217" s="43"/>
      <c r="EZ217" s="43"/>
      <c r="FA217" s="43"/>
      <c r="FB217" s="43"/>
      <c r="FC217" s="43"/>
      <c r="FD217" s="43"/>
      <c r="FE217" s="43"/>
      <c r="FF217" s="43"/>
      <c r="FG217" s="43"/>
      <c r="FH217" s="43"/>
      <c r="FI217" s="43"/>
      <c r="FJ217" s="43"/>
      <c r="FK217" s="43"/>
      <c r="FL217" s="43"/>
      <c r="FM217" s="43"/>
      <c r="FN217" s="43"/>
      <c r="FO217" s="43"/>
      <c r="FP217" s="43"/>
      <c r="FQ217" s="43"/>
      <c r="FR217" s="43"/>
      <c r="FS217" s="43"/>
      <c r="FT217" s="43"/>
      <c r="FU217" s="43"/>
      <c r="FV217" s="43"/>
      <c r="FW217" s="43"/>
      <c r="FX217" s="43"/>
      <c r="FY217" s="43"/>
      <c r="FZ217" s="43"/>
      <c r="GA217" s="43"/>
      <c r="GB217" s="43"/>
      <c r="GC217" s="43"/>
      <c r="GD217" s="43"/>
      <c r="GE217" s="43"/>
      <c r="GF217" s="43"/>
      <c r="GG217" s="43"/>
      <c r="GH217" s="43"/>
      <c r="GI217" s="43"/>
      <c r="GJ217" s="43"/>
      <c r="GK217" s="43"/>
      <c r="GL217" s="43"/>
      <c r="GM217" s="43"/>
      <c r="GN217" s="43"/>
      <c r="GO217" s="43"/>
      <c r="GP217" s="43"/>
      <c r="GQ217" s="43"/>
      <c r="GR217" s="43"/>
      <c r="GS217" s="43"/>
      <c r="GT217" s="43"/>
      <c r="GU217" s="43"/>
      <c r="GV217" s="43"/>
      <c r="GW217" s="43"/>
      <c r="GX217" s="43"/>
      <c r="GY217" s="43"/>
      <c r="GZ217" s="43"/>
      <c r="HA217" s="43"/>
      <c r="HB217" s="43"/>
      <c r="HC217" s="43"/>
      <c r="HD217" s="43"/>
      <c r="HE217" s="43"/>
      <c r="HF217" s="43"/>
      <c r="HG217" s="43"/>
      <c r="HH217" s="43"/>
      <c r="HI217" s="43"/>
      <c r="HJ217" s="43"/>
      <c r="HK217" s="43"/>
      <c r="HL217" s="43"/>
      <c r="HM217" s="43"/>
      <c r="HN217" s="43"/>
      <c r="HO217" s="43"/>
      <c r="HP217" s="43"/>
      <c r="HQ217" s="43"/>
      <c r="HR217" s="43"/>
      <c r="HS217" s="43"/>
      <c r="HT217" s="43"/>
      <c r="HU217" s="43"/>
      <c r="HV217" s="43"/>
      <c r="HW217" s="43"/>
      <c r="HX217" s="43"/>
      <c r="HY217" s="43"/>
      <c r="HZ217" s="43"/>
      <c r="IA217" s="43"/>
      <c r="IB217" s="43"/>
      <c r="IC217" s="43"/>
      <c r="ID217" s="43"/>
      <c r="IE217" s="43"/>
      <c r="IF217" s="43"/>
      <c r="IG217" s="43"/>
      <c r="IH217" s="43"/>
      <c r="II217" s="43"/>
      <c r="IJ217" s="43"/>
      <c r="IK217" s="43"/>
      <c r="IL217" s="43"/>
      <c r="IM217" s="43"/>
      <c r="IN217" s="43"/>
      <c r="IO217" s="43"/>
      <c r="IP217" s="43"/>
      <c r="IQ217" s="43"/>
      <c r="IR217" s="43"/>
      <c r="IS217" s="43"/>
      <c r="IT217" s="43"/>
      <c r="IU217" s="43"/>
    </row>
    <row r="218" spans="1:255" ht="15.75" customHeight="1">
      <c r="A218" s="215" t="s">
        <v>2738</v>
      </c>
      <c r="B218" s="216"/>
      <c r="C218" s="217">
        <f>DATE(2020,4,7)</f>
        <v>43928</v>
      </c>
      <c r="D218" s="215" t="s">
        <v>1710</v>
      </c>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43"/>
      <c r="BV218" s="43"/>
      <c r="BW218" s="43"/>
      <c r="BX218" s="43"/>
      <c r="BY218" s="43"/>
      <c r="BZ218" s="43"/>
      <c r="CA218" s="43"/>
      <c r="CB218" s="43"/>
      <c r="CC218" s="43"/>
      <c r="CD218" s="43"/>
      <c r="CE218" s="43"/>
      <c r="CF218" s="43"/>
      <c r="CG218" s="43"/>
      <c r="CH218" s="43"/>
      <c r="CI218" s="43"/>
      <c r="CJ218" s="43"/>
      <c r="CK218" s="43"/>
      <c r="CL218" s="43"/>
      <c r="CM218" s="43"/>
      <c r="CN218" s="43"/>
      <c r="CO218" s="43"/>
      <c r="CP218" s="43"/>
      <c r="CQ218" s="43"/>
      <c r="CR218" s="43"/>
      <c r="CS218" s="43"/>
      <c r="CT218" s="43"/>
      <c r="CU218" s="43"/>
      <c r="CV218" s="43"/>
      <c r="CW218" s="43"/>
      <c r="CX218" s="43"/>
      <c r="CY218" s="43"/>
      <c r="CZ218" s="43"/>
      <c r="DA218" s="43"/>
      <c r="DB218" s="43"/>
      <c r="DC218" s="43"/>
      <c r="DD218" s="43"/>
      <c r="DE218" s="43"/>
      <c r="DF218" s="43"/>
      <c r="DG218" s="43"/>
      <c r="DH218" s="43"/>
      <c r="DI218" s="43"/>
      <c r="DJ218" s="43"/>
      <c r="DK218" s="43"/>
      <c r="DL218" s="43"/>
      <c r="DM218" s="43"/>
      <c r="DN218" s="43"/>
      <c r="DO218" s="43"/>
      <c r="DP218" s="43"/>
      <c r="DQ218" s="43"/>
      <c r="DR218" s="43"/>
      <c r="DS218" s="43"/>
      <c r="DT218" s="43"/>
      <c r="DU218" s="43"/>
      <c r="DV218" s="43"/>
      <c r="DW218" s="43"/>
      <c r="DX218" s="43"/>
      <c r="DY218" s="43"/>
      <c r="DZ218" s="43"/>
      <c r="EA218" s="43"/>
      <c r="EB218" s="43"/>
      <c r="EC218" s="43"/>
      <c r="ED218" s="43"/>
      <c r="EE218" s="43"/>
      <c r="EF218" s="43"/>
      <c r="EG218" s="43"/>
      <c r="EH218" s="43"/>
      <c r="EI218" s="43"/>
      <c r="EJ218" s="43"/>
      <c r="EK218" s="43"/>
      <c r="EL218" s="43"/>
      <c r="EM218" s="43"/>
      <c r="EN218" s="43"/>
      <c r="EO218" s="43"/>
      <c r="EP218" s="43"/>
      <c r="EQ218" s="43"/>
      <c r="ER218" s="43"/>
      <c r="ES218" s="43"/>
      <c r="ET218" s="43"/>
      <c r="EU218" s="43"/>
      <c r="EV218" s="43"/>
      <c r="EW218" s="43"/>
      <c r="EX218" s="43"/>
      <c r="EY218" s="43"/>
      <c r="EZ218" s="43"/>
      <c r="FA218" s="43"/>
      <c r="FB218" s="43"/>
      <c r="FC218" s="43"/>
      <c r="FD218" s="43"/>
      <c r="FE218" s="43"/>
      <c r="FF218" s="43"/>
      <c r="FG218" s="43"/>
      <c r="FH218" s="43"/>
      <c r="FI218" s="43"/>
      <c r="FJ218" s="43"/>
      <c r="FK218" s="43"/>
      <c r="FL218" s="43"/>
      <c r="FM218" s="43"/>
      <c r="FN218" s="43"/>
      <c r="FO218" s="43"/>
      <c r="FP218" s="43"/>
      <c r="FQ218" s="43"/>
      <c r="FR218" s="43"/>
      <c r="FS218" s="43"/>
      <c r="FT218" s="43"/>
      <c r="FU218" s="43"/>
      <c r="FV218" s="43"/>
      <c r="FW218" s="43"/>
      <c r="FX218" s="43"/>
      <c r="FY218" s="43"/>
      <c r="FZ218" s="43"/>
      <c r="GA218" s="43"/>
      <c r="GB218" s="43"/>
      <c r="GC218" s="43"/>
      <c r="GD218" s="43"/>
      <c r="GE218" s="43"/>
      <c r="GF218" s="43"/>
      <c r="GG218" s="43"/>
      <c r="GH218" s="43"/>
      <c r="GI218" s="43"/>
      <c r="GJ218" s="43"/>
      <c r="GK218" s="43"/>
      <c r="GL218" s="43"/>
      <c r="GM218" s="43"/>
      <c r="GN218" s="43"/>
      <c r="GO218" s="43"/>
      <c r="GP218" s="43"/>
      <c r="GQ218" s="43"/>
      <c r="GR218" s="43"/>
      <c r="GS218" s="43"/>
      <c r="GT218" s="43"/>
      <c r="GU218" s="43"/>
      <c r="GV218" s="43"/>
      <c r="GW218" s="43"/>
      <c r="GX218" s="43"/>
      <c r="GY218" s="43"/>
      <c r="GZ218" s="43"/>
      <c r="HA218" s="43"/>
      <c r="HB218" s="43"/>
      <c r="HC218" s="43"/>
      <c r="HD218" s="43"/>
      <c r="HE218" s="43"/>
      <c r="HF218" s="43"/>
      <c r="HG218" s="43"/>
      <c r="HH218" s="43"/>
      <c r="HI218" s="43"/>
      <c r="HJ218" s="43"/>
      <c r="HK218" s="43"/>
      <c r="HL218" s="43"/>
      <c r="HM218" s="43"/>
      <c r="HN218" s="43"/>
      <c r="HO218" s="43"/>
      <c r="HP218" s="43"/>
      <c r="HQ218" s="43"/>
      <c r="HR218" s="43"/>
      <c r="HS218" s="43"/>
      <c r="HT218" s="43"/>
      <c r="HU218" s="43"/>
      <c r="HV218" s="43"/>
      <c r="HW218" s="43"/>
      <c r="HX218" s="43"/>
      <c r="HY218" s="43"/>
      <c r="HZ218" s="43"/>
      <c r="IA218" s="43"/>
      <c r="IB218" s="43"/>
      <c r="IC218" s="43"/>
      <c r="ID218" s="43"/>
      <c r="IE218" s="43"/>
      <c r="IF218" s="43"/>
      <c r="IG218" s="43"/>
      <c r="IH218" s="43"/>
      <c r="II218" s="43"/>
      <c r="IJ218" s="43"/>
      <c r="IK218" s="43"/>
      <c r="IL218" s="43"/>
      <c r="IM218" s="43"/>
      <c r="IN218" s="43"/>
      <c r="IO218" s="43"/>
      <c r="IP218" s="43"/>
      <c r="IQ218" s="43"/>
      <c r="IR218" s="43"/>
      <c r="IS218" s="43"/>
      <c r="IT218" s="43"/>
      <c r="IU218" s="43"/>
    </row>
    <row r="219" spans="1:255" ht="15" customHeight="1">
      <c r="A219" s="211" t="s">
        <v>1955</v>
      </c>
      <c r="B219" s="212"/>
      <c r="C219" s="212"/>
      <c r="D219" s="212"/>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c r="CT219" s="43"/>
      <c r="CU219" s="43"/>
      <c r="CV219" s="43"/>
      <c r="CW219" s="43"/>
      <c r="CX219" s="43"/>
      <c r="CY219" s="43"/>
      <c r="CZ219" s="43"/>
      <c r="DA219" s="43"/>
      <c r="DB219" s="43"/>
      <c r="DC219" s="43"/>
      <c r="DD219" s="43"/>
      <c r="DE219" s="43"/>
      <c r="DF219" s="43"/>
      <c r="DG219" s="43"/>
      <c r="DH219" s="43"/>
      <c r="DI219" s="43"/>
      <c r="DJ219" s="43"/>
      <c r="DK219" s="43"/>
      <c r="DL219" s="43"/>
      <c r="DM219" s="43"/>
      <c r="DN219" s="43"/>
      <c r="DO219" s="43"/>
      <c r="DP219" s="43"/>
      <c r="DQ219" s="43"/>
      <c r="DR219" s="43"/>
      <c r="DS219" s="43"/>
      <c r="DT219" s="43"/>
      <c r="DU219" s="43"/>
      <c r="DV219" s="43"/>
      <c r="DW219" s="43"/>
      <c r="DX219" s="43"/>
      <c r="DY219" s="43"/>
      <c r="DZ219" s="43"/>
      <c r="EA219" s="43"/>
      <c r="EB219" s="43"/>
      <c r="EC219" s="43"/>
      <c r="ED219" s="43"/>
      <c r="EE219" s="43"/>
      <c r="EF219" s="43"/>
      <c r="EG219" s="43"/>
      <c r="EH219" s="43"/>
      <c r="EI219" s="43"/>
      <c r="EJ219" s="43"/>
      <c r="EK219" s="43"/>
      <c r="EL219" s="43"/>
      <c r="EM219" s="43"/>
      <c r="EN219" s="43"/>
      <c r="EO219" s="43"/>
      <c r="EP219" s="43"/>
      <c r="EQ219" s="43"/>
      <c r="ER219" s="43"/>
      <c r="ES219" s="43"/>
      <c r="ET219" s="43"/>
      <c r="EU219" s="43"/>
      <c r="EV219" s="43"/>
      <c r="EW219" s="43"/>
      <c r="EX219" s="43"/>
      <c r="EY219" s="43"/>
      <c r="EZ219" s="43"/>
      <c r="FA219" s="43"/>
      <c r="FB219" s="43"/>
      <c r="FC219" s="43"/>
      <c r="FD219" s="43"/>
      <c r="FE219" s="43"/>
      <c r="FF219" s="43"/>
      <c r="FG219" s="43"/>
      <c r="FH219" s="43"/>
      <c r="FI219" s="43"/>
      <c r="FJ219" s="43"/>
      <c r="FK219" s="43"/>
      <c r="FL219" s="43"/>
      <c r="FM219" s="43"/>
      <c r="FN219" s="43"/>
      <c r="FO219" s="43"/>
      <c r="FP219" s="43"/>
      <c r="FQ219" s="43"/>
      <c r="FR219" s="43"/>
      <c r="FS219" s="43"/>
      <c r="FT219" s="43"/>
      <c r="FU219" s="43"/>
      <c r="FV219" s="43"/>
      <c r="FW219" s="43"/>
      <c r="FX219" s="43"/>
      <c r="FY219" s="43"/>
      <c r="FZ219" s="43"/>
      <c r="GA219" s="43"/>
      <c r="GB219" s="43"/>
      <c r="GC219" s="43"/>
      <c r="GD219" s="43"/>
      <c r="GE219" s="43"/>
      <c r="GF219" s="43"/>
      <c r="GG219" s="43"/>
      <c r="GH219" s="43"/>
      <c r="GI219" s="43"/>
      <c r="GJ219" s="43"/>
      <c r="GK219" s="43"/>
      <c r="GL219" s="43"/>
      <c r="GM219" s="43"/>
      <c r="GN219" s="43"/>
      <c r="GO219" s="43"/>
      <c r="GP219" s="43"/>
      <c r="GQ219" s="43"/>
      <c r="GR219" s="43"/>
      <c r="GS219" s="43"/>
      <c r="GT219" s="43"/>
      <c r="GU219" s="43"/>
      <c r="GV219" s="43"/>
      <c r="GW219" s="43"/>
      <c r="GX219" s="43"/>
      <c r="GY219" s="43"/>
      <c r="GZ219" s="43"/>
      <c r="HA219" s="43"/>
      <c r="HB219" s="43"/>
      <c r="HC219" s="43"/>
      <c r="HD219" s="43"/>
      <c r="HE219" s="43"/>
      <c r="HF219" s="43"/>
      <c r="HG219" s="43"/>
      <c r="HH219" s="43"/>
      <c r="HI219" s="43"/>
      <c r="HJ219" s="43"/>
      <c r="HK219" s="43"/>
      <c r="HL219" s="43"/>
      <c r="HM219" s="43"/>
      <c r="HN219" s="43"/>
      <c r="HO219" s="43"/>
      <c r="HP219" s="43"/>
      <c r="HQ219" s="43"/>
      <c r="HR219" s="43"/>
      <c r="HS219" s="43"/>
      <c r="HT219" s="43"/>
      <c r="HU219" s="43"/>
      <c r="HV219" s="43"/>
      <c r="HW219" s="43"/>
      <c r="HX219" s="43"/>
      <c r="HY219" s="43"/>
      <c r="HZ219" s="43"/>
      <c r="IA219" s="43"/>
      <c r="IB219" s="43"/>
      <c r="IC219" s="43"/>
      <c r="ID219" s="43"/>
      <c r="IE219" s="43"/>
      <c r="IF219" s="43"/>
      <c r="IG219" s="43"/>
      <c r="IH219" s="43"/>
      <c r="II219" s="43"/>
      <c r="IJ219" s="43"/>
      <c r="IK219" s="43"/>
      <c r="IL219" s="43"/>
      <c r="IM219" s="43"/>
      <c r="IN219" s="43"/>
      <c r="IO219" s="43"/>
      <c r="IP219" s="43"/>
      <c r="IQ219" s="43"/>
      <c r="IR219" s="43"/>
      <c r="IS219" s="43"/>
      <c r="IT219" s="43"/>
      <c r="IU219" s="43"/>
    </row>
    <row r="220" spans="1:255" ht="15" customHeight="1">
      <c r="A220" s="211" t="s">
        <v>2746</v>
      </c>
      <c r="B220" s="212"/>
      <c r="C220" s="212"/>
      <c r="D220" s="212"/>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43"/>
      <c r="BV220" s="43"/>
      <c r="BW220" s="43"/>
      <c r="BX220" s="43"/>
      <c r="BY220" s="43"/>
      <c r="BZ220" s="43"/>
      <c r="CA220" s="43"/>
      <c r="CB220" s="43"/>
      <c r="CC220" s="43"/>
      <c r="CD220" s="43"/>
      <c r="CE220" s="43"/>
      <c r="CF220" s="43"/>
      <c r="CG220" s="43"/>
      <c r="CH220" s="43"/>
      <c r="CI220" s="43"/>
      <c r="CJ220" s="43"/>
      <c r="CK220" s="43"/>
      <c r="CL220" s="43"/>
      <c r="CM220" s="43"/>
      <c r="CN220" s="43"/>
      <c r="CO220" s="43"/>
      <c r="CP220" s="43"/>
      <c r="CQ220" s="43"/>
      <c r="CR220" s="43"/>
      <c r="CS220" s="43"/>
      <c r="CT220" s="43"/>
      <c r="CU220" s="43"/>
      <c r="CV220" s="43"/>
      <c r="CW220" s="43"/>
      <c r="CX220" s="43"/>
      <c r="CY220" s="43"/>
      <c r="CZ220" s="43"/>
      <c r="DA220" s="43"/>
      <c r="DB220" s="43"/>
      <c r="DC220" s="43"/>
      <c r="DD220" s="43"/>
      <c r="DE220" s="43"/>
      <c r="DF220" s="43"/>
      <c r="DG220" s="43"/>
      <c r="DH220" s="43"/>
      <c r="DI220" s="43"/>
      <c r="DJ220" s="43"/>
      <c r="DK220" s="43"/>
      <c r="DL220" s="43"/>
      <c r="DM220" s="43"/>
      <c r="DN220" s="43"/>
      <c r="DO220" s="43"/>
      <c r="DP220" s="43"/>
      <c r="DQ220" s="43"/>
      <c r="DR220" s="43"/>
      <c r="DS220" s="43"/>
      <c r="DT220" s="43"/>
      <c r="DU220" s="43"/>
      <c r="DV220" s="43"/>
      <c r="DW220" s="43"/>
      <c r="DX220" s="43"/>
      <c r="DY220" s="43"/>
      <c r="DZ220" s="43"/>
      <c r="EA220" s="43"/>
      <c r="EB220" s="43"/>
      <c r="EC220" s="43"/>
      <c r="ED220" s="43"/>
      <c r="EE220" s="43"/>
      <c r="EF220" s="43"/>
      <c r="EG220" s="43"/>
      <c r="EH220" s="43"/>
      <c r="EI220" s="43"/>
      <c r="EJ220" s="43"/>
      <c r="EK220" s="43"/>
      <c r="EL220" s="43"/>
      <c r="EM220" s="43"/>
      <c r="EN220" s="43"/>
      <c r="EO220" s="43"/>
      <c r="EP220" s="43"/>
      <c r="EQ220" s="43"/>
      <c r="ER220" s="43"/>
      <c r="ES220" s="43"/>
      <c r="ET220" s="43"/>
      <c r="EU220" s="43"/>
      <c r="EV220" s="43"/>
      <c r="EW220" s="43"/>
      <c r="EX220" s="43"/>
      <c r="EY220" s="43"/>
      <c r="EZ220" s="43"/>
      <c r="FA220" s="43"/>
      <c r="FB220" s="43"/>
      <c r="FC220" s="43"/>
      <c r="FD220" s="43"/>
      <c r="FE220" s="43"/>
      <c r="FF220" s="43"/>
      <c r="FG220" s="43"/>
      <c r="FH220" s="43"/>
      <c r="FI220" s="43"/>
      <c r="FJ220" s="43"/>
      <c r="FK220" s="43"/>
      <c r="FL220" s="43"/>
      <c r="FM220" s="43"/>
      <c r="FN220" s="43"/>
      <c r="FO220" s="43"/>
      <c r="FP220" s="43"/>
      <c r="FQ220" s="43"/>
      <c r="FR220" s="43"/>
      <c r="FS220" s="43"/>
      <c r="FT220" s="43"/>
      <c r="FU220" s="43"/>
      <c r="FV220" s="43"/>
      <c r="FW220" s="43"/>
      <c r="FX220" s="43"/>
      <c r="FY220" s="43"/>
      <c r="FZ220" s="43"/>
      <c r="GA220" s="43"/>
      <c r="GB220" s="43"/>
      <c r="GC220" s="43"/>
      <c r="GD220" s="43"/>
      <c r="GE220" s="43"/>
      <c r="GF220" s="43"/>
      <c r="GG220" s="43"/>
      <c r="GH220" s="43"/>
      <c r="GI220" s="43"/>
      <c r="GJ220" s="43"/>
      <c r="GK220" s="43"/>
      <c r="GL220" s="43"/>
      <c r="GM220" s="43"/>
      <c r="GN220" s="43"/>
      <c r="GO220" s="43"/>
      <c r="GP220" s="43"/>
      <c r="GQ220" s="43"/>
      <c r="GR220" s="43"/>
      <c r="GS220" s="43"/>
      <c r="GT220" s="43"/>
      <c r="GU220" s="43"/>
      <c r="GV220" s="43"/>
      <c r="GW220" s="43"/>
      <c r="GX220" s="43"/>
      <c r="GY220" s="43"/>
      <c r="GZ220" s="43"/>
      <c r="HA220" s="43"/>
      <c r="HB220" s="43"/>
      <c r="HC220" s="43"/>
      <c r="HD220" s="43"/>
      <c r="HE220" s="43"/>
      <c r="HF220" s="43"/>
      <c r="HG220" s="43"/>
      <c r="HH220" s="43"/>
      <c r="HI220" s="43"/>
      <c r="HJ220" s="43"/>
      <c r="HK220" s="43"/>
      <c r="HL220" s="43"/>
      <c r="HM220" s="43"/>
      <c r="HN220" s="43"/>
      <c r="HO220" s="43"/>
      <c r="HP220" s="43"/>
      <c r="HQ220" s="43"/>
      <c r="HR220" s="43"/>
      <c r="HS220" s="43"/>
      <c r="HT220" s="43"/>
      <c r="HU220" s="43"/>
      <c r="HV220" s="43"/>
      <c r="HW220" s="43"/>
      <c r="HX220" s="43"/>
      <c r="HY220" s="43"/>
      <c r="HZ220" s="43"/>
      <c r="IA220" s="43"/>
      <c r="IB220" s="43"/>
      <c r="IC220" s="43"/>
      <c r="ID220" s="43"/>
      <c r="IE220" s="43"/>
      <c r="IF220" s="43"/>
      <c r="IG220" s="43"/>
      <c r="IH220" s="43"/>
      <c r="II220" s="43"/>
      <c r="IJ220" s="43"/>
      <c r="IK220" s="43"/>
      <c r="IL220" s="43"/>
      <c r="IM220" s="43"/>
      <c r="IN220" s="43"/>
      <c r="IO220" s="43"/>
      <c r="IP220" s="43"/>
      <c r="IQ220" s="43"/>
      <c r="IR220" s="43"/>
      <c r="IS220" s="43"/>
      <c r="IT220" s="43"/>
      <c r="IU220" s="43"/>
    </row>
    <row r="221" spans="1:255" ht="15" customHeight="1">
      <c r="A221" s="211" t="s">
        <v>1549</v>
      </c>
      <c r="B221" s="212"/>
      <c r="C221" s="212"/>
      <c r="D221" s="212"/>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43"/>
      <c r="BV221" s="43"/>
      <c r="BW221" s="43"/>
      <c r="BX221" s="43"/>
      <c r="BY221" s="43"/>
      <c r="BZ221" s="43"/>
      <c r="CA221" s="43"/>
      <c r="CB221" s="43"/>
      <c r="CC221" s="43"/>
      <c r="CD221" s="43"/>
      <c r="CE221" s="43"/>
      <c r="CF221" s="43"/>
      <c r="CG221" s="43"/>
      <c r="CH221" s="43"/>
      <c r="CI221" s="43"/>
      <c r="CJ221" s="43"/>
      <c r="CK221" s="43"/>
      <c r="CL221" s="43"/>
      <c r="CM221" s="43"/>
      <c r="CN221" s="43"/>
      <c r="CO221" s="43"/>
      <c r="CP221" s="43"/>
      <c r="CQ221" s="43"/>
      <c r="CR221" s="43"/>
      <c r="CS221" s="43"/>
      <c r="CT221" s="43"/>
      <c r="CU221" s="43"/>
      <c r="CV221" s="43"/>
      <c r="CW221" s="43"/>
      <c r="CX221" s="43"/>
      <c r="CY221" s="43"/>
      <c r="CZ221" s="43"/>
      <c r="DA221" s="43"/>
      <c r="DB221" s="43"/>
      <c r="DC221" s="43"/>
      <c r="DD221" s="43"/>
      <c r="DE221" s="43"/>
      <c r="DF221" s="43"/>
      <c r="DG221" s="43"/>
      <c r="DH221" s="43"/>
      <c r="DI221" s="43"/>
      <c r="DJ221" s="43"/>
      <c r="DK221" s="43"/>
      <c r="DL221" s="43"/>
      <c r="DM221" s="43"/>
      <c r="DN221" s="43"/>
      <c r="DO221" s="43"/>
      <c r="DP221" s="43"/>
      <c r="DQ221" s="43"/>
      <c r="DR221" s="43"/>
      <c r="DS221" s="43"/>
      <c r="DT221" s="43"/>
      <c r="DU221" s="43"/>
      <c r="DV221" s="43"/>
      <c r="DW221" s="43"/>
      <c r="DX221" s="43"/>
      <c r="DY221" s="43"/>
      <c r="DZ221" s="43"/>
      <c r="EA221" s="43"/>
      <c r="EB221" s="43"/>
      <c r="EC221" s="43"/>
      <c r="ED221" s="43"/>
      <c r="EE221" s="43"/>
      <c r="EF221" s="43"/>
      <c r="EG221" s="43"/>
      <c r="EH221" s="43"/>
      <c r="EI221" s="43"/>
      <c r="EJ221" s="43"/>
      <c r="EK221" s="43"/>
      <c r="EL221" s="43"/>
      <c r="EM221" s="43"/>
      <c r="EN221" s="43"/>
      <c r="EO221" s="43"/>
      <c r="EP221" s="43"/>
      <c r="EQ221" s="43"/>
      <c r="ER221" s="43"/>
      <c r="ES221" s="43"/>
      <c r="ET221" s="43"/>
      <c r="EU221" s="43"/>
      <c r="EV221" s="43"/>
      <c r="EW221" s="43"/>
      <c r="EX221" s="43"/>
      <c r="EY221" s="43"/>
      <c r="EZ221" s="43"/>
      <c r="FA221" s="43"/>
      <c r="FB221" s="43"/>
      <c r="FC221" s="43"/>
      <c r="FD221" s="43"/>
      <c r="FE221" s="43"/>
      <c r="FF221" s="43"/>
      <c r="FG221" s="43"/>
      <c r="FH221" s="43"/>
      <c r="FI221" s="43"/>
      <c r="FJ221" s="43"/>
      <c r="FK221" s="43"/>
      <c r="FL221" s="43"/>
      <c r="FM221" s="43"/>
      <c r="FN221" s="43"/>
      <c r="FO221" s="43"/>
      <c r="FP221" s="43"/>
      <c r="FQ221" s="43"/>
      <c r="FR221" s="43"/>
      <c r="FS221" s="43"/>
      <c r="FT221" s="43"/>
      <c r="FU221" s="43"/>
      <c r="FV221" s="43"/>
      <c r="FW221" s="43"/>
      <c r="FX221" s="43"/>
      <c r="FY221" s="43"/>
      <c r="FZ221" s="43"/>
      <c r="GA221" s="43"/>
      <c r="GB221" s="43"/>
      <c r="GC221" s="43"/>
      <c r="GD221" s="43"/>
      <c r="GE221" s="43"/>
      <c r="GF221" s="43"/>
      <c r="GG221" s="43"/>
      <c r="GH221" s="43"/>
      <c r="GI221" s="43"/>
      <c r="GJ221" s="43"/>
      <c r="GK221" s="43"/>
      <c r="GL221" s="43"/>
      <c r="GM221" s="43"/>
      <c r="GN221" s="43"/>
      <c r="GO221" s="43"/>
      <c r="GP221" s="43"/>
      <c r="GQ221" s="43"/>
      <c r="GR221" s="43"/>
      <c r="GS221" s="43"/>
      <c r="GT221" s="43"/>
      <c r="GU221" s="43"/>
      <c r="GV221" s="43"/>
      <c r="GW221" s="43"/>
      <c r="GX221" s="43"/>
      <c r="GY221" s="43"/>
      <c r="GZ221" s="43"/>
      <c r="HA221" s="43"/>
      <c r="HB221" s="43"/>
      <c r="HC221" s="43"/>
      <c r="HD221" s="43"/>
      <c r="HE221" s="43"/>
      <c r="HF221" s="43"/>
      <c r="HG221" s="43"/>
      <c r="HH221" s="43"/>
      <c r="HI221" s="43"/>
      <c r="HJ221" s="43"/>
      <c r="HK221" s="43"/>
      <c r="HL221" s="43"/>
      <c r="HM221" s="43"/>
      <c r="HN221" s="43"/>
      <c r="HO221" s="43"/>
      <c r="HP221" s="43"/>
      <c r="HQ221" s="43"/>
      <c r="HR221" s="43"/>
      <c r="HS221" s="43"/>
      <c r="HT221" s="43"/>
      <c r="HU221" s="43"/>
      <c r="HV221" s="43"/>
      <c r="HW221" s="43"/>
      <c r="HX221" s="43"/>
      <c r="HY221" s="43"/>
      <c r="HZ221" s="43"/>
      <c r="IA221" s="43"/>
      <c r="IB221" s="43"/>
      <c r="IC221" s="43"/>
      <c r="ID221" s="43"/>
      <c r="IE221" s="43"/>
      <c r="IF221" s="43"/>
      <c r="IG221" s="43"/>
      <c r="IH221" s="43"/>
      <c r="II221" s="43"/>
      <c r="IJ221" s="43"/>
      <c r="IK221" s="43"/>
      <c r="IL221" s="43"/>
      <c r="IM221" s="43"/>
      <c r="IN221" s="43"/>
      <c r="IO221" s="43"/>
      <c r="IP221" s="43"/>
      <c r="IQ221" s="43"/>
      <c r="IR221" s="43"/>
      <c r="IS221" s="43"/>
      <c r="IT221" s="43"/>
      <c r="IU221" s="43"/>
    </row>
    <row r="222" spans="1:255" ht="15" customHeight="1">
      <c r="A222" s="211" t="s">
        <v>2753</v>
      </c>
      <c r="B222" s="212"/>
      <c r="C222" s="212"/>
      <c r="D222" s="212"/>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43"/>
      <c r="BV222" s="43"/>
      <c r="BW222" s="43"/>
      <c r="BX222" s="43"/>
      <c r="BY222" s="43"/>
      <c r="BZ222" s="43"/>
      <c r="CA222" s="43"/>
      <c r="CB222" s="43"/>
      <c r="CC222" s="43"/>
      <c r="CD222" s="43"/>
      <c r="CE222" s="43"/>
      <c r="CF222" s="43"/>
      <c r="CG222" s="43"/>
      <c r="CH222" s="43"/>
      <c r="CI222" s="43"/>
      <c r="CJ222" s="43"/>
      <c r="CK222" s="43"/>
      <c r="CL222" s="43"/>
      <c r="CM222" s="43"/>
      <c r="CN222" s="43"/>
      <c r="CO222" s="43"/>
      <c r="CP222" s="43"/>
      <c r="CQ222" s="43"/>
      <c r="CR222" s="43"/>
      <c r="CS222" s="43"/>
      <c r="CT222" s="43"/>
      <c r="CU222" s="43"/>
      <c r="CV222" s="43"/>
      <c r="CW222" s="43"/>
      <c r="CX222" s="43"/>
      <c r="CY222" s="43"/>
      <c r="CZ222" s="43"/>
      <c r="DA222" s="43"/>
      <c r="DB222" s="43"/>
      <c r="DC222" s="43"/>
      <c r="DD222" s="43"/>
      <c r="DE222" s="43"/>
      <c r="DF222" s="43"/>
      <c r="DG222" s="43"/>
      <c r="DH222" s="43"/>
      <c r="DI222" s="43"/>
      <c r="DJ222" s="43"/>
      <c r="DK222" s="43"/>
      <c r="DL222" s="43"/>
      <c r="DM222" s="43"/>
      <c r="DN222" s="43"/>
      <c r="DO222" s="43"/>
      <c r="DP222" s="43"/>
      <c r="DQ222" s="43"/>
      <c r="DR222" s="43"/>
      <c r="DS222" s="43"/>
      <c r="DT222" s="43"/>
      <c r="DU222" s="43"/>
      <c r="DV222" s="43"/>
      <c r="DW222" s="43"/>
      <c r="DX222" s="43"/>
      <c r="DY222" s="43"/>
      <c r="DZ222" s="43"/>
      <c r="EA222" s="43"/>
      <c r="EB222" s="43"/>
      <c r="EC222" s="43"/>
      <c r="ED222" s="43"/>
      <c r="EE222" s="43"/>
      <c r="EF222" s="43"/>
      <c r="EG222" s="43"/>
      <c r="EH222" s="43"/>
      <c r="EI222" s="43"/>
      <c r="EJ222" s="43"/>
      <c r="EK222" s="43"/>
      <c r="EL222" s="43"/>
      <c r="EM222" s="43"/>
      <c r="EN222" s="43"/>
      <c r="EO222" s="43"/>
      <c r="EP222" s="43"/>
      <c r="EQ222" s="43"/>
      <c r="ER222" s="43"/>
      <c r="ES222" s="43"/>
      <c r="ET222" s="43"/>
      <c r="EU222" s="43"/>
      <c r="EV222" s="43"/>
      <c r="EW222" s="43"/>
      <c r="EX222" s="43"/>
      <c r="EY222" s="43"/>
      <c r="EZ222" s="43"/>
      <c r="FA222" s="43"/>
      <c r="FB222" s="43"/>
      <c r="FC222" s="43"/>
      <c r="FD222" s="43"/>
      <c r="FE222" s="43"/>
      <c r="FF222" s="43"/>
      <c r="FG222" s="43"/>
      <c r="FH222" s="43"/>
      <c r="FI222" s="43"/>
      <c r="FJ222" s="43"/>
      <c r="FK222" s="43"/>
      <c r="FL222" s="43"/>
      <c r="FM222" s="43"/>
      <c r="FN222" s="43"/>
      <c r="FO222" s="43"/>
      <c r="FP222" s="43"/>
      <c r="FQ222" s="43"/>
      <c r="FR222" s="43"/>
      <c r="FS222" s="43"/>
      <c r="FT222" s="43"/>
      <c r="FU222" s="43"/>
      <c r="FV222" s="43"/>
      <c r="FW222" s="43"/>
      <c r="FX222" s="43"/>
      <c r="FY222" s="43"/>
      <c r="FZ222" s="43"/>
      <c r="GA222" s="43"/>
      <c r="GB222" s="43"/>
      <c r="GC222" s="43"/>
      <c r="GD222" s="43"/>
      <c r="GE222" s="43"/>
      <c r="GF222" s="43"/>
      <c r="GG222" s="43"/>
      <c r="GH222" s="43"/>
      <c r="GI222" s="43"/>
      <c r="GJ222" s="43"/>
      <c r="GK222" s="43"/>
      <c r="GL222" s="43"/>
      <c r="GM222" s="43"/>
      <c r="GN222" s="43"/>
      <c r="GO222" s="43"/>
      <c r="GP222" s="43"/>
      <c r="GQ222" s="43"/>
      <c r="GR222" s="43"/>
      <c r="GS222" s="43"/>
      <c r="GT222" s="43"/>
      <c r="GU222" s="43"/>
      <c r="GV222" s="43"/>
      <c r="GW222" s="43"/>
      <c r="GX222" s="43"/>
      <c r="GY222" s="43"/>
      <c r="GZ222" s="43"/>
      <c r="HA222" s="43"/>
      <c r="HB222" s="43"/>
      <c r="HC222" s="43"/>
      <c r="HD222" s="43"/>
      <c r="HE222" s="43"/>
      <c r="HF222" s="43"/>
      <c r="HG222" s="43"/>
      <c r="HH222" s="43"/>
      <c r="HI222" s="43"/>
      <c r="HJ222" s="43"/>
      <c r="HK222" s="43"/>
      <c r="HL222" s="43"/>
      <c r="HM222" s="43"/>
      <c r="HN222" s="43"/>
      <c r="HO222" s="43"/>
      <c r="HP222" s="43"/>
      <c r="HQ222" s="43"/>
      <c r="HR222" s="43"/>
      <c r="HS222" s="43"/>
      <c r="HT222" s="43"/>
      <c r="HU222" s="43"/>
      <c r="HV222" s="43"/>
      <c r="HW222" s="43"/>
      <c r="HX222" s="43"/>
      <c r="HY222" s="43"/>
      <c r="HZ222" s="43"/>
      <c r="IA222" s="43"/>
      <c r="IB222" s="43"/>
      <c r="IC222" s="43"/>
      <c r="ID222" s="43"/>
      <c r="IE222" s="43"/>
      <c r="IF222" s="43"/>
      <c r="IG222" s="43"/>
      <c r="IH222" s="43"/>
      <c r="II222" s="43"/>
      <c r="IJ222" s="43"/>
      <c r="IK222" s="43"/>
      <c r="IL222" s="43"/>
      <c r="IM222" s="43"/>
      <c r="IN222" s="43"/>
      <c r="IO222" s="43"/>
      <c r="IP222" s="43"/>
      <c r="IQ222" s="43"/>
      <c r="IR222" s="43"/>
      <c r="IS222" s="43"/>
      <c r="IT222" s="43"/>
      <c r="IU222" s="43"/>
    </row>
    <row r="223" spans="1:255" ht="15" customHeight="1">
      <c r="A223" s="211" t="s">
        <v>2754</v>
      </c>
      <c r="B223" s="212"/>
      <c r="C223" s="212"/>
      <c r="D223" s="212"/>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43"/>
      <c r="BV223" s="43"/>
      <c r="BW223" s="43"/>
      <c r="BX223" s="43"/>
      <c r="BY223" s="43"/>
      <c r="BZ223" s="43"/>
      <c r="CA223" s="43"/>
      <c r="CB223" s="43"/>
      <c r="CC223" s="43"/>
      <c r="CD223" s="43"/>
      <c r="CE223" s="43"/>
      <c r="CF223" s="43"/>
      <c r="CG223" s="43"/>
      <c r="CH223" s="43"/>
      <c r="CI223" s="43"/>
      <c r="CJ223" s="43"/>
      <c r="CK223" s="43"/>
      <c r="CL223" s="43"/>
      <c r="CM223" s="43"/>
      <c r="CN223" s="43"/>
      <c r="CO223" s="43"/>
      <c r="CP223" s="43"/>
      <c r="CQ223" s="43"/>
      <c r="CR223" s="43"/>
      <c r="CS223" s="43"/>
      <c r="CT223" s="43"/>
      <c r="CU223" s="43"/>
      <c r="CV223" s="43"/>
      <c r="CW223" s="43"/>
      <c r="CX223" s="43"/>
      <c r="CY223" s="43"/>
      <c r="CZ223" s="43"/>
      <c r="DA223" s="43"/>
      <c r="DB223" s="43"/>
      <c r="DC223" s="43"/>
      <c r="DD223" s="43"/>
      <c r="DE223" s="43"/>
      <c r="DF223" s="43"/>
      <c r="DG223" s="43"/>
      <c r="DH223" s="43"/>
      <c r="DI223" s="43"/>
      <c r="DJ223" s="43"/>
      <c r="DK223" s="43"/>
      <c r="DL223" s="43"/>
      <c r="DM223" s="43"/>
      <c r="DN223" s="43"/>
      <c r="DO223" s="43"/>
      <c r="DP223" s="43"/>
      <c r="DQ223" s="43"/>
      <c r="DR223" s="43"/>
      <c r="DS223" s="43"/>
      <c r="DT223" s="43"/>
      <c r="DU223" s="43"/>
      <c r="DV223" s="43"/>
      <c r="DW223" s="43"/>
      <c r="DX223" s="43"/>
      <c r="DY223" s="43"/>
      <c r="DZ223" s="43"/>
      <c r="EA223" s="43"/>
      <c r="EB223" s="43"/>
      <c r="EC223" s="43"/>
      <c r="ED223" s="43"/>
      <c r="EE223" s="43"/>
      <c r="EF223" s="43"/>
      <c r="EG223" s="43"/>
      <c r="EH223" s="43"/>
      <c r="EI223" s="43"/>
      <c r="EJ223" s="43"/>
      <c r="EK223" s="43"/>
      <c r="EL223" s="43"/>
      <c r="EM223" s="43"/>
      <c r="EN223" s="43"/>
      <c r="EO223" s="43"/>
      <c r="EP223" s="43"/>
      <c r="EQ223" s="43"/>
      <c r="ER223" s="43"/>
      <c r="ES223" s="43"/>
      <c r="ET223" s="43"/>
      <c r="EU223" s="43"/>
      <c r="EV223" s="43"/>
      <c r="EW223" s="43"/>
      <c r="EX223" s="43"/>
      <c r="EY223" s="43"/>
      <c r="EZ223" s="43"/>
      <c r="FA223" s="43"/>
      <c r="FB223" s="43"/>
      <c r="FC223" s="43"/>
      <c r="FD223" s="43"/>
      <c r="FE223" s="43"/>
      <c r="FF223" s="43"/>
      <c r="FG223" s="43"/>
      <c r="FH223" s="43"/>
      <c r="FI223" s="43"/>
      <c r="FJ223" s="43"/>
      <c r="FK223" s="43"/>
      <c r="FL223" s="43"/>
      <c r="FM223" s="43"/>
      <c r="FN223" s="43"/>
      <c r="FO223" s="43"/>
      <c r="FP223" s="43"/>
      <c r="FQ223" s="43"/>
      <c r="FR223" s="43"/>
      <c r="FS223" s="43"/>
      <c r="FT223" s="43"/>
      <c r="FU223" s="43"/>
      <c r="FV223" s="43"/>
      <c r="FW223" s="43"/>
      <c r="FX223" s="43"/>
      <c r="FY223" s="43"/>
      <c r="FZ223" s="43"/>
      <c r="GA223" s="43"/>
      <c r="GB223" s="43"/>
      <c r="GC223" s="43"/>
      <c r="GD223" s="43"/>
      <c r="GE223" s="43"/>
      <c r="GF223" s="43"/>
      <c r="GG223" s="43"/>
      <c r="GH223" s="43"/>
      <c r="GI223" s="43"/>
      <c r="GJ223" s="43"/>
      <c r="GK223" s="43"/>
      <c r="GL223" s="43"/>
      <c r="GM223" s="43"/>
      <c r="GN223" s="43"/>
      <c r="GO223" s="43"/>
      <c r="GP223" s="43"/>
      <c r="GQ223" s="43"/>
      <c r="GR223" s="43"/>
      <c r="GS223" s="43"/>
      <c r="GT223" s="43"/>
      <c r="GU223" s="43"/>
      <c r="GV223" s="43"/>
      <c r="GW223" s="43"/>
      <c r="GX223" s="43"/>
      <c r="GY223" s="43"/>
      <c r="GZ223" s="43"/>
      <c r="HA223" s="43"/>
      <c r="HB223" s="43"/>
      <c r="HC223" s="43"/>
      <c r="HD223" s="43"/>
      <c r="HE223" s="43"/>
      <c r="HF223" s="43"/>
      <c r="HG223" s="43"/>
      <c r="HH223" s="43"/>
      <c r="HI223" s="43"/>
      <c r="HJ223" s="43"/>
      <c r="HK223" s="43"/>
      <c r="HL223" s="43"/>
      <c r="HM223" s="43"/>
      <c r="HN223" s="43"/>
      <c r="HO223" s="43"/>
      <c r="HP223" s="43"/>
      <c r="HQ223" s="43"/>
      <c r="HR223" s="43"/>
      <c r="HS223" s="43"/>
      <c r="HT223" s="43"/>
      <c r="HU223" s="43"/>
      <c r="HV223" s="43"/>
      <c r="HW223" s="43"/>
      <c r="HX223" s="43"/>
      <c r="HY223" s="43"/>
      <c r="HZ223" s="43"/>
      <c r="IA223" s="43"/>
      <c r="IB223" s="43"/>
      <c r="IC223" s="43"/>
      <c r="ID223" s="43"/>
      <c r="IE223" s="43"/>
      <c r="IF223" s="43"/>
      <c r="IG223" s="43"/>
      <c r="IH223" s="43"/>
      <c r="II223" s="43"/>
      <c r="IJ223" s="43"/>
      <c r="IK223" s="43"/>
      <c r="IL223" s="43"/>
      <c r="IM223" s="43"/>
      <c r="IN223" s="43"/>
      <c r="IO223" s="43"/>
      <c r="IP223" s="43"/>
      <c r="IQ223" s="43"/>
      <c r="IR223" s="43"/>
      <c r="IS223" s="43"/>
      <c r="IT223" s="43"/>
      <c r="IU223" s="43"/>
    </row>
    <row r="224" spans="1:255" ht="15.75" customHeight="1">
      <c r="A224" s="215" t="s">
        <v>2747</v>
      </c>
      <c r="B224" s="216"/>
      <c r="C224" s="217">
        <f>DATE(2020,4,7)</f>
        <v>43928</v>
      </c>
      <c r="D224" s="215" t="s">
        <v>2748</v>
      </c>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43"/>
      <c r="CU224" s="43"/>
      <c r="CV224" s="43"/>
      <c r="CW224" s="43"/>
      <c r="CX224" s="43"/>
      <c r="CY224" s="43"/>
      <c r="CZ224" s="43"/>
      <c r="DA224" s="43"/>
      <c r="DB224" s="43"/>
      <c r="DC224" s="43"/>
      <c r="DD224" s="43"/>
      <c r="DE224" s="43"/>
      <c r="DF224" s="43"/>
      <c r="DG224" s="43"/>
      <c r="DH224" s="43"/>
      <c r="DI224" s="43"/>
      <c r="DJ224" s="43"/>
      <c r="DK224" s="43"/>
      <c r="DL224" s="43"/>
      <c r="DM224" s="43"/>
      <c r="DN224" s="43"/>
      <c r="DO224" s="43"/>
      <c r="DP224" s="43"/>
      <c r="DQ224" s="43"/>
      <c r="DR224" s="43"/>
      <c r="DS224" s="43"/>
      <c r="DT224" s="43"/>
      <c r="DU224" s="43"/>
      <c r="DV224" s="43"/>
      <c r="DW224" s="43"/>
      <c r="DX224" s="43"/>
      <c r="DY224" s="43"/>
      <c r="DZ224" s="43"/>
      <c r="EA224" s="43"/>
      <c r="EB224" s="43"/>
      <c r="EC224" s="43"/>
      <c r="ED224" s="43"/>
      <c r="EE224" s="43"/>
      <c r="EF224" s="43"/>
      <c r="EG224" s="43"/>
      <c r="EH224" s="43"/>
      <c r="EI224" s="43"/>
      <c r="EJ224" s="43"/>
      <c r="EK224" s="43"/>
      <c r="EL224" s="43"/>
      <c r="EM224" s="43"/>
      <c r="EN224" s="43"/>
      <c r="EO224" s="43"/>
      <c r="EP224" s="43"/>
      <c r="EQ224" s="43"/>
      <c r="ER224" s="43"/>
      <c r="ES224" s="43"/>
      <c r="ET224" s="43"/>
      <c r="EU224" s="43"/>
      <c r="EV224" s="43"/>
      <c r="EW224" s="43"/>
      <c r="EX224" s="43"/>
      <c r="EY224" s="43"/>
      <c r="EZ224" s="43"/>
      <c r="FA224" s="43"/>
      <c r="FB224" s="43"/>
      <c r="FC224" s="43"/>
      <c r="FD224" s="43"/>
      <c r="FE224" s="43"/>
      <c r="FF224" s="43"/>
      <c r="FG224" s="43"/>
      <c r="FH224" s="43"/>
      <c r="FI224" s="43"/>
      <c r="FJ224" s="43"/>
      <c r="FK224" s="43"/>
      <c r="FL224" s="43"/>
      <c r="FM224" s="43"/>
      <c r="FN224" s="43"/>
      <c r="FO224" s="43"/>
      <c r="FP224" s="43"/>
      <c r="FQ224" s="43"/>
      <c r="FR224" s="43"/>
      <c r="FS224" s="43"/>
      <c r="FT224" s="43"/>
      <c r="FU224" s="43"/>
      <c r="FV224" s="43"/>
      <c r="FW224" s="43"/>
      <c r="FX224" s="43"/>
      <c r="FY224" s="43"/>
      <c r="FZ224" s="43"/>
      <c r="GA224" s="43"/>
      <c r="GB224" s="43"/>
      <c r="GC224" s="43"/>
      <c r="GD224" s="43"/>
      <c r="GE224" s="43"/>
      <c r="GF224" s="43"/>
      <c r="GG224" s="43"/>
      <c r="GH224" s="43"/>
      <c r="GI224" s="43"/>
      <c r="GJ224" s="43"/>
      <c r="GK224" s="43"/>
      <c r="GL224" s="43"/>
      <c r="GM224" s="43"/>
      <c r="GN224" s="43"/>
      <c r="GO224" s="43"/>
      <c r="GP224" s="43"/>
      <c r="GQ224" s="43"/>
      <c r="GR224" s="43"/>
      <c r="GS224" s="43"/>
      <c r="GT224" s="43"/>
      <c r="GU224" s="43"/>
      <c r="GV224" s="43"/>
      <c r="GW224" s="43"/>
      <c r="GX224" s="43"/>
      <c r="GY224" s="43"/>
      <c r="GZ224" s="43"/>
      <c r="HA224" s="43"/>
      <c r="HB224" s="43"/>
      <c r="HC224" s="43"/>
      <c r="HD224" s="43"/>
      <c r="HE224" s="43"/>
      <c r="HF224" s="43"/>
      <c r="HG224" s="43"/>
      <c r="HH224" s="43"/>
      <c r="HI224" s="43"/>
      <c r="HJ224" s="43"/>
      <c r="HK224" s="43"/>
      <c r="HL224" s="43"/>
      <c r="HM224" s="43"/>
      <c r="HN224" s="43"/>
      <c r="HO224" s="43"/>
      <c r="HP224" s="43"/>
      <c r="HQ224" s="43"/>
      <c r="HR224" s="43"/>
      <c r="HS224" s="43"/>
      <c r="HT224" s="43"/>
      <c r="HU224" s="43"/>
      <c r="HV224" s="43"/>
      <c r="HW224" s="43"/>
      <c r="HX224" s="43"/>
      <c r="HY224" s="43"/>
      <c r="HZ224" s="43"/>
      <c r="IA224" s="43"/>
      <c r="IB224" s="43"/>
      <c r="IC224" s="43"/>
      <c r="ID224" s="43"/>
      <c r="IE224" s="43"/>
      <c r="IF224" s="43"/>
      <c r="IG224" s="43"/>
      <c r="IH224" s="43"/>
      <c r="II224" s="43"/>
      <c r="IJ224" s="43"/>
      <c r="IK224" s="43"/>
      <c r="IL224" s="43"/>
      <c r="IM224" s="43"/>
      <c r="IN224" s="43"/>
      <c r="IO224" s="43"/>
      <c r="IP224" s="43"/>
      <c r="IQ224" s="43"/>
      <c r="IR224" s="43"/>
      <c r="IS224" s="43"/>
      <c r="IT224" s="43"/>
      <c r="IU224" s="43"/>
    </row>
    <row r="225" spans="1:255" ht="15" customHeight="1">
      <c r="A225" s="212" t="s">
        <v>2749</v>
      </c>
      <c r="B225" s="212"/>
      <c r="C225" s="212"/>
      <c r="D225" s="212"/>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43"/>
      <c r="BV225" s="43"/>
      <c r="BW225" s="43"/>
      <c r="BX225" s="43"/>
      <c r="BY225" s="43"/>
      <c r="BZ225" s="43"/>
      <c r="CA225" s="43"/>
      <c r="CB225" s="43"/>
      <c r="CC225" s="43"/>
      <c r="CD225" s="43"/>
      <c r="CE225" s="43"/>
      <c r="CF225" s="43"/>
      <c r="CG225" s="43"/>
      <c r="CH225" s="43"/>
      <c r="CI225" s="43"/>
      <c r="CJ225" s="43"/>
      <c r="CK225" s="43"/>
      <c r="CL225" s="43"/>
      <c r="CM225" s="43"/>
      <c r="CN225" s="43"/>
      <c r="CO225" s="43"/>
      <c r="CP225" s="43"/>
      <c r="CQ225" s="43"/>
      <c r="CR225" s="43"/>
      <c r="CS225" s="43"/>
      <c r="CT225" s="43"/>
      <c r="CU225" s="43"/>
      <c r="CV225" s="43"/>
      <c r="CW225" s="43"/>
      <c r="CX225" s="43"/>
      <c r="CY225" s="43"/>
      <c r="CZ225" s="43"/>
      <c r="DA225" s="43"/>
      <c r="DB225" s="43"/>
      <c r="DC225" s="43"/>
      <c r="DD225" s="43"/>
      <c r="DE225" s="43"/>
      <c r="DF225" s="43"/>
      <c r="DG225" s="43"/>
      <c r="DH225" s="43"/>
      <c r="DI225" s="43"/>
      <c r="DJ225" s="43"/>
      <c r="DK225" s="43"/>
      <c r="DL225" s="43"/>
      <c r="DM225" s="43"/>
      <c r="DN225" s="43"/>
      <c r="DO225" s="43"/>
      <c r="DP225" s="43"/>
      <c r="DQ225" s="43"/>
      <c r="DR225" s="43"/>
      <c r="DS225" s="43"/>
      <c r="DT225" s="43"/>
      <c r="DU225" s="43"/>
      <c r="DV225" s="43"/>
      <c r="DW225" s="43"/>
      <c r="DX225" s="43"/>
      <c r="DY225" s="43"/>
      <c r="DZ225" s="43"/>
      <c r="EA225" s="43"/>
      <c r="EB225" s="43"/>
      <c r="EC225" s="43"/>
      <c r="ED225" s="43"/>
      <c r="EE225" s="43"/>
      <c r="EF225" s="43"/>
      <c r="EG225" s="43"/>
      <c r="EH225" s="43"/>
      <c r="EI225" s="43"/>
      <c r="EJ225" s="43"/>
      <c r="EK225" s="43"/>
      <c r="EL225" s="43"/>
      <c r="EM225" s="43"/>
      <c r="EN225" s="43"/>
      <c r="EO225" s="43"/>
      <c r="EP225" s="43"/>
      <c r="EQ225" s="43"/>
      <c r="ER225" s="43"/>
      <c r="ES225" s="43"/>
      <c r="ET225" s="43"/>
      <c r="EU225" s="43"/>
      <c r="EV225" s="43"/>
      <c r="EW225" s="43"/>
      <c r="EX225" s="43"/>
      <c r="EY225" s="43"/>
      <c r="EZ225" s="43"/>
      <c r="FA225" s="43"/>
      <c r="FB225" s="43"/>
      <c r="FC225" s="43"/>
      <c r="FD225" s="43"/>
      <c r="FE225" s="43"/>
      <c r="FF225" s="43"/>
      <c r="FG225" s="43"/>
      <c r="FH225" s="43"/>
      <c r="FI225" s="43"/>
      <c r="FJ225" s="43"/>
      <c r="FK225" s="43"/>
      <c r="FL225" s="43"/>
      <c r="FM225" s="43"/>
      <c r="FN225" s="43"/>
      <c r="FO225" s="43"/>
      <c r="FP225" s="43"/>
      <c r="FQ225" s="43"/>
      <c r="FR225" s="43"/>
      <c r="FS225" s="43"/>
      <c r="FT225" s="43"/>
      <c r="FU225" s="43"/>
      <c r="FV225" s="43"/>
      <c r="FW225" s="43"/>
      <c r="FX225" s="43"/>
      <c r="FY225" s="43"/>
      <c r="FZ225" s="43"/>
      <c r="GA225" s="43"/>
      <c r="GB225" s="43"/>
      <c r="GC225" s="43"/>
      <c r="GD225" s="43"/>
      <c r="GE225" s="43"/>
      <c r="GF225" s="43"/>
      <c r="GG225" s="43"/>
      <c r="GH225" s="43"/>
      <c r="GI225" s="43"/>
      <c r="GJ225" s="43"/>
      <c r="GK225" s="43"/>
      <c r="GL225" s="43"/>
      <c r="GM225" s="43"/>
      <c r="GN225" s="43"/>
      <c r="GO225" s="43"/>
      <c r="GP225" s="43"/>
      <c r="GQ225" s="43"/>
      <c r="GR225" s="43"/>
      <c r="GS225" s="43"/>
      <c r="GT225" s="43"/>
      <c r="GU225" s="43"/>
      <c r="GV225" s="43"/>
      <c r="GW225" s="43"/>
      <c r="GX225" s="43"/>
      <c r="GY225" s="43"/>
      <c r="GZ225" s="43"/>
      <c r="HA225" s="43"/>
      <c r="HB225" s="43"/>
      <c r="HC225" s="43"/>
      <c r="HD225" s="43"/>
      <c r="HE225" s="43"/>
      <c r="HF225" s="43"/>
      <c r="HG225" s="43"/>
      <c r="HH225" s="43"/>
      <c r="HI225" s="43"/>
      <c r="HJ225" s="43"/>
      <c r="HK225" s="43"/>
      <c r="HL225" s="43"/>
      <c r="HM225" s="43"/>
      <c r="HN225" s="43"/>
      <c r="HO225" s="43"/>
      <c r="HP225" s="43"/>
      <c r="HQ225" s="43"/>
      <c r="HR225" s="43"/>
      <c r="HS225" s="43"/>
      <c r="HT225" s="43"/>
      <c r="HU225" s="43"/>
      <c r="HV225" s="43"/>
      <c r="HW225" s="43"/>
      <c r="HX225" s="43"/>
      <c r="HY225" s="43"/>
      <c r="HZ225" s="43"/>
      <c r="IA225" s="43"/>
      <c r="IB225" s="43"/>
      <c r="IC225" s="43"/>
      <c r="ID225" s="43"/>
      <c r="IE225" s="43"/>
      <c r="IF225" s="43"/>
      <c r="IG225" s="43"/>
      <c r="IH225" s="43"/>
      <c r="II225" s="43"/>
      <c r="IJ225" s="43"/>
      <c r="IK225" s="43"/>
      <c r="IL225" s="43"/>
      <c r="IM225" s="43"/>
      <c r="IN225" s="43"/>
      <c r="IO225" s="43"/>
      <c r="IP225" s="43"/>
      <c r="IQ225" s="43"/>
      <c r="IR225" s="43"/>
      <c r="IS225" s="43"/>
      <c r="IT225" s="43"/>
      <c r="IU225" s="43"/>
    </row>
    <row r="226" spans="1:255" ht="15" customHeight="1">
      <c r="A226" s="212" t="s">
        <v>2750</v>
      </c>
      <c r="B226" s="212"/>
      <c r="C226" s="212"/>
      <c r="D226" s="212"/>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43"/>
      <c r="BV226" s="43"/>
      <c r="BW226" s="43"/>
      <c r="BX226" s="43"/>
      <c r="BY226" s="43"/>
      <c r="BZ226" s="43"/>
      <c r="CA226" s="43"/>
      <c r="CB226" s="43"/>
      <c r="CC226" s="43"/>
      <c r="CD226" s="43"/>
      <c r="CE226" s="43"/>
      <c r="CF226" s="43"/>
      <c r="CG226" s="43"/>
      <c r="CH226" s="43"/>
      <c r="CI226" s="43"/>
      <c r="CJ226" s="43"/>
      <c r="CK226" s="43"/>
      <c r="CL226" s="43"/>
      <c r="CM226" s="43"/>
      <c r="CN226" s="43"/>
      <c r="CO226" s="43"/>
      <c r="CP226" s="43"/>
      <c r="CQ226" s="43"/>
      <c r="CR226" s="43"/>
      <c r="CS226" s="43"/>
      <c r="CT226" s="43"/>
      <c r="CU226" s="43"/>
      <c r="CV226" s="43"/>
      <c r="CW226" s="43"/>
      <c r="CX226" s="43"/>
      <c r="CY226" s="43"/>
      <c r="CZ226" s="43"/>
      <c r="DA226" s="43"/>
      <c r="DB226" s="43"/>
      <c r="DC226" s="43"/>
      <c r="DD226" s="43"/>
      <c r="DE226" s="43"/>
      <c r="DF226" s="43"/>
      <c r="DG226" s="43"/>
      <c r="DH226" s="43"/>
      <c r="DI226" s="43"/>
      <c r="DJ226" s="43"/>
      <c r="DK226" s="43"/>
      <c r="DL226" s="43"/>
      <c r="DM226" s="43"/>
      <c r="DN226" s="43"/>
      <c r="DO226" s="43"/>
      <c r="DP226" s="43"/>
      <c r="DQ226" s="43"/>
      <c r="DR226" s="43"/>
      <c r="DS226" s="43"/>
      <c r="DT226" s="43"/>
      <c r="DU226" s="43"/>
      <c r="DV226" s="43"/>
      <c r="DW226" s="43"/>
      <c r="DX226" s="43"/>
      <c r="DY226" s="43"/>
      <c r="DZ226" s="43"/>
      <c r="EA226" s="43"/>
      <c r="EB226" s="43"/>
      <c r="EC226" s="43"/>
      <c r="ED226" s="43"/>
      <c r="EE226" s="43"/>
      <c r="EF226" s="43"/>
      <c r="EG226" s="43"/>
      <c r="EH226" s="43"/>
      <c r="EI226" s="43"/>
      <c r="EJ226" s="43"/>
      <c r="EK226" s="43"/>
      <c r="EL226" s="43"/>
      <c r="EM226" s="43"/>
      <c r="EN226" s="43"/>
      <c r="EO226" s="43"/>
      <c r="EP226" s="43"/>
      <c r="EQ226" s="43"/>
      <c r="ER226" s="43"/>
      <c r="ES226" s="43"/>
      <c r="ET226" s="43"/>
      <c r="EU226" s="43"/>
      <c r="EV226" s="43"/>
      <c r="EW226" s="43"/>
      <c r="EX226" s="43"/>
      <c r="EY226" s="43"/>
      <c r="EZ226" s="43"/>
      <c r="FA226" s="43"/>
      <c r="FB226" s="43"/>
      <c r="FC226" s="43"/>
      <c r="FD226" s="43"/>
      <c r="FE226" s="43"/>
      <c r="FF226" s="43"/>
      <c r="FG226" s="43"/>
      <c r="FH226" s="43"/>
      <c r="FI226" s="43"/>
      <c r="FJ226" s="43"/>
      <c r="FK226" s="43"/>
      <c r="FL226" s="43"/>
      <c r="FM226" s="43"/>
      <c r="FN226" s="43"/>
      <c r="FO226" s="43"/>
      <c r="FP226" s="43"/>
      <c r="FQ226" s="43"/>
      <c r="FR226" s="43"/>
      <c r="FS226" s="43"/>
      <c r="FT226" s="43"/>
      <c r="FU226" s="43"/>
      <c r="FV226" s="43"/>
      <c r="FW226" s="43"/>
      <c r="FX226" s="43"/>
      <c r="FY226" s="43"/>
      <c r="FZ226" s="43"/>
      <c r="GA226" s="43"/>
      <c r="GB226" s="43"/>
      <c r="GC226" s="43"/>
      <c r="GD226" s="43"/>
      <c r="GE226" s="43"/>
      <c r="GF226" s="43"/>
      <c r="GG226" s="43"/>
      <c r="GH226" s="43"/>
      <c r="GI226" s="43"/>
      <c r="GJ226" s="43"/>
      <c r="GK226" s="43"/>
      <c r="GL226" s="43"/>
      <c r="GM226" s="43"/>
      <c r="GN226" s="43"/>
      <c r="GO226" s="43"/>
      <c r="GP226" s="43"/>
      <c r="GQ226" s="43"/>
      <c r="GR226" s="43"/>
      <c r="GS226" s="43"/>
      <c r="GT226" s="43"/>
      <c r="GU226" s="43"/>
      <c r="GV226" s="43"/>
      <c r="GW226" s="43"/>
      <c r="GX226" s="43"/>
      <c r="GY226" s="43"/>
      <c r="GZ226" s="43"/>
      <c r="HA226" s="43"/>
      <c r="HB226" s="43"/>
      <c r="HC226" s="43"/>
      <c r="HD226" s="43"/>
      <c r="HE226" s="43"/>
      <c r="HF226" s="43"/>
      <c r="HG226" s="43"/>
      <c r="HH226" s="43"/>
      <c r="HI226" s="43"/>
      <c r="HJ226" s="43"/>
      <c r="HK226" s="43"/>
      <c r="HL226" s="43"/>
      <c r="HM226" s="43"/>
      <c r="HN226" s="43"/>
      <c r="HO226" s="43"/>
      <c r="HP226" s="43"/>
      <c r="HQ226" s="43"/>
      <c r="HR226" s="43"/>
      <c r="HS226" s="43"/>
      <c r="HT226" s="43"/>
      <c r="HU226" s="43"/>
      <c r="HV226" s="43"/>
      <c r="HW226" s="43"/>
      <c r="HX226" s="43"/>
      <c r="HY226" s="43"/>
      <c r="HZ226" s="43"/>
      <c r="IA226" s="43"/>
      <c r="IB226" s="43"/>
      <c r="IC226" s="43"/>
      <c r="ID226" s="43"/>
      <c r="IE226" s="43"/>
      <c r="IF226" s="43"/>
      <c r="IG226" s="43"/>
      <c r="IH226" s="43"/>
      <c r="II226" s="43"/>
      <c r="IJ226" s="43"/>
      <c r="IK226" s="43"/>
      <c r="IL226" s="43"/>
      <c r="IM226" s="43"/>
      <c r="IN226" s="43"/>
      <c r="IO226" s="43"/>
      <c r="IP226" s="43"/>
      <c r="IQ226" s="43"/>
      <c r="IR226" s="43"/>
      <c r="IS226" s="43"/>
      <c r="IT226" s="43"/>
      <c r="IU226" s="43"/>
    </row>
    <row r="227" spans="1:255" ht="15.75" customHeight="1">
      <c r="A227" s="215" t="s">
        <v>2762</v>
      </c>
      <c r="B227" s="216"/>
      <c r="C227" s="217">
        <f>DATE(2020,4,8)</f>
        <v>43929</v>
      </c>
      <c r="D227" s="215" t="s">
        <v>2748</v>
      </c>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c r="FO227" s="43"/>
      <c r="FP227" s="43"/>
      <c r="FQ227" s="43"/>
      <c r="FR227" s="43"/>
      <c r="FS227" s="43"/>
      <c r="FT227" s="43"/>
      <c r="FU227" s="43"/>
      <c r="FV227" s="43"/>
      <c r="FW227" s="43"/>
      <c r="FX227" s="43"/>
      <c r="FY227" s="43"/>
      <c r="FZ227" s="43"/>
      <c r="GA227" s="43"/>
      <c r="GB227" s="43"/>
      <c r="GC227" s="43"/>
      <c r="GD227" s="43"/>
      <c r="GE227" s="43"/>
      <c r="GF227" s="43"/>
      <c r="GG227" s="43"/>
      <c r="GH227" s="43"/>
      <c r="GI227" s="43"/>
      <c r="GJ227" s="43"/>
      <c r="GK227" s="43"/>
      <c r="GL227" s="43"/>
      <c r="GM227" s="43"/>
      <c r="GN227" s="43"/>
      <c r="GO227" s="43"/>
      <c r="GP227" s="43"/>
      <c r="GQ227" s="43"/>
      <c r="GR227" s="43"/>
      <c r="GS227" s="43"/>
      <c r="GT227" s="43"/>
      <c r="GU227" s="43"/>
      <c r="GV227" s="43"/>
      <c r="GW227" s="43"/>
      <c r="GX227" s="43"/>
      <c r="GY227" s="43"/>
      <c r="GZ227" s="43"/>
      <c r="HA227" s="43"/>
      <c r="HB227" s="43"/>
      <c r="HC227" s="43"/>
      <c r="HD227" s="43"/>
      <c r="HE227" s="43"/>
      <c r="HF227" s="43"/>
      <c r="HG227" s="43"/>
      <c r="HH227" s="43"/>
      <c r="HI227" s="43"/>
      <c r="HJ227" s="43"/>
      <c r="HK227" s="43"/>
      <c r="HL227" s="43"/>
      <c r="HM227" s="43"/>
      <c r="HN227" s="43"/>
      <c r="HO227" s="43"/>
      <c r="HP227" s="43"/>
      <c r="HQ227" s="43"/>
      <c r="HR227" s="43"/>
      <c r="HS227" s="43"/>
      <c r="HT227" s="43"/>
      <c r="HU227" s="43"/>
      <c r="HV227" s="43"/>
      <c r="HW227" s="43"/>
      <c r="HX227" s="43"/>
      <c r="HY227" s="43"/>
      <c r="HZ227" s="43"/>
      <c r="IA227" s="43"/>
      <c r="IB227" s="43"/>
      <c r="IC227" s="43"/>
      <c r="ID227" s="43"/>
      <c r="IE227" s="43"/>
      <c r="IF227" s="43"/>
      <c r="IG227" s="43"/>
      <c r="IH227" s="43"/>
      <c r="II227" s="43"/>
      <c r="IJ227" s="43"/>
      <c r="IK227" s="43"/>
      <c r="IL227" s="43"/>
      <c r="IM227" s="43"/>
      <c r="IN227" s="43"/>
      <c r="IO227" s="43"/>
      <c r="IP227" s="43"/>
      <c r="IQ227" s="43"/>
      <c r="IR227" s="43"/>
      <c r="IS227" s="43"/>
      <c r="IT227" s="43"/>
      <c r="IU227" s="43"/>
    </row>
    <row r="228" spans="1:255" ht="15" customHeight="1">
      <c r="A228" s="212" t="s">
        <v>2763</v>
      </c>
      <c r="B228" s="212"/>
      <c r="C228" s="212"/>
      <c r="D228" s="212"/>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3"/>
      <c r="CO228" s="43"/>
      <c r="CP228" s="43"/>
      <c r="CQ228" s="43"/>
      <c r="CR228" s="43"/>
      <c r="CS228" s="43"/>
      <c r="CT228" s="43"/>
      <c r="CU228" s="43"/>
      <c r="CV228" s="43"/>
      <c r="CW228" s="43"/>
      <c r="CX228" s="43"/>
      <c r="CY228" s="43"/>
      <c r="CZ228" s="43"/>
      <c r="DA228" s="43"/>
      <c r="DB228" s="43"/>
      <c r="DC228" s="43"/>
      <c r="DD228" s="43"/>
      <c r="DE228" s="43"/>
      <c r="DF228" s="43"/>
      <c r="DG228" s="43"/>
      <c r="DH228" s="43"/>
      <c r="DI228" s="43"/>
      <c r="DJ228" s="43"/>
      <c r="DK228" s="43"/>
      <c r="DL228" s="43"/>
      <c r="DM228" s="43"/>
      <c r="DN228" s="43"/>
      <c r="DO228" s="43"/>
      <c r="DP228" s="43"/>
      <c r="DQ228" s="43"/>
      <c r="DR228" s="43"/>
      <c r="DS228" s="43"/>
      <c r="DT228" s="43"/>
      <c r="DU228" s="43"/>
      <c r="DV228" s="43"/>
      <c r="DW228" s="43"/>
      <c r="DX228" s="43"/>
      <c r="DY228" s="43"/>
      <c r="DZ228" s="43"/>
      <c r="EA228" s="43"/>
      <c r="EB228" s="43"/>
      <c r="EC228" s="43"/>
      <c r="ED228" s="43"/>
      <c r="EE228" s="43"/>
      <c r="EF228" s="43"/>
      <c r="EG228" s="43"/>
      <c r="EH228" s="43"/>
      <c r="EI228" s="43"/>
      <c r="EJ228" s="43"/>
      <c r="EK228" s="43"/>
      <c r="EL228" s="43"/>
      <c r="EM228" s="43"/>
      <c r="EN228" s="43"/>
      <c r="EO228" s="43"/>
      <c r="EP228" s="43"/>
      <c r="EQ228" s="43"/>
      <c r="ER228" s="43"/>
      <c r="ES228" s="43"/>
      <c r="ET228" s="43"/>
      <c r="EU228" s="43"/>
      <c r="EV228" s="43"/>
      <c r="EW228" s="43"/>
      <c r="EX228" s="43"/>
      <c r="EY228" s="43"/>
      <c r="EZ228" s="43"/>
      <c r="FA228" s="43"/>
      <c r="FB228" s="43"/>
      <c r="FC228" s="43"/>
      <c r="FD228" s="43"/>
      <c r="FE228" s="43"/>
      <c r="FF228" s="43"/>
      <c r="FG228" s="43"/>
      <c r="FH228" s="43"/>
      <c r="FI228" s="43"/>
      <c r="FJ228" s="43"/>
      <c r="FK228" s="43"/>
      <c r="FL228" s="43"/>
      <c r="FM228" s="43"/>
      <c r="FN228" s="43"/>
      <c r="FO228" s="43"/>
      <c r="FP228" s="43"/>
      <c r="FQ228" s="43"/>
      <c r="FR228" s="43"/>
      <c r="FS228" s="43"/>
      <c r="FT228" s="43"/>
      <c r="FU228" s="43"/>
      <c r="FV228" s="43"/>
      <c r="FW228" s="43"/>
      <c r="FX228" s="43"/>
      <c r="FY228" s="43"/>
      <c r="FZ228" s="43"/>
      <c r="GA228" s="43"/>
      <c r="GB228" s="43"/>
      <c r="GC228" s="43"/>
      <c r="GD228" s="43"/>
      <c r="GE228" s="43"/>
      <c r="GF228" s="43"/>
      <c r="GG228" s="43"/>
      <c r="GH228" s="43"/>
      <c r="GI228" s="43"/>
      <c r="GJ228" s="43"/>
      <c r="GK228" s="43"/>
      <c r="GL228" s="43"/>
      <c r="GM228" s="43"/>
      <c r="GN228" s="43"/>
      <c r="GO228" s="43"/>
      <c r="GP228" s="43"/>
      <c r="GQ228" s="43"/>
      <c r="GR228" s="43"/>
      <c r="GS228" s="43"/>
      <c r="GT228" s="43"/>
      <c r="GU228" s="43"/>
      <c r="GV228" s="43"/>
      <c r="GW228" s="43"/>
      <c r="GX228" s="43"/>
      <c r="GY228" s="43"/>
      <c r="GZ228" s="43"/>
      <c r="HA228" s="43"/>
      <c r="HB228" s="43"/>
      <c r="HC228" s="43"/>
      <c r="HD228" s="43"/>
      <c r="HE228" s="43"/>
      <c r="HF228" s="43"/>
      <c r="HG228" s="43"/>
      <c r="HH228" s="43"/>
      <c r="HI228" s="43"/>
      <c r="HJ228" s="43"/>
      <c r="HK228" s="43"/>
      <c r="HL228" s="43"/>
      <c r="HM228" s="43"/>
      <c r="HN228" s="43"/>
      <c r="HO228" s="43"/>
      <c r="HP228" s="43"/>
      <c r="HQ228" s="43"/>
      <c r="HR228" s="43"/>
      <c r="HS228" s="43"/>
      <c r="HT228" s="43"/>
      <c r="HU228" s="43"/>
      <c r="HV228" s="43"/>
      <c r="HW228" s="43"/>
      <c r="HX228" s="43"/>
      <c r="HY228" s="43"/>
      <c r="HZ228" s="43"/>
      <c r="IA228" s="43"/>
      <c r="IB228" s="43"/>
      <c r="IC228" s="43"/>
      <c r="ID228" s="43"/>
      <c r="IE228" s="43"/>
      <c r="IF228" s="43"/>
      <c r="IG228" s="43"/>
      <c r="IH228" s="43"/>
      <c r="II228" s="43"/>
      <c r="IJ228" s="43"/>
      <c r="IK228" s="43"/>
      <c r="IL228" s="43"/>
      <c r="IM228" s="43"/>
      <c r="IN228" s="43"/>
      <c r="IO228" s="43"/>
      <c r="IP228" s="43"/>
      <c r="IQ228" s="43"/>
      <c r="IR228" s="43"/>
      <c r="IS228" s="43"/>
      <c r="IT228" s="43"/>
      <c r="IU228" s="43"/>
    </row>
    <row r="229" spans="1:255" ht="15" customHeight="1">
      <c r="A229" s="212" t="s">
        <v>2764</v>
      </c>
      <c r="B229" s="212"/>
      <c r="C229" s="212"/>
      <c r="D229" s="212"/>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c r="BY229" s="43"/>
      <c r="BZ229" s="43"/>
      <c r="CA229" s="43"/>
      <c r="CB229" s="43"/>
      <c r="CC229" s="43"/>
      <c r="CD229" s="43"/>
      <c r="CE229" s="43"/>
      <c r="CF229" s="43"/>
      <c r="CG229" s="43"/>
      <c r="CH229" s="43"/>
      <c r="CI229" s="43"/>
      <c r="CJ229" s="43"/>
      <c r="CK229" s="43"/>
      <c r="CL229" s="43"/>
      <c r="CM229" s="43"/>
      <c r="CN229" s="43"/>
      <c r="CO229" s="43"/>
      <c r="CP229" s="43"/>
      <c r="CQ229" s="43"/>
      <c r="CR229" s="43"/>
      <c r="CS229" s="43"/>
      <c r="CT229" s="43"/>
      <c r="CU229" s="43"/>
      <c r="CV229" s="43"/>
      <c r="CW229" s="43"/>
      <c r="CX229" s="43"/>
      <c r="CY229" s="43"/>
      <c r="CZ229" s="43"/>
      <c r="DA229" s="43"/>
      <c r="DB229" s="43"/>
      <c r="DC229" s="43"/>
      <c r="DD229" s="43"/>
      <c r="DE229" s="43"/>
      <c r="DF229" s="43"/>
      <c r="DG229" s="43"/>
      <c r="DH229" s="43"/>
      <c r="DI229" s="43"/>
      <c r="DJ229" s="43"/>
      <c r="DK229" s="43"/>
      <c r="DL229" s="43"/>
      <c r="DM229" s="43"/>
      <c r="DN229" s="43"/>
      <c r="DO229" s="43"/>
      <c r="DP229" s="43"/>
      <c r="DQ229" s="43"/>
      <c r="DR229" s="43"/>
      <c r="DS229" s="43"/>
      <c r="DT229" s="43"/>
      <c r="DU229" s="43"/>
      <c r="DV229" s="43"/>
      <c r="DW229" s="43"/>
      <c r="DX229" s="43"/>
      <c r="DY229" s="43"/>
      <c r="DZ229" s="43"/>
      <c r="EA229" s="43"/>
      <c r="EB229" s="43"/>
      <c r="EC229" s="43"/>
      <c r="ED229" s="43"/>
      <c r="EE229" s="43"/>
      <c r="EF229" s="43"/>
      <c r="EG229" s="43"/>
      <c r="EH229" s="43"/>
      <c r="EI229" s="43"/>
      <c r="EJ229" s="43"/>
      <c r="EK229" s="43"/>
      <c r="EL229" s="43"/>
      <c r="EM229" s="43"/>
      <c r="EN229" s="43"/>
      <c r="EO229" s="43"/>
      <c r="EP229" s="43"/>
      <c r="EQ229" s="43"/>
      <c r="ER229" s="43"/>
      <c r="ES229" s="43"/>
      <c r="ET229" s="43"/>
      <c r="EU229" s="43"/>
      <c r="EV229" s="43"/>
      <c r="EW229" s="43"/>
      <c r="EX229" s="43"/>
      <c r="EY229" s="43"/>
      <c r="EZ229" s="43"/>
      <c r="FA229" s="43"/>
      <c r="FB229" s="43"/>
      <c r="FC229" s="43"/>
      <c r="FD229" s="43"/>
      <c r="FE229" s="43"/>
      <c r="FF229" s="43"/>
      <c r="FG229" s="43"/>
      <c r="FH229" s="43"/>
      <c r="FI229" s="43"/>
      <c r="FJ229" s="43"/>
      <c r="FK229" s="43"/>
      <c r="FL229" s="43"/>
      <c r="FM229" s="43"/>
      <c r="FN229" s="43"/>
      <c r="FO229" s="43"/>
      <c r="FP229" s="43"/>
      <c r="FQ229" s="43"/>
      <c r="FR229" s="43"/>
      <c r="FS229" s="43"/>
      <c r="FT229" s="43"/>
      <c r="FU229" s="43"/>
      <c r="FV229" s="43"/>
      <c r="FW229" s="43"/>
      <c r="FX229" s="43"/>
      <c r="FY229" s="43"/>
      <c r="FZ229" s="43"/>
      <c r="GA229" s="43"/>
      <c r="GB229" s="43"/>
      <c r="GC229" s="43"/>
      <c r="GD229" s="43"/>
      <c r="GE229" s="43"/>
      <c r="GF229" s="43"/>
      <c r="GG229" s="43"/>
      <c r="GH229" s="43"/>
      <c r="GI229" s="43"/>
      <c r="GJ229" s="43"/>
      <c r="GK229" s="43"/>
      <c r="GL229" s="43"/>
      <c r="GM229" s="43"/>
      <c r="GN229" s="43"/>
      <c r="GO229" s="43"/>
      <c r="GP229" s="43"/>
      <c r="GQ229" s="43"/>
      <c r="GR229" s="43"/>
      <c r="GS229" s="43"/>
      <c r="GT229" s="43"/>
      <c r="GU229" s="43"/>
      <c r="GV229" s="43"/>
      <c r="GW229" s="43"/>
      <c r="GX229" s="43"/>
      <c r="GY229" s="43"/>
      <c r="GZ229" s="43"/>
      <c r="HA229" s="43"/>
      <c r="HB229" s="43"/>
      <c r="HC229" s="43"/>
      <c r="HD229" s="43"/>
      <c r="HE229" s="43"/>
      <c r="HF229" s="43"/>
      <c r="HG229" s="43"/>
      <c r="HH229" s="43"/>
      <c r="HI229" s="43"/>
      <c r="HJ229" s="43"/>
      <c r="HK229" s="43"/>
      <c r="HL229" s="43"/>
      <c r="HM229" s="43"/>
      <c r="HN229" s="43"/>
      <c r="HO229" s="43"/>
      <c r="HP229" s="43"/>
      <c r="HQ229" s="43"/>
      <c r="HR229" s="43"/>
      <c r="HS229" s="43"/>
      <c r="HT229" s="43"/>
      <c r="HU229" s="43"/>
      <c r="HV229" s="43"/>
      <c r="HW229" s="43"/>
      <c r="HX229" s="43"/>
      <c r="HY229" s="43"/>
      <c r="HZ229" s="43"/>
      <c r="IA229" s="43"/>
      <c r="IB229" s="43"/>
      <c r="IC229" s="43"/>
      <c r="ID229" s="43"/>
      <c r="IE229" s="43"/>
      <c r="IF229" s="43"/>
      <c r="IG229" s="43"/>
      <c r="IH229" s="43"/>
      <c r="II229" s="43"/>
      <c r="IJ229" s="43"/>
      <c r="IK229" s="43"/>
      <c r="IL229" s="43"/>
      <c r="IM229" s="43"/>
      <c r="IN229" s="43"/>
      <c r="IO229" s="43"/>
      <c r="IP229" s="43"/>
      <c r="IQ229" s="43"/>
      <c r="IR229" s="43"/>
      <c r="IS229" s="43"/>
      <c r="IT229" s="43"/>
      <c r="IU229" s="43"/>
    </row>
    <row r="230" spans="1:255" ht="15" customHeight="1">
      <c r="A230" s="211" t="s">
        <v>2768</v>
      </c>
      <c r="B230" s="212"/>
      <c r="C230" s="212"/>
      <c r="D230" s="212"/>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43"/>
      <c r="CU230" s="43"/>
      <c r="CV230" s="43"/>
      <c r="CW230" s="43"/>
      <c r="CX230" s="43"/>
      <c r="CY230" s="43"/>
      <c r="CZ230" s="43"/>
      <c r="DA230" s="43"/>
      <c r="DB230" s="43"/>
      <c r="DC230" s="43"/>
      <c r="DD230" s="43"/>
      <c r="DE230" s="43"/>
      <c r="DF230" s="43"/>
      <c r="DG230" s="43"/>
      <c r="DH230" s="43"/>
      <c r="DI230" s="43"/>
      <c r="DJ230" s="43"/>
      <c r="DK230" s="43"/>
      <c r="DL230" s="43"/>
      <c r="DM230" s="43"/>
      <c r="DN230" s="43"/>
      <c r="DO230" s="43"/>
      <c r="DP230" s="43"/>
      <c r="DQ230" s="43"/>
      <c r="DR230" s="43"/>
      <c r="DS230" s="43"/>
      <c r="DT230" s="43"/>
      <c r="DU230" s="43"/>
      <c r="DV230" s="43"/>
      <c r="DW230" s="43"/>
      <c r="DX230" s="43"/>
      <c r="DY230" s="43"/>
      <c r="DZ230" s="43"/>
      <c r="EA230" s="43"/>
      <c r="EB230" s="43"/>
      <c r="EC230" s="43"/>
      <c r="ED230" s="43"/>
      <c r="EE230" s="43"/>
      <c r="EF230" s="43"/>
      <c r="EG230" s="43"/>
      <c r="EH230" s="43"/>
      <c r="EI230" s="43"/>
      <c r="EJ230" s="43"/>
      <c r="EK230" s="43"/>
      <c r="EL230" s="43"/>
      <c r="EM230" s="43"/>
      <c r="EN230" s="43"/>
      <c r="EO230" s="43"/>
      <c r="EP230" s="43"/>
      <c r="EQ230" s="43"/>
      <c r="ER230" s="43"/>
      <c r="ES230" s="43"/>
      <c r="ET230" s="43"/>
      <c r="EU230" s="43"/>
      <c r="EV230" s="43"/>
      <c r="EW230" s="43"/>
      <c r="EX230" s="43"/>
      <c r="EY230" s="43"/>
      <c r="EZ230" s="43"/>
      <c r="FA230" s="43"/>
      <c r="FB230" s="43"/>
      <c r="FC230" s="43"/>
      <c r="FD230" s="43"/>
      <c r="FE230" s="43"/>
      <c r="FF230" s="43"/>
      <c r="FG230" s="43"/>
      <c r="FH230" s="43"/>
      <c r="FI230" s="43"/>
      <c r="FJ230" s="43"/>
      <c r="FK230" s="43"/>
      <c r="FL230" s="43"/>
      <c r="FM230" s="43"/>
      <c r="FN230" s="43"/>
      <c r="FO230" s="43"/>
      <c r="FP230" s="43"/>
      <c r="FQ230" s="43"/>
      <c r="FR230" s="43"/>
      <c r="FS230" s="43"/>
      <c r="FT230" s="43"/>
      <c r="FU230" s="43"/>
      <c r="FV230" s="43"/>
      <c r="FW230" s="43"/>
      <c r="FX230" s="43"/>
      <c r="FY230" s="43"/>
      <c r="FZ230" s="43"/>
      <c r="GA230" s="43"/>
      <c r="GB230" s="43"/>
      <c r="GC230" s="43"/>
      <c r="GD230" s="43"/>
      <c r="GE230" s="43"/>
      <c r="GF230" s="43"/>
      <c r="GG230" s="43"/>
      <c r="GH230" s="43"/>
      <c r="GI230" s="43"/>
      <c r="GJ230" s="43"/>
      <c r="GK230" s="43"/>
      <c r="GL230" s="43"/>
      <c r="GM230" s="43"/>
      <c r="GN230" s="43"/>
      <c r="GO230" s="43"/>
      <c r="GP230" s="43"/>
      <c r="GQ230" s="43"/>
      <c r="GR230" s="43"/>
      <c r="GS230" s="43"/>
      <c r="GT230" s="43"/>
      <c r="GU230" s="43"/>
      <c r="GV230" s="43"/>
      <c r="GW230" s="43"/>
      <c r="GX230" s="43"/>
      <c r="GY230" s="43"/>
      <c r="GZ230" s="43"/>
      <c r="HA230" s="43"/>
      <c r="HB230" s="43"/>
      <c r="HC230" s="43"/>
      <c r="HD230" s="43"/>
      <c r="HE230" s="43"/>
      <c r="HF230" s="43"/>
      <c r="HG230" s="43"/>
      <c r="HH230" s="43"/>
      <c r="HI230" s="43"/>
      <c r="HJ230" s="43"/>
      <c r="HK230" s="43"/>
      <c r="HL230" s="43"/>
      <c r="HM230" s="43"/>
      <c r="HN230" s="43"/>
      <c r="HO230" s="43"/>
      <c r="HP230" s="43"/>
      <c r="HQ230" s="43"/>
      <c r="HR230" s="43"/>
      <c r="HS230" s="43"/>
      <c r="HT230" s="43"/>
      <c r="HU230" s="43"/>
      <c r="HV230" s="43"/>
      <c r="HW230" s="43"/>
      <c r="HX230" s="43"/>
      <c r="HY230" s="43"/>
      <c r="HZ230" s="43"/>
      <c r="IA230" s="43"/>
      <c r="IB230" s="43"/>
      <c r="IC230" s="43"/>
      <c r="ID230" s="43"/>
      <c r="IE230" s="43"/>
      <c r="IF230" s="43"/>
      <c r="IG230" s="43"/>
      <c r="IH230" s="43"/>
      <c r="II230" s="43"/>
      <c r="IJ230" s="43"/>
      <c r="IK230" s="43"/>
      <c r="IL230" s="43"/>
      <c r="IM230" s="43"/>
      <c r="IN230" s="43"/>
      <c r="IO230" s="43"/>
      <c r="IP230" s="43"/>
      <c r="IQ230" s="43"/>
      <c r="IR230" s="43"/>
      <c r="IS230" s="43"/>
      <c r="IT230" s="43"/>
      <c r="IU230" s="43"/>
    </row>
    <row r="231" spans="1:255" ht="15" customHeight="1">
      <c r="A231" s="212" t="s">
        <v>2767</v>
      </c>
      <c r="B231" s="212"/>
      <c r="C231" s="212"/>
      <c r="D231" s="212"/>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c r="CK231" s="43"/>
      <c r="CL231" s="43"/>
      <c r="CM231" s="43"/>
      <c r="CN231" s="43"/>
      <c r="CO231" s="43"/>
      <c r="CP231" s="43"/>
      <c r="CQ231" s="43"/>
      <c r="CR231" s="43"/>
      <c r="CS231" s="43"/>
      <c r="CT231" s="43"/>
      <c r="CU231" s="43"/>
      <c r="CV231" s="43"/>
      <c r="CW231" s="43"/>
      <c r="CX231" s="43"/>
      <c r="CY231" s="43"/>
      <c r="CZ231" s="43"/>
      <c r="DA231" s="43"/>
      <c r="DB231" s="43"/>
      <c r="DC231" s="43"/>
      <c r="DD231" s="43"/>
      <c r="DE231" s="43"/>
      <c r="DF231" s="43"/>
      <c r="DG231" s="43"/>
      <c r="DH231" s="43"/>
      <c r="DI231" s="43"/>
      <c r="DJ231" s="43"/>
      <c r="DK231" s="43"/>
      <c r="DL231" s="43"/>
      <c r="DM231" s="43"/>
      <c r="DN231" s="43"/>
      <c r="DO231" s="43"/>
      <c r="DP231" s="43"/>
      <c r="DQ231" s="43"/>
      <c r="DR231" s="43"/>
      <c r="DS231" s="43"/>
      <c r="DT231" s="43"/>
      <c r="DU231" s="43"/>
      <c r="DV231" s="43"/>
      <c r="DW231" s="43"/>
      <c r="DX231" s="43"/>
      <c r="DY231" s="43"/>
      <c r="DZ231" s="43"/>
      <c r="EA231" s="43"/>
      <c r="EB231" s="43"/>
      <c r="EC231" s="43"/>
      <c r="ED231" s="43"/>
      <c r="EE231" s="43"/>
      <c r="EF231" s="43"/>
      <c r="EG231" s="43"/>
      <c r="EH231" s="43"/>
      <c r="EI231" s="43"/>
      <c r="EJ231" s="43"/>
      <c r="EK231" s="43"/>
      <c r="EL231" s="43"/>
      <c r="EM231" s="43"/>
      <c r="EN231" s="43"/>
      <c r="EO231" s="43"/>
      <c r="EP231" s="43"/>
      <c r="EQ231" s="43"/>
      <c r="ER231" s="43"/>
      <c r="ES231" s="43"/>
      <c r="ET231" s="43"/>
      <c r="EU231" s="43"/>
      <c r="EV231" s="43"/>
      <c r="EW231" s="43"/>
      <c r="EX231" s="43"/>
      <c r="EY231" s="43"/>
      <c r="EZ231" s="43"/>
      <c r="FA231" s="43"/>
      <c r="FB231" s="43"/>
      <c r="FC231" s="43"/>
      <c r="FD231" s="43"/>
      <c r="FE231" s="43"/>
      <c r="FF231" s="43"/>
      <c r="FG231" s="43"/>
      <c r="FH231" s="43"/>
      <c r="FI231" s="43"/>
      <c r="FJ231" s="43"/>
      <c r="FK231" s="43"/>
      <c r="FL231" s="43"/>
      <c r="FM231" s="43"/>
      <c r="FN231" s="43"/>
      <c r="FO231" s="43"/>
      <c r="FP231" s="43"/>
      <c r="FQ231" s="43"/>
      <c r="FR231" s="43"/>
      <c r="FS231" s="43"/>
      <c r="FT231" s="43"/>
      <c r="FU231" s="43"/>
      <c r="FV231" s="43"/>
      <c r="FW231" s="43"/>
      <c r="FX231" s="43"/>
      <c r="FY231" s="43"/>
      <c r="FZ231" s="43"/>
      <c r="GA231" s="43"/>
      <c r="GB231" s="43"/>
      <c r="GC231" s="43"/>
      <c r="GD231" s="43"/>
      <c r="GE231" s="43"/>
      <c r="GF231" s="43"/>
      <c r="GG231" s="43"/>
      <c r="GH231" s="43"/>
      <c r="GI231" s="43"/>
      <c r="GJ231" s="43"/>
      <c r="GK231" s="43"/>
      <c r="GL231" s="43"/>
      <c r="GM231" s="43"/>
      <c r="GN231" s="43"/>
      <c r="GO231" s="43"/>
      <c r="GP231" s="43"/>
      <c r="GQ231" s="43"/>
      <c r="GR231" s="43"/>
      <c r="GS231" s="43"/>
      <c r="GT231" s="43"/>
      <c r="GU231" s="43"/>
      <c r="GV231" s="43"/>
      <c r="GW231" s="43"/>
      <c r="GX231" s="43"/>
      <c r="GY231" s="43"/>
      <c r="GZ231" s="43"/>
      <c r="HA231" s="43"/>
      <c r="HB231" s="43"/>
      <c r="HC231" s="43"/>
      <c r="HD231" s="43"/>
      <c r="HE231" s="43"/>
      <c r="HF231" s="43"/>
      <c r="HG231" s="43"/>
      <c r="HH231" s="43"/>
      <c r="HI231" s="43"/>
      <c r="HJ231" s="43"/>
      <c r="HK231" s="43"/>
      <c r="HL231" s="43"/>
      <c r="HM231" s="43"/>
      <c r="HN231" s="43"/>
      <c r="HO231" s="43"/>
      <c r="HP231" s="43"/>
      <c r="HQ231" s="43"/>
      <c r="HR231" s="43"/>
      <c r="HS231" s="43"/>
      <c r="HT231" s="43"/>
      <c r="HU231" s="43"/>
      <c r="HV231" s="43"/>
      <c r="HW231" s="43"/>
      <c r="HX231" s="43"/>
      <c r="HY231" s="43"/>
      <c r="HZ231" s="43"/>
      <c r="IA231" s="43"/>
      <c r="IB231" s="43"/>
      <c r="IC231" s="43"/>
      <c r="ID231" s="43"/>
      <c r="IE231" s="43"/>
      <c r="IF231" s="43"/>
      <c r="IG231" s="43"/>
      <c r="IH231" s="43"/>
      <c r="II231" s="43"/>
      <c r="IJ231" s="43"/>
      <c r="IK231" s="43"/>
      <c r="IL231" s="43"/>
      <c r="IM231" s="43"/>
      <c r="IN231" s="43"/>
      <c r="IO231" s="43"/>
      <c r="IP231" s="43"/>
      <c r="IQ231" s="43"/>
      <c r="IR231" s="43"/>
      <c r="IS231" s="43"/>
      <c r="IT231" s="43"/>
      <c r="IU231" s="43"/>
    </row>
    <row r="232" spans="1:255" ht="15.75" customHeight="1">
      <c r="A232" s="215" t="s">
        <v>2770</v>
      </c>
      <c r="B232" s="216"/>
      <c r="C232" s="217">
        <f>DATE(2020,4,9)</f>
        <v>43930</v>
      </c>
      <c r="D232" s="215" t="s">
        <v>1710</v>
      </c>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43"/>
      <c r="BV232" s="43"/>
      <c r="BW232" s="43"/>
      <c r="BX232" s="43"/>
      <c r="BY232" s="43"/>
      <c r="BZ232" s="43"/>
      <c r="CA232" s="43"/>
      <c r="CB232" s="43"/>
      <c r="CC232" s="43"/>
      <c r="CD232" s="43"/>
      <c r="CE232" s="43"/>
      <c r="CF232" s="43"/>
      <c r="CG232" s="43"/>
      <c r="CH232" s="43"/>
      <c r="CI232" s="43"/>
      <c r="CJ232" s="43"/>
      <c r="CK232" s="43"/>
      <c r="CL232" s="43"/>
      <c r="CM232" s="43"/>
      <c r="CN232" s="43"/>
      <c r="CO232" s="43"/>
      <c r="CP232" s="43"/>
      <c r="CQ232" s="43"/>
      <c r="CR232" s="43"/>
      <c r="CS232" s="43"/>
      <c r="CT232" s="43"/>
      <c r="CU232" s="43"/>
      <c r="CV232" s="43"/>
      <c r="CW232" s="43"/>
      <c r="CX232" s="43"/>
      <c r="CY232" s="43"/>
      <c r="CZ232" s="43"/>
      <c r="DA232" s="43"/>
      <c r="DB232" s="43"/>
      <c r="DC232" s="43"/>
      <c r="DD232" s="43"/>
      <c r="DE232" s="43"/>
      <c r="DF232" s="43"/>
      <c r="DG232" s="43"/>
      <c r="DH232" s="43"/>
      <c r="DI232" s="43"/>
      <c r="DJ232" s="43"/>
      <c r="DK232" s="43"/>
      <c r="DL232" s="43"/>
      <c r="DM232" s="43"/>
      <c r="DN232" s="43"/>
      <c r="DO232" s="43"/>
      <c r="DP232" s="43"/>
      <c r="DQ232" s="43"/>
      <c r="DR232" s="43"/>
      <c r="DS232" s="43"/>
      <c r="DT232" s="43"/>
      <c r="DU232" s="43"/>
      <c r="DV232" s="43"/>
      <c r="DW232" s="43"/>
      <c r="DX232" s="43"/>
      <c r="DY232" s="43"/>
      <c r="DZ232" s="43"/>
      <c r="EA232" s="43"/>
      <c r="EB232" s="43"/>
      <c r="EC232" s="43"/>
      <c r="ED232" s="43"/>
      <c r="EE232" s="43"/>
      <c r="EF232" s="43"/>
      <c r="EG232" s="43"/>
      <c r="EH232" s="43"/>
      <c r="EI232" s="43"/>
      <c r="EJ232" s="43"/>
      <c r="EK232" s="43"/>
      <c r="EL232" s="43"/>
      <c r="EM232" s="43"/>
      <c r="EN232" s="43"/>
      <c r="EO232" s="43"/>
      <c r="EP232" s="43"/>
      <c r="EQ232" s="43"/>
      <c r="ER232" s="43"/>
      <c r="ES232" s="43"/>
      <c r="ET232" s="43"/>
      <c r="EU232" s="43"/>
      <c r="EV232" s="43"/>
      <c r="EW232" s="43"/>
      <c r="EX232" s="43"/>
      <c r="EY232" s="43"/>
      <c r="EZ232" s="43"/>
      <c r="FA232" s="43"/>
      <c r="FB232" s="43"/>
      <c r="FC232" s="43"/>
      <c r="FD232" s="43"/>
      <c r="FE232" s="43"/>
      <c r="FF232" s="43"/>
      <c r="FG232" s="43"/>
      <c r="FH232" s="43"/>
      <c r="FI232" s="43"/>
      <c r="FJ232" s="43"/>
      <c r="FK232" s="43"/>
      <c r="FL232" s="43"/>
      <c r="FM232" s="43"/>
      <c r="FN232" s="43"/>
      <c r="FO232" s="43"/>
      <c r="FP232" s="43"/>
      <c r="FQ232" s="43"/>
      <c r="FR232" s="43"/>
      <c r="FS232" s="43"/>
      <c r="FT232" s="43"/>
      <c r="FU232" s="43"/>
      <c r="FV232" s="43"/>
      <c r="FW232" s="43"/>
      <c r="FX232" s="43"/>
      <c r="FY232" s="43"/>
      <c r="FZ232" s="43"/>
      <c r="GA232" s="43"/>
      <c r="GB232" s="43"/>
      <c r="GC232" s="43"/>
      <c r="GD232" s="43"/>
      <c r="GE232" s="43"/>
      <c r="GF232" s="43"/>
      <c r="GG232" s="43"/>
      <c r="GH232" s="43"/>
      <c r="GI232" s="43"/>
      <c r="GJ232" s="43"/>
      <c r="GK232" s="43"/>
      <c r="GL232" s="43"/>
      <c r="GM232" s="43"/>
      <c r="GN232" s="43"/>
      <c r="GO232" s="43"/>
      <c r="GP232" s="43"/>
      <c r="GQ232" s="43"/>
      <c r="GR232" s="43"/>
      <c r="GS232" s="43"/>
      <c r="GT232" s="43"/>
      <c r="GU232" s="43"/>
      <c r="GV232" s="43"/>
      <c r="GW232" s="43"/>
      <c r="GX232" s="43"/>
      <c r="GY232" s="43"/>
      <c r="GZ232" s="43"/>
      <c r="HA232" s="43"/>
      <c r="HB232" s="43"/>
      <c r="HC232" s="43"/>
      <c r="HD232" s="43"/>
      <c r="HE232" s="43"/>
      <c r="HF232" s="43"/>
      <c r="HG232" s="43"/>
      <c r="HH232" s="43"/>
      <c r="HI232" s="43"/>
      <c r="HJ232" s="43"/>
      <c r="HK232" s="43"/>
      <c r="HL232" s="43"/>
      <c r="HM232" s="43"/>
      <c r="HN232" s="43"/>
      <c r="HO232" s="43"/>
      <c r="HP232" s="43"/>
      <c r="HQ232" s="43"/>
      <c r="HR232" s="43"/>
      <c r="HS232" s="43"/>
      <c r="HT232" s="43"/>
      <c r="HU232" s="43"/>
      <c r="HV232" s="43"/>
      <c r="HW232" s="43"/>
      <c r="HX232" s="43"/>
      <c r="HY232" s="43"/>
      <c r="HZ232" s="43"/>
      <c r="IA232" s="43"/>
      <c r="IB232" s="43"/>
      <c r="IC232" s="43"/>
      <c r="ID232" s="43"/>
      <c r="IE232" s="43"/>
      <c r="IF232" s="43"/>
      <c r="IG232" s="43"/>
      <c r="IH232" s="43"/>
      <c r="II232" s="43"/>
      <c r="IJ232" s="43"/>
      <c r="IK232" s="43"/>
      <c r="IL232" s="43"/>
      <c r="IM232" s="43"/>
      <c r="IN232" s="43"/>
      <c r="IO232" s="43"/>
      <c r="IP232" s="43"/>
      <c r="IQ232" s="43"/>
      <c r="IR232" s="43"/>
      <c r="IS232" s="43"/>
      <c r="IT232" s="43"/>
      <c r="IU232" s="43"/>
    </row>
    <row r="233" spans="1:255" ht="15" customHeight="1">
      <c r="A233" s="212" t="s">
        <v>2777</v>
      </c>
      <c r="B233" s="212"/>
      <c r="C233" s="212"/>
      <c r="D233" s="212"/>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43"/>
      <c r="BV233" s="43"/>
      <c r="BW233" s="43"/>
      <c r="BX233" s="43"/>
      <c r="BY233" s="43"/>
      <c r="BZ233" s="43"/>
      <c r="CA233" s="43"/>
      <c r="CB233" s="43"/>
      <c r="CC233" s="43"/>
      <c r="CD233" s="43"/>
      <c r="CE233" s="43"/>
      <c r="CF233" s="43"/>
      <c r="CG233" s="43"/>
      <c r="CH233" s="43"/>
      <c r="CI233" s="43"/>
      <c r="CJ233" s="43"/>
      <c r="CK233" s="43"/>
      <c r="CL233" s="43"/>
      <c r="CM233" s="43"/>
      <c r="CN233" s="43"/>
      <c r="CO233" s="43"/>
      <c r="CP233" s="43"/>
      <c r="CQ233" s="43"/>
      <c r="CR233" s="43"/>
      <c r="CS233" s="43"/>
      <c r="CT233" s="43"/>
      <c r="CU233" s="43"/>
      <c r="CV233" s="43"/>
      <c r="CW233" s="43"/>
      <c r="CX233" s="43"/>
      <c r="CY233" s="43"/>
      <c r="CZ233" s="43"/>
      <c r="DA233" s="43"/>
      <c r="DB233" s="43"/>
      <c r="DC233" s="43"/>
      <c r="DD233" s="43"/>
      <c r="DE233" s="43"/>
      <c r="DF233" s="43"/>
      <c r="DG233" s="43"/>
      <c r="DH233" s="43"/>
      <c r="DI233" s="43"/>
      <c r="DJ233" s="43"/>
      <c r="DK233" s="43"/>
      <c r="DL233" s="43"/>
      <c r="DM233" s="43"/>
      <c r="DN233" s="43"/>
      <c r="DO233" s="43"/>
      <c r="DP233" s="43"/>
      <c r="DQ233" s="43"/>
      <c r="DR233" s="43"/>
      <c r="DS233" s="43"/>
      <c r="DT233" s="43"/>
      <c r="DU233" s="43"/>
      <c r="DV233" s="43"/>
      <c r="DW233" s="43"/>
      <c r="DX233" s="43"/>
      <c r="DY233" s="43"/>
      <c r="DZ233" s="43"/>
      <c r="EA233" s="43"/>
      <c r="EB233" s="43"/>
      <c r="EC233" s="43"/>
      <c r="ED233" s="43"/>
      <c r="EE233" s="43"/>
      <c r="EF233" s="43"/>
      <c r="EG233" s="43"/>
      <c r="EH233" s="43"/>
      <c r="EI233" s="43"/>
      <c r="EJ233" s="43"/>
      <c r="EK233" s="43"/>
      <c r="EL233" s="43"/>
      <c r="EM233" s="43"/>
      <c r="EN233" s="43"/>
      <c r="EO233" s="43"/>
      <c r="EP233" s="43"/>
      <c r="EQ233" s="43"/>
      <c r="ER233" s="43"/>
      <c r="ES233" s="43"/>
      <c r="ET233" s="43"/>
      <c r="EU233" s="43"/>
      <c r="EV233" s="43"/>
      <c r="EW233" s="43"/>
      <c r="EX233" s="43"/>
      <c r="EY233" s="43"/>
      <c r="EZ233" s="43"/>
      <c r="FA233" s="43"/>
      <c r="FB233" s="43"/>
      <c r="FC233" s="43"/>
      <c r="FD233" s="43"/>
      <c r="FE233" s="43"/>
      <c r="FF233" s="43"/>
      <c r="FG233" s="43"/>
      <c r="FH233" s="43"/>
      <c r="FI233" s="43"/>
      <c r="FJ233" s="43"/>
      <c r="FK233" s="43"/>
      <c r="FL233" s="43"/>
      <c r="FM233" s="43"/>
      <c r="FN233" s="43"/>
      <c r="FO233" s="43"/>
      <c r="FP233" s="43"/>
      <c r="FQ233" s="43"/>
      <c r="FR233" s="43"/>
      <c r="FS233" s="43"/>
      <c r="FT233" s="43"/>
      <c r="FU233" s="43"/>
      <c r="FV233" s="43"/>
      <c r="FW233" s="43"/>
      <c r="FX233" s="43"/>
      <c r="FY233" s="43"/>
      <c r="FZ233" s="43"/>
      <c r="GA233" s="43"/>
      <c r="GB233" s="43"/>
      <c r="GC233" s="43"/>
      <c r="GD233" s="43"/>
      <c r="GE233" s="43"/>
      <c r="GF233" s="43"/>
      <c r="GG233" s="43"/>
      <c r="GH233" s="43"/>
      <c r="GI233" s="43"/>
      <c r="GJ233" s="43"/>
      <c r="GK233" s="43"/>
      <c r="GL233" s="43"/>
      <c r="GM233" s="43"/>
      <c r="GN233" s="43"/>
      <c r="GO233" s="43"/>
      <c r="GP233" s="43"/>
      <c r="GQ233" s="43"/>
      <c r="GR233" s="43"/>
      <c r="GS233" s="43"/>
      <c r="GT233" s="43"/>
      <c r="GU233" s="43"/>
      <c r="GV233" s="43"/>
      <c r="GW233" s="43"/>
      <c r="GX233" s="43"/>
      <c r="GY233" s="43"/>
      <c r="GZ233" s="43"/>
      <c r="HA233" s="43"/>
      <c r="HB233" s="43"/>
      <c r="HC233" s="43"/>
      <c r="HD233" s="43"/>
      <c r="HE233" s="43"/>
      <c r="HF233" s="43"/>
      <c r="HG233" s="43"/>
      <c r="HH233" s="43"/>
      <c r="HI233" s="43"/>
      <c r="HJ233" s="43"/>
      <c r="HK233" s="43"/>
      <c r="HL233" s="43"/>
      <c r="HM233" s="43"/>
      <c r="HN233" s="43"/>
      <c r="HO233" s="43"/>
      <c r="HP233" s="43"/>
      <c r="HQ233" s="43"/>
      <c r="HR233" s="43"/>
      <c r="HS233" s="43"/>
      <c r="HT233" s="43"/>
      <c r="HU233" s="43"/>
      <c r="HV233" s="43"/>
      <c r="HW233" s="43"/>
      <c r="HX233" s="43"/>
      <c r="HY233" s="43"/>
      <c r="HZ233" s="43"/>
      <c r="IA233" s="43"/>
      <c r="IB233" s="43"/>
      <c r="IC233" s="43"/>
      <c r="ID233" s="43"/>
      <c r="IE233" s="43"/>
      <c r="IF233" s="43"/>
      <c r="IG233" s="43"/>
      <c r="IH233" s="43"/>
      <c r="II233" s="43"/>
      <c r="IJ233" s="43"/>
      <c r="IK233" s="43"/>
      <c r="IL233" s="43"/>
      <c r="IM233" s="43"/>
      <c r="IN233" s="43"/>
      <c r="IO233" s="43"/>
      <c r="IP233" s="43"/>
      <c r="IQ233" s="43"/>
      <c r="IR233" s="43"/>
      <c r="IS233" s="43"/>
      <c r="IT233" s="43"/>
      <c r="IU233" s="43"/>
    </row>
    <row r="234" spans="1:255" ht="15" customHeight="1">
      <c r="A234" s="212" t="s">
        <v>2778</v>
      </c>
      <c r="B234" s="212"/>
      <c r="C234" s="212"/>
      <c r="D234" s="212"/>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43"/>
      <c r="BV234" s="43"/>
      <c r="BW234" s="43"/>
      <c r="BX234" s="43"/>
      <c r="BY234" s="43"/>
      <c r="BZ234" s="43"/>
      <c r="CA234" s="43"/>
      <c r="CB234" s="43"/>
      <c r="CC234" s="43"/>
      <c r="CD234" s="43"/>
      <c r="CE234" s="43"/>
      <c r="CF234" s="43"/>
      <c r="CG234" s="43"/>
      <c r="CH234" s="43"/>
      <c r="CI234" s="43"/>
      <c r="CJ234" s="43"/>
      <c r="CK234" s="43"/>
      <c r="CL234" s="43"/>
      <c r="CM234" s="43"/>
      <c r="CN234" s="43"/>
      <c r="CO234" s="43"/>
      <c r="CP234" s="43"/>
      <c r="CQ234" s="43"/>
      <c r="CR234" s="43"/>
      <c r="CS234" s="43"/>
      <c r="CT234" s="43"/>
      <c r="CU234" s="43"/>
      <c r="CV234" s="43"/>
      <c r="CW234" s="43"/>
      <c r="CX234" s="43"/>
      <c r="CY234" s="43"/>
      <c r="CZ234" s="43"/>
      <c r="DA234" s="43"/>
      <c r="DB234" s="43"/>
      <c r="DC234" s="43"/>
      <c r="DD234" s="43"/>
      <c r="DE234" s="43"/>
      <c r="DF234" s="43"/>
      <c r="DG234" s="43"/>
      <c r="DH234" s="43"/>
      <c r="DI234" s="43"/>
      <c r="DJ234" s="43"/>
      <c r="DK234" s="43"/>
      <c r="DL234" s="43"/>
      <c r="DM234" s="43"/>
      <c r="DN234" s="43"/>
      <c r="DO234" s="43"/>
      <c r="DP234" s="43"/>
      <c r="DQ234" s="43"/>
      <c r="DR234" s="43"/>
      <c r="DS234" s="43"/>
      <c r="DT234" s="43"/>
      <c r="DU234" s="43"/>
      <c r="DV234" s="43"/>
      <c r="DW234" s="43"/>
      <c r="DX234" s="43"/>
      <c r="DY234" s="43"/>
      <c r="DZ234" s="43"/>
      <c r="EA234" s="43"/>
      <c r="EB234" s="43"/>
      <c r="EC234" s="43"/>
      <c r="ED234" s="43"/>
      <c r="EE234" s="43"/>
      <c r="EF234" s="43"/>
      <c r="EG234" s="43"/>
      <c r="EH234" s="43"/>
      <c r="EI234" s="43"/>
      <c r="EJ234" s="43"/>
      <c r="EK234" s="43"/>
      <c r="EL234" s="43"/>
      <c r="EM234" s="43"/>
      <c r="EN234" s="43"/>
      <c r="EO234" s="43"/>
      <c r="EP234" s="43"/>
      <c r="EQ234" s="43"/>
      <c r="ER234" s="43"/>
      <c r="ES234" s="43"/>
      <c r="ET234" s="43"/>
      <c r="EU234" s="43"/>
      <c r="EV234" s="43"/>
      <c r="EW234" s="43"/>
      <c r="EX234" s="43"/>
      <c r="EY234" s="43"/>
      <c r="EZ234" s="43"/>
      <c r="FA234" s="43"/>
      <c r="FB234" s="43"/>
      <c r="FC234" s="43"/>
      <c r="FD234" s="43"/>
      <c r="FE234" s="43"/>
      <c r="FF234" s="43"/>
      <c r="FG234" s="43"/>
      <c r="FH234" s="43"/>
      <c r="FI234" s="43"/>
      <c r="FJ234" s="43"/>
      <c r="FK234" s="43"/>
      <c r="FL234" s="43"/>
      <c r="FM234" s="43"/>
      <c r="FN234" s="43"/>
      <c r="FO234" s="43"/>
      <c r="FP234" s="43"/>
      <c r="FQ234" s="43"/>
      <c r="FR234" s="43"/>
      <c r="FS234" s="43"/>
      <c r="FT234" s="43"/>
      <c r="FU234" s="43"/>
      <c r="FV234" s="43"/>
      <c r="FW234" s="43"/>
      <c r="FX234" s="43"/>
      <c r="FY234" s="43"/>
      <c r="FZ234" s="43"/>
      <c r="GA234" s="43"/>
      <c r="GB234" s="43"/>
      <c r="GC234" s="43"/>
      <c r="GD234" s="43"/>
      <c r="GE234" s="43"/>
      <c r="GF234" s="43"/>
      <c r="GG234" s="43"/>
      <c r="GH234" s="43"/>
      <c r="GI234" s="43"/>
      <c r="GJ234" s="43"/>
      <c r="GK234" s="43"/>
      <c r="GL234" s="43"/>
      <c r="GM234" s="43"/>
      <c r="GN234" s="43"/>
      <c r="GO234" s="43"/>
      <c r="GP234" s="43"/>
      <c r="GQ234" s="43"/>
      <c r="GR234" s="43"/>
      <c r="GS234" s="43"/>
      <c r="GT234" s="43"/>
      <c r="GU234" s="43"/>
      <c r="GV234" s="43"/>
      <c r="GW234" s="43"/>
      <c r="GX234" s="43"/>
      <c r="GY234" s="43"/>
      <c r="GZ234" s="43"/>
      <c r="HA234" s="43"/>
      <c r="HB234" s="43"/>
      <c r="HC234" s="43"/>
      <c r="HD234" s="43"/>
      <c r="HE234" s="43"/>
      <c r="HF234" s="43"/>
      <c r="HG234" s="43"/>
      <c r="HH234" s="43"/>
      <c r="HI234" s="43"/>
      <c r="HJ234" s="43"/>
      <c r="HK234" s="43"/>
      <c r="HL234" s="43"/>
      <c r="HM234" s="43"/>
      <c r="HN234" s="43"/>
      <c r="HO234" s="43"/>
      <c r="HP234" s="43"/>
      <c r="HQ234" s="43"/>
      <c r="HR234" s="43"/>
      <c r="HS234" s="43"/>
      <c r="HT234" s="43"/>
      <c r="HU234" s="43"/>
      <c r="HV234" s="43"/>
      <c r="HW234" s="43"/>
      <c r="HX234" s="43"/>
      <c r="HY234" s="43"/>
      <c r="HZ234" s="43"/>
      <c r="IA234" s="43"/>
      <c r="IB234" s="43"/>
      <c r="IC234" s="43"/>
      <c r="ID234" s="43"/>
      <c r="IE234" s="43"/>
      <c r="IF234" s="43"/>
      <c r="IG234" s="43"/>
      <c r="IH234" s="43"/>
      <c r="II234" s="43"/>
      <c r="IJ234" s="43"/>
      <c r="IK234" s="43"/>
      <c r="IL234" s="43"/>
      <c r="IM234" s="43"/>
      <c r="IN234" s="43"/>
      <c r="IO234" s="43"/>
      <c r="IP234" s="43"/>
      <c r="IQ234" s="43"/>
      <c r="IR234" s="43"/>
      <c r="IS234" s="43"/>
      <c r="IT234" s="43"/>
      <c r="IU234" s="43"/>
    </row>
    <row r="235" spans="1:255" ht="15" customHeight="1">
      <c r="A235" s="212" t="s">
        <v>2779</v>
      </c>
      <c r="B235" s="212"/>
      <c r="C235" s="212"/>
      <c r="D235" s="212"/>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43"/>
      <c r="BV235" s="43"/>
      <c r="BW235" s="43"/>
      <c r="BX235" s="43"/>
      <c r="BY235" s="43"/>
      <c r="BZ235" s="43"/>
      <c r="CA235" s="43"/>
      <c r="CB235" s="43"/>
      <c r="CC235" s="43"/>
      <c r="CD235" s="43"/>
      <c r="CE235" s="43"/>
      <c r="CF235" s="43"/>
      <c r="CG235" s="43"/>
      <c r="CH235" s="43"/>
      <c r="CI235" s="43"/>
      <c r="CJ235" s="43"/>
      <c r="CK235" s="43"/>
      <c r="CL235" s="43"/>
      <c r="CM235" s="43"/>
      <c r="CN235" s="43"/>
      <c r="CO235" s="43"/>
      <c r="CP235" s="43"/>
      <c r="CQ235" s="43"/>
      <c r="CR235" s="43"/>
      <c r="CS235" s="43"/>
      <c r="CT235" s="43"/>
      <c r="CU235" s="43"/>
      <c r="CV235" s="43"/>
      <c r="CW235" s="43"/>
      <c r="CX235" s="43"/>
      <c r="CY235" s="43"/>
      <c r="CZ235" s="43"/>
      <c r="DA235" s="43"/>
      <c r="DB235" s="43"/>
      <c r="DC235" s="43"/>
      <c r="DD235" s="43"/>
      <c r="DE235" s="43"/>
      <c r="DF235" s="43"/>
      <c r="DG235" s="43"/>
      <c r="DH235" s="43"/>
      <c r="DI235" s="43"/>
      <c r="DJ235" s="43"/>
      <c r="DK235" s="43"/>
      <c r="DL235" s="43"/>
      <c r="DM235" s="43"/>
      <c r="DN235" s="43"/>
      <c r="DO235" s="43"/>
      <c r="DP235" s="43"/>
      <c r="DQ235" s="43"/>
      <c r="DR235" s="43"/>
      <c r="DS235" s="43"/>
      <c r="DT235" s="43"/>
      <c r="DU235" s="43"/>
      <c r="DV235" s="43"/>
      <c r="DW235" s="43"/>
      <c r="DX235" s="43"/>
      <c r="DY235" s="43"/>
      <c r="DZ235" s="43"/>
      <c r="EA235" s="43"/>
      <c r="EB235" s="43"/>
      <c r="EC235" s="43"/>
      <c r="ED235" s="43"/>
      <c r="EE235" s="43"/>
      <c r="EF235" s="43"/>
      <c r="EG235" s="43"/>
      <c r="EH235" s="43"/>
      <c r="EI235" s="43"/>
      <c r="EJ235" s="43"/>
      <c r="EK235" s="43"/>
      <c r="EL235" s="43"/>
      <c r="EM235" s="43"/>
      <c r="EN235" s="43"/>
      <c r="EO235" s="43"/>
      <c r="EP235" s="43"/>
      <c r="EQ235" s="43"/>
      <c r="ER235" s="43"/>
      <c r="ES235" s="43"/>
      <c r="ET235" s="43"/>
      <c r="EU235" s="43"/>
      <c r="EV235" s="43"/>
      <c r="EW235" s="43"/>
      <c r="EX235" s="43"/>
      <c r="EY235" s="43"/>
      <c r="EZ235" s="43"/>
      <c r="FA235" s="43"/>
      <c r="FB235" s="43"/>
      <c r="FC235" s="43"/>
      <c r="FD235" s="43"/>
      <c r="FE235" s="43"/>
      <c r="FF235" s="43"/>
      <c r="FG235" s="43"/>
      <c r="FH235" s="43"/>
      <c r="FI235" s="43"/>
      <c r="FJ235" s="43"/>
      <c r="FK235" s="43"/>
      <c r="FL235" s="43"/>
      <c r="FM235" s="43"/>
      <c r="FN235" s="43"/>
      <c r="FO235" s="43"/>
      <c r="FP235" s="43"/>
      <c r="FQ235" s="43"/>
      <c r="FR235" s="43"/>
      <c r="FS235" s="43"/>
      <c r="FT235" s="43"/>
      <c r="FU235" s="43"/>
      <c r="FV235" s="43"/>
      <c r="FW235" s="43"/>
      <c r="FX235" s="43"/>
      <c r="FY235" s="43"/>
      <c r="FZ235" s="43"/>
      <c r="GA235" s="43"/>
      <c r="GB235" s="43"/>
      <c r="GC235" s="43"/>
      <c r="GD235" s="43"/>
      <c r="GE235" s="43"/>
      <c r="GF235" s="43"/>
      <c r="GG235" s="43"/>
      <c r="GH235" s="43"/>
      <c r="GI235" s="43"/>
      <c r="GJ235" s="43"/>
      <c r="GK235" s="43"/>
      <c r="GL235" s="43"/>
      <c r="GM235" s="43"/>
      <c r="GN235" s="43"/>
      <c r="GO235" s="43"/>
      <c r="GP235" s="43"/>
      <c r="GQ235" s="43"/>
      <c r="GR235" s="43"/>
      <c r="GS235" s="43"/>
      <c r="GT235" s="43"/>
      <c r="GU235" s="43"/>
      <c r="GV235" s="43"/>
      <c r="GW235" s="43"/>
      <c r="GX235" s="43"/>
      <c r="GY235" s="43"/>
      <c r="GZ235" s="43"/>
      <c r="HA235" s="43"/>
      <c r="HB235" s="43"/>
      <c r="HC235" s="43"/>
      <c r="HD235" s="43"/>
      <c r="HE235" s="43"/>
      <c r="HF235" s="43"/>
      <c r="HG235" s="43"/>
      <c r="HH235" s="43"/>
      <c r="HI235" s="43"/>
      <c r="HJ235" s="43"/>
      <c r="HK235" s="43"/>
      <c r="HL235" s="43"/>
      <c r="HM235" s="43"/>
      <c r="HN235" s="43"/>
      <c r="HO235" s="43"/>
      <c r="HP235" s="43"/>
      <c r="HQ235" s="43"/>
      <c r="HR235" s="43"/>
      <c r="HS235" s="43"/>
      <c r="HT235" s="43"/>
      <c r="HU235" s="43"/>
      <c r="HV235" s="43"/>
      <c r="HW235" s="43"/>
      <c r="HX235" s="43"/>
      <c r="HY235" s="43"/>
      <c r="HZ235" s="43"/>
      <c r="IA235" s="43"/>
      <c r="IB235" s="43"/>
      <c r="IC235" s="43"/>
      <c r="ID235" s="43"/>
      <c r="IE235" s="43"/>
      <c r="IF235" s="43"/>
      <c r="IG235" s="43"/>
      <c r="IH235" s="43"/>
      <c r="II235" s="43"/>
      <c r="IJ235" s="43"/>
      <c r="IK235" s="43"/>
      <c r="IL235" s="43"/>
      <c r="IM235" s="43"/>
      <c r="IN235" s="43"/>
      <c r="IO235" s="43"/>
      <c r="IP235" s="43"/>
      <c r="IQ235" s="43"/>
      <c r="IR235" s="43"/>
      <c r="IS235" s="43"/>
      <c r="IT235" s="43"/>
      <c r="IU235" s="43"/>
    </row>
    <row r="236" spans="1:255" ht="15" customHeight="1">
      <c r="A236" s="212" t="s">
        <v>2780</v>
      </c>
      <c r="B236" s="212"/>
      <c r="C236" s="212"/>
      <c r="D236" s="212"/>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c r="CT236" s="43"/>
      <c r="CU236" s="43"/>
      <c r="CV236" s="43"/>
      <c r="CW236" s="43"/>
      <c r="CX236" s="43"/>
      <c r="CY236" s="43"/>
      <c r="CZ236" s="43"/>
      <c r="DA236" s="43"/>
      <c r="DB236" s="43"/>
      <c r="DC236" s="43"/>
      <c r="DD236" s="43"/>
      <c r="DE236" s="43"/>
      <c r="DF236" s="43"/>
      <c r="DG236" s="43"/>
      <c r="DH236" s="43"/>
      <c r="DI236" s="43"/>
      <c r="DJ236" s="43"/>
      <c r="DK236" s="43"/>
      <c r="DL236" s="43"/>
      <c r="DM236" s="43"/>
      <c r="DN236" s="43"/>
      <c r="DO236" s="43"/>
      <c r="DP236" s="43"/>
      <c r="DQ236" s="43"/>
      <c r="DR236" s="43"/>
      <c r="DS236" s="43"/>
      <c r="DT236" s="43"/>
      <c r="DU236" s="43"/>
      <c r="DV236" s="43"/>
      <c r="DW236" s="43"/>
      <c r="DX236" s="43"/>
      <c r="DY236" s="43"/>
      <c r="DZ236" s="43"/>
      <c r="EA236" s="43"/>
      <c r="EB236" s="43"/>
      <c r="EC236" s="43"/>
      <c r="ED236" s="43"/>
      <c r="EE236" s="43"/>
      <c r="EF236" s="43"/>
      <c r="EG236" s="43"/>
      <c r="EH236" s="43"/>
      <c r="EI236" s="43"/>
      <c r="EJ236" s="43"/>
      <c r="EK236" s="43"/>
      <c r="EL236" s="43"/>
      <c r="EM236" s="43"/>
      <c r="EN236" s="43"/>
      <c r="EO236" s="43"/>
      <c r="EP236" s="43"/>
      <c r="EQ236" s="43"/>
      <c r="ER236" s="43"/>
      <c r="ES236" s="43"/>
      <c r="ET236" s="43"/>
      <c r="EU236" s="43"/>
      <c r="EV236" s="43"/>
      <c r="EW236" s="43"/>
      <c r="EX236" s="43"/>
      <c r="EY236" s="43"/>
      <c r="EZ236" s="43"/>
      <c r="FA236" s="43"/>
      <c r="FB236" s="43"/>
      <c r="FC236" s="43"/>
      <c r="FD236" s="43"/>
      <c r="FE236" s="43"/>
      <c r="FF236" s="43"/>
      <c r="FG236" s="43"/>
      <c r="FH236" s="43"/>
      <c r="FI236" s="43"/>
      <c r="FJ236" s="43"/>
      <c r="FK236" s="43"/>
      <c r="FL236" s="43"/>
      <c r="FM236" s="43"/>
      <c r="FN236" s="43"/>
      <c r="FO236" s="43"/>
      <c r="FP236" s="43"/>
      <c r="FQ236" s="43"/>
      <c r="FR236" s="43"/>
      <c r="FS236" s="43"/>
      <c r="FT236" s="43"/>
      <c r="FU236" s="43"/>
      <c r="FV236" s="43"/>
      <c r="FW236" s="43"/>
      <c r="FX236" s="43"/>
      <c r="FY236" s="43"/>
      <c r="FZ236" s="43"/>
      <c r="GA236" s="43"/>
      <c r="GB236" s="43"/>
      <c r="GC236" s="43"/>
      <c r="GD236" s="43"/>
      <c r="GE236" s="43"/>
      <c r="GF236" s="43"/>
      <c r="GG236" s="43"/>
      <c r="GH236" s="43"/>
      <c r="GI236" s="43"/>
      <c r="GJ236" s="43"/>
      <c r="GK236" s="43"/>
      <c r="GL236" s="43"/>
      <c r="GM236" s="43"/>
      <c r="GN236" s="43"/>
      <c r="GO236" s="43"/>
      <c r="GP236" s="43"/>
      <c r="GQ236" s="43"/>
      <c r="GR236" s="43"/>
      <c r="GS236" s="43"/>
      <c r="GT236" s="43"/>
      <c r="GU236" s="43"/>
      <c r="GV236" s="43"/>
      <c r="GW236" s="43"/>
      <c r="GX236" s="43"/>
      <c r="GY236" s="43"/>
      <c r="GZ236" s="43"/>
      <c r="HA236" s="43"/>
      <c r="HB236" s="43"/>
      <c r="HC236" s="43"/>
      <c r="HD236" s="43"/>
      <c r="HE236" s="43"/>
      <c r="HF236" s="43"/>
      <c r="HG236" s="43"/>
      <c r="HH236" s="43"/>
      <c r="HI236" s="43"/>
      <c r="HJ236" s="43"/>
      <c r="HK236" s="43"/>
      <c r="HL236" s="43"/>
      <c r="HM236" s="43"/>
      <c r="HN236" s="43"/>
      <c r="HO236" s="43"/>
      <c r="HP236" s="43"/>
      <c r="HQ236" s="43"/>
      <c r="HR236" s="43"/>
      <c r="HS236" s="43"/>
      <c r="HT236" s="43"/>
      <c r="HU236" s="43"/>
      <c r="HV236" s="43"/>
      <c r="HW236" s="43"/>
      <c r="HX236" s="43"/>
      <c r="HY236" s="43"/>
      <c r="HZ236" s="43"/>
      <c r="IA236" s="43"/>
      <c r="IB236" s="43"/>
      <c r="IC236" s="43"/>
      <c r="ID236" s="43"/>
      <c r="IE236" s="43"/>
      <c r="IF236" s="43"/>
      <c r="IG236" s="43"/>
      <c r="IH236" s="43"/>
      <c r="II236" s="43"/>
      <c r="IJ236" s="43"/>
      <c r="IK236" s="43"/>
      <c r="IL236" s="43"/>
      <c r="IM236" s="43"/>
      <c r="IN236" s="43"/>
      <c r="IO236" s="43"/>
      <c r="IP236" s="43"/>
      <c r="IQ236" s="43"/>
      <c r="IR236" s="43"/>
      <c r="IS236" s="43"/>
      <c r="IT236" s="43"/>
      <c r="IU236" s="43"/>
    </row>
    <row r="237" spans="1:255" ht="15.75" customHeight="1">
      <c r="A237" s="215" t="s">
        <v>2789</v>
      </c>
      <c r="B237" s="216"/>
      <c r="C237" s="217">
        <f>DATE(2020,4,9)</f>
        <v>43930</v>
      </c>
      <c r="D237" s="215" t="s">
        <v>1710</v>
      </c>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43"/>
      <c r="BV237" s="43"/>
      <c r="BW237" s="43"/>
      <c r="BX237" s="43"/>
      <c r="BY237" s="43"/>
      <c r="BZ237" s="43"/>
      <c r="CA237" s="43"/>
      <c r="CB237" s="43"/>
      <c r="CC237" s="43"/>
      <c r="CD237" s="43"/>
      <c r="CE237" s="43"/>
      <c r="CF237" s="43"/>
      <c r="CG237" s="43"/>
      <c r="CH237" s="43"/>
      <c r="CI237" s="43"/>
      <c r="CJ237" s="43"/>
      <c r="CK237" s="43"/>
      <c r="CL237" s="43"/>
      <c r="CM237" s="43"/>
      <c r="CN237" s="43"/>
      <c r="CO237" s="43"/>
      <c r="CP237" s="43"/>
      <c r="CQ237" s="43"/>
      <c r="CR237" s="43"/>
      <c r="CS237" s="43"/>
      <c r="CT237" s="43"/>
      <c r="CU237" s="43"/>
      <c r="CV237" s="43"/>
      <c r="CW237" s="43"/>
      <c r="CX237" s="43"/>
      <c r="CY237" s="43"/>
      <c r="CZ237" s="43"/>
      <c r="DA237" s="43"/>
      <c r="DB237" s="43"/>
      <c r="DC237" s="43"/>
      <c r="DD237" s="43"/>
      <c r="DE237" s="43"/>
      <c r="DF237" s="43"/>
      <c r="DG237" s="43"/>
      <c r="DH237" s="43"/>
      <c r="DI237" s="43"/>
      <c r="DJ237" s="43"/>
      <c r="DK237" s="43"/>
      <c r="DL237" s="43"/>
      <c r="DM237" s="43"/>
      <c r="DN237" s="43"/>
      <c r="DO237" s="43"/>
      <c r="DP237" s="43"/>
      <c r="DQ237" s="43"/>
      <c r="DR237" s="43"/>
      <c r="DS237" s="43"/>
      <c r="DT237" s="43"/>
      <c r="DU237" s="43"/>
      <c r="DV237" s="43"/>
      <c r="DW237" s="43"/>
      <c r="DX237" s="43"/>
      <c r="DY237" s="43"/>
      <c r="DZ237" s="43"/>
      <c r="EA237" s="43"/>
      <c r="EB237" s="43"/>
      <c r="EC237" s="43"/>
      <c r="ED237" s="43"/>
      <c r="EE237" s="43"/>
      <c r="EF237" s="43"/>
      <c r="EG237" s="43"/>
      <c r="EH237" s="43"/>
      <c r="EI237" s="43"/>
      <c r="EJ237" s="43"/>
      <c r="EK237" s="43"/>
      <c r="EL237" s="43"/>
      <c r="EM237" s="43"/>
      <c r="EN237" s="43"/>
      <c r="EO237" s="43"/>
      <c r="EP237" s="43"/>
      <c r="EQ237" s="43"/>
      <c r="ER237" s="43"/>
      <c r="ES237" s="43"/>
      <c r="ET237" s="43"/>
      <c r="EU237" s="43"/>
      <c r="EV237" s="43"/>
      <c r="EW237" s="43"/>
      <c r="EX237" s="43"/>
      <c r="EY237" s="43"/>
      <c r="EZ237" s="43"/>
      <c r="FA237" s="43"/>
      <c r="FB237" s="43"/>
      <c r="FC237" s="43"/>
      <c r="FD237" s="43"/>
      <c r="FE237" s="43"/>
      <c r="FF237" s="43"/>
      <c r="FG237" s="43"/>
      <c r="FH237" s="43"/>
      <c r="FI237" s="43"/>
      <c r="FJ237" s="43"/>
      <c r="FK237" s="43"/>
      <c r="FL237" s="43"/>
      <c r="FM237" s="43"/>
      <c r="FN237" s="43"/>
      <c r="FO237" s="43"/>
      <c r="FP237" s="43"/>
      <c r="FQ237" s="43"/>
      <c r="FR237" s="43"/>
      <c r="FS237" s="43"/>
      <c r="FT237" s="43"/>
      <c r="FU237" s="43"/>
      <c r="FV237" s="43"/>
      <c r="FW237" s="43"/>
      <c r="FX237" s="43"/>
      <c r="FY237" s="43"/>
      <c r="FZ237" s="43"/>
      <c r="GA237" s="43"/>
      <c r="GB237" s="43"/>
      <c r="GC237" s="43"/>
      <c r="GD237" s="43"/>
      <c r="GE237" s="43"/>
      <c r="GF237" s="43"/>
      <c r="GG237" s="43"/>
      <c r="GH237" s="43"/>
      <c r="GI237" s="43"/>
      <c r="GJ237" s="43"/>
      <c r="GK237" s="43"/>
      <c r="GL237" s="43"/>
      <c r="GM237" s="43"/>
      <c r="GN237" s="43"/>
      <c r="GO237" s="43"/>
      <c r="GP237" s="43"/>
      <c r="GQ237" s="43"/>
      <c r="GR237" s="43"/>
      <c r="GS237" s="43"/>
      <c r="GT237" s="43"/>
      <c r="GU237" s="43"/>
      <c r="GV237" s="43"/>
      <c r="GW237" s="43"/>
      <c r="GX237" s="43"/>
      <c r="GY237" s="43"/>
      <c r="GZ237" s="43"/>
      <c r="HA237" s="43"/>
      <c r="HB237" s="43"/>
      <c r="HC237" s="43"/>
      <c r="HD237" s="43"/>
      <c r="HE237" s="43"/>
      <c r="HF237" s="43"/>
      <c r="HG237" s="43"/>
      <c r="HH237" s="43"/>
      <c r="HI237" s="43"/>
      <c r="HJ237" s="43"/>
      <c r="HK237" s="43"/>
      <c r="HL237" s="43"/>
      <c r="HM237" s="43"/>
      <c r="HN237" s="43"/>
      <c r="HO237" s="43"/>
      <c r="HP237" s="43"/>
      <c r="HQ237" s="43"/>
      <c r="HR237" s="43"/>
      <c r="HS237" s="43"/>
      <c r="HT237" s="43"/>
      <c r="HU237" s="43"/>
      <c r="HV237" s="43"/>
      <c r="HW237" s="43"/>
      <c r="HX237" s="43"/>
      <c r="HY237" s="43"/>
      <c r="HZ237" s="43"/>
      <c r="IA237" s="43"/>
      <c r="IB237" s="43"/>
      <c r="IC237" s="43"/>
      <c r="ID237" s="43"/>
      <c r="IE237" s="43"/>
      <c r="IF237" s="43"/>
      <c r="IG237" s="43"/>
      <c r="IH237" s="43"/>
      <c r="II237" s="43"/>
      <c r="IJ237" s="43"/>
      <c r="IK237" s="43"/>
      <c r="IL237" s="43"/>
      <c r="IM237" s="43"/>
      <c r="IN237" s="43"/>
      <c r="IO237" s="43"/>
      <c r="IP237" s="43"/>
      <c r="IQ237" s="43"/>
      <c r="IR237" s="43"/>
      <c r="IS237" s="43"/>
      <c r="IT237" s="43"/>
      <c r="IU237" s="43"/>
    </row>
    <row r="238" spans="1:255" ht="15" customHeight="1">
      <c r="A238" s="212" t="s">
        <v>1655</v>
      </c>
      <c r="B238" s="212"/>
      <c r="C238" s="212"/>
      <c r="D238" s="212"/>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43"/>
      <c r="BV238" s="43"/>
      <c r="BW238" s="43"/>
      <c r="BX238" s="43"/>
      <c r="BY238" s="43"/>
      <c r="BZ238" s="43"/>
      <c r="CA238" s="43"/>
      <c r="CB238" s="43"/>
      <c r="CC238" s="43"/>
      <c r="CD238" s="43"/>
      <c r="CE238" s="43"/>
      <c r="CF238" s="43"/>
      <c r="CG238" s="43"/>
      <c r="CH238" s="43"/>
      <c r="CI238" s="43"/>
      <c r="CJ238" s="43"/>
      <c r="CK238" s="43"/>
      <c r="CL238" s="43"/>
      <c r="CM238" s="43"/>
      <c r="CN238" s="43"/>
      <c r="CO238" s="43"/>
      <c r="CP238" s="43"/>
      <c r="CQ238" s="43"/>
      <c r="CR238" s="43"/>
      <c r="CS238" s="43"/>
      <c r="CT238" s="43"/>
      <c r="CU238" s="43"/>
      <c r="CV238" s="43"/>
      <c r="CW238" s="43"/>
      <c r="CX238" s="43"/>
      <c r="CY238" s="43"/>
      <c r="CZ238" s="43"/>
      <c r="DA238" s="43"/>
      <c r="DB238" s="43"/>
      <c r="DC238" s="43"/>
      <c r="DD238" s="43"/>
      <c r="DE238" s="43"/>
      <c r="DF238" s="43"/>
      <c r="DG238" s="43"/>
      <c r="DH238" s="43"/>
      <c r="DI238" s="43"/>
      <c r="DJ238" s="43"/>
      <c r="DK238" s="43"/>
      <c r="DL238" s="43"/>
      <c r="DM238" s="43"/>
      <c r="DN238" s="43"/>
      <c r="DO238" s="43"/>
      <c r="DP238" s="43"/>
      <c r="DQ238" s="43"/>
      <c r="DR238" s="43"/>
      <c r="DS238" s="43"/>
      <c r="DT238" s="43"/>
      <c r="DU238" s="43"/>
      <c r="DV238" s="43"/>
      <c r="DW238" s="43"/>
      <c r="DX238" s="43"/>
      <c r="DY238" s="43"/>
      <c r="DZ238" s="43"/>
      <c r="EA238" s="43"/>
      <c r="EB238" s="43"/>
      <c r="EC238" s="43"/>
      <c r="ED238" s="43"/>
      <c r="EE238" s="43"/>
      <c r="EF238" s="43"/>
      <c r="EG238" s="43"/>
      <c r="EH238" s="43"/>
      <c r="EI238" s="43"/>
      <c r="EJ238" s="43"/>
      <c r="EK238" s="43"/>
      <c r="EL238" s="43"/>
      <c r="EM238" s="43"/>
      <c r="EN238" s="43"/>
      <c r="EO238" s="43"/>
      <c r="EP238" s="43"/>
      <c r="EQ238" s="43"/>
      <c r="ER238" s="43"/>
      <c r="ES238" s="43"/>
      <c r="ET238" s="43"/>
      <c r="EU238" s="43"/>
      <c r="EV238" s="43"/>
      <c r="EW238" s="43"/>
      <c r="EX238" s="43"/>
      <c r="EY238" s="43"/>
      <c r="EZ238" s="43"/>
      <c r="FA238" s="43"/>
      <c r="FB238" s="43"/>
      <c r="FC238" s="43"/>
      <c r="FD238" s="43"/>
      <c r="FE238" s="43"/>
      <c r="FF238" s="43"/>
      <c r="FG238" s="43"/>
      <c r="FH238" s="43"/>
      <c r="FI238" s="43"/>
      <c r="FJ238" s="43"/>
      <c r="FK238" s="43"/>
      <c r="FL238" s="43"/>
      <c r="FM238" s="43"/>
      <c r="FN238" s="43"/>
      <c r="FO238" s="43"/>
      <c r="FP238" s="43"/>
      <c r="FQ238" s="43"/>
      <c r="FR238" s="43"/>
      <c r="FS238" s="43"/>
      <c r="FT238" s="43"/>
      <c r="FU238" s="43"/>
      <c r="FV238" s="43"/>
      <c r="FW238" s="43"/>
      <c r="FX238" s="43"/>
      <c r="FY238" s="43"/>
      <c r="FZ238" s="43"/>
      <c r="GA238" s="43"/>
      <c r="GB238" s="43"/>
      <c r="GC238" s="43"/>
      <c r="GD238" s="43"/>
      <c r="GE238" s="43"/>
      <c r="GF238" s="43"/>
      <c r="GG238" s="43"/>
      <c r="GH238" s="43"/>
      <c r="GI238" s="43"/>
      <c r="GJ238" s="43"/>
      <c r="GK238" s="43"/>
      <c r="GL238" s="43"/>
      <c r="GM238" s="43"/>
      <c r="GN238" s="43"/>
      <c r="GO238" s="43"/>
      <c r="GP238" s="43"/>
      <c r="GQ238" s="43"/>
      <c r="GR238" s="43"/>
      <c r="GS238" s="43"/>
      <c r="GT238" s="43"/>
      <c r="GU238" s="43"/>
      <c r="GV238" s="43"/>
      <c r="GW238" s="43"/>
      <c r="GX238" s="43"/>
      <c r="GY238" s="43"/>
      <c r="GZ238" s="43"/>
      <c r="HA238" s="43"/>
      <c r="HB238" s="43"/>
      <c r="HC238" s="43"/>
      <c r="HD238" s="43"/>
      <c r="HE238" s="43"/>
      <c r="HF238" s="43"/>
      <c r="HG238" s="43"/>
      <c r="HH238" s="43"/>
      <c r="HI238" s="43"/>
      <c r="HJ238" s="43"/>
      <c r="HK238" s="43"/>
      <c r="HL238" s="43"/>
      <c r="HM238" s="43"/>
      <c r="HN238" s="43"/>
      <c r="HO238" s="43"/>
      <c r="HP238" s="43"/>
      <c r="HQ238" s="43"/>
      <c r="HR238" s="43"/>
      <c r="HS238" s="43"/>
      <c r="HT238" s="43"/>
      <c r="HU238" s="43"/>
      <c r="HV238" s="43"/>
      <c r="HW238" s="43"/>
      <c r="HX238" s="43"/>
      <c r="HY238" s="43"/>
      <c r="HZ238" s="43"/>
      <c r="IA238" s="43"/>
      <c r="IB238" s="43"/>
      <c r="IC238" s="43"/>
      <c r="ID238" s="43"/>
      <c r="IE238" s="43"/>
      <c r="IF238" s="43"/>
      <c r="IG238" s="43"/>
      <c r="IH238" s="43"/>
      <c r="II238" s="43"/>
      <c r="IJ238" s="43"/>
      <c r="IK238" s="43"/>
      <c r="IL238" s="43"/>
      <c r="IM238" s="43"/>
      <c r="IN238" s="43"/>
      <c r="IO238" s="43"/>
      <c r="IP238" s="43"/>
      <c r="IQ238" s="43"/>
      <c r="IR238" s="43"/>
      <c r="IS238" s="43"/>
      <c r="IT238" s="43"/>
      <c r="IU238" s="43"/>
    </row>
    <row r="239" spans="1:255" ht="15" customHeight="1">
      <c r="A239" s="211" t="s">
        <v>2797</v>
      </c>
      <c r="B239" s="212"/>
      <c r="C239" s="212"/>
      <c r="D239" s="212"/>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43"/>
      <c r="BV239" s="43"/>
      <c r="BW239" s="43"/>
      <c r="BX239" s="43"/>
      <c r="BY239" s="43"/>
      <c r="BZ239" s="43"/>
      <c r="CA239" s="43"/>
      <c r="CB239" s="43"/>
      <c r="CC239" s="43"/>
      <c r="CD239" s="43"/>
      <c r="CE239" s="43"/>
      <c r="CF239" s="43"/>
      <c r="CG239" s="43"/>
      <c r="CH239" s="43"/>
      <c r="CI239" s="43"/>
      <c r="CJ239" s="43"/>
      <c r="CK239" s="43"/>
      <c r="CL239" s="43"/>
      <c r="CM239" s="43"/>
      <c r="CN239" s="43"/>
      <c r="CO239" s="43"/>
      <c r="CP239" s="43"/>
      <c r="CQ239" s="43"/>
      <c r="CR239" s="43"/>
      <c r="CS239" s="43"/>
      <c r="CT239" s="43"/>
      <c r="CU239" s="43"/>
      <c r="CV239" s="43"/>
      <c r="CW239" s="43"/>
      <c r="CX239" s="43"/>
      <c r="CY239" s="43"/>
      <c r="CZ239" s="43"/>
      <c r="DA239" s="43"/>
      <c r="DB239" s="43"/>
      <c r="DC239" s="43"/>
      <c r="DD239" s="43"/>
      <c r="DE239" s="43"/>
      <c r="DF239" s="43"/>
      <c r="DG239" s="43"/>
      <c r="DH239" s="43"/>
      <c r="DI239" s="43"/>
      <c r="DJ239" s="43"/>
      <c r="DK239" s="43"/>
      <c r="DL239" s="43"/>
      <c r="DM239" s="43"/>
      <c r="DN239" s="43"/>
      <c r="DO239" s="43"/>
      <c r="DP239" s="43"/>
      <c r="DQ239" s="43"/>
      <c r="DR239" s="43"/>
      <c r="DS239" s="43"/>
      <c r="DT239" s="43"/>
      <c r="DU239" s="43"/>
      <c r="DV239" s="43"/>
      <c r="DW239" s="43"/>
      <c r="DX239" s="43"/>
      <c r="DY239" s="43"/>
      <c r="DZ239" s="43"/>
      <c r="EA239" s="43"/>
      <c r="EB239" s="43"/>
      <c r="EC239" s="43"/>
      <c r="ED239" s="43"/>
      <c r="EE239" s="43"/>
      <c r="EF239" s="43"/>
      <c r="EG239" s="43"/>
      <c r="EH239" s="43"/>
      <c r="EI239" s="43"/>
      <c r="EJ239" s="43"/>
      <c r="EK239" s="43"/>
      <c r="EL239" s="43"/>
      <c r="EM239" s="43"/>
      <c r="EN239" s="43"/>
      <c r="EO239" s="43"/>
      <c r="EP239" s="43"/>
      <c r="EQ239" s="43"/>
      <c r="ER239" s="43"/>
      <c r="ES239" s="43"/>
      <c r="ET239" s="43"/>
      <c r="EU239" s="43"/>
      <c r="EV239" s="43"/>
      <c r="EW239" s="43"/>
      <c r="EX239" s="43"/>
      <c r="EY239" s="43"/>
      <c r="EZ239" s="43"/>
      <c r="FA239" s="43"/>
      <c r="FB239" s="43"/>
      <c r="FC239" s="43"/>
      <c r="FD239" s="43"/>
      <c r="FE239" s="43"/>
      <c r="FF239" s="43"/>
      <c r="FG239" s="43"/>
      <c r="FH239" s="43"/>
      <c r="FI239" s="43"/>
      <c r="FJ239" s="43"/>
      <c r="FK239" s="43"/>
      <c r="FL239" s="43"/>
      <c r="FM239" s="43"/>
      <c r="FN239" s="43"/>
      <c r="FO239" s="43"/>
      <c r="FP239" s="43"/>
      <c r="FQ239" s="43"/>
      <c r="FR239" s="43"/>
      <c r="FS239" s="43"/>
      <c r="FT239" s="43"/>
      <c r="FU239" s="43"/>
      <c r="FV239" s="43"/>
      <c r="FW239" s="43"/>
      <c r="FX239" s="43"/>
      <c r="FY239" s="43"/>
      <c r="FZ239" s="43"/>
      <c r="GA239" s="43"/>
      <c r="GB239" s="43"/>
      <c r="GC239" s="43"/>
      <c r="GD239" s="43"/>
      <c r="GE239" s="43"/>
      <c r="GF239" s="43"/>
      <c r="GG239" s="43"/>
      <c r="GH239" s="43"/>
      <c r="GI239" s="43"/>
      <c r="GJ239" s="43"/>
      <c r="GK239" s="43"/>
      <c r="GL239" s="43"/>
      <c r="GM239" s="43"/>
      <c r="GN239" s="43"/>
      <c r="GO239" s="43"/>
      <c r="GP239" s="43"/>
      <c r="GQ239" s="43"/>
      <c r="GR239" s="43"/>
      <c r="GS239" s="43"/>
      <c r="GT239" s="43"/>
      <c r="GU239" s="43"/>
      <c r="GV239" s="43"/>
      <c r="GW239" s="43"/>
      <c r="GX239" s="43"/>
      <c r="GY239" s="43"/>
      <c r="GZ239" s="43"/>
      <c r="HA239" s="43"/>
      <c r="HB239" s="43"/>
      <c r="HC239" s="43"/>
      <c r="HD239" s="43"/>
      <c r="HE239" s="43"/>
      <c r="HF239" s="43"/>
      <c r="HG239" s="43"/>
      <c r="HH239" s="43"/>
      <c r="HI239" s="43"/>
      <c r="HJ239" s="43"/>
      <c r="HK239" s="43"/>
      <c r="HL239" s="43"/>
      <c r="HM239" s="43"/>
      <c r="HN239" s="43"/>
      <c r="HO239" s="43"/>
      <c r="HP239" s="43"/>
      <c r="HQ239" s="43"/>
      <c r="HR239" s="43"/>
      <c r="HS239" s="43"/>
      <c r="HT239" s="43"/>
      <c r="HU239" s="43"/>
      <c r="HV239" s="43"/>
      <c r="HW239" s="43"/>
      <c r="HX239" s="43"/>
      <c r="HY239" s="43"/>
      <c r="HZ239" s="43"/>
      <c r="IA239" s="43"/>
      <c r="IB239" s="43"/>
      <c r="IC239" s="43"/>
      <c r="ID239" s="43"/>
      <c r="IE239" s="43"/>
      <c r="IF239" s="43"/>
      <c r="IG239" s="43"/>
      <c r="IH239" s="43"/>
      <c r="II239" s="43"/>
      <c r="IJ239" s="43"/>
      <c r="IK239" s="43"/>
      <c r="IL239" s="43"/>
      <c r="IM239" s="43"/>
      <c r="IN239" s="43"/>
      <c r="IO239" s="43"/>
      <c r="IP239" s="43"/>
      <c r="IQ239" s="43"/>
      <c r="IR239" s="43"/>
      <c r="IS239" s="43"/>
      <c r="IT239" s="43"/>
      <c r="IU239" s="43"/>
    </row>
    <row r="240" spans="1:255" ht="15" customHeight="1">
      <c r="A240" s="212" t="s">
        <v>2796</v>
      </c>
      <c r="B240" s="212"/>
      <c r="C240" s="212"/>
      <c r="D240" s="212"/>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43"/>
      <c r="BV240" s="43"/>
      <c r="BW240" s="43"/>
      <c r="BX240" s="43"/>
      <c r="BY240" s="43"/>
      <c r="BZ240" s="43"/>
      <c r="CA240" s="43"/>
      <c r="CB240" s="43"/>
      <c r="CC240" s="43"/>
      <c r="CD240" s="43"/>
      <c r="CE240" s="43"/>
      <c r="CF240" s="43"/>
      <c r="CG240" s="43"/>
      <c r="CH240" s="43"/>
      <c r="CI240" s="43"/>
      <c r="CJ240" s="43"/>
      <c r="CK240" s="43"/>
      <c r="CL240" s="43"/>
      <c r="CM240" s="43"/>
      <c r="CN240" s="43"/>
      <c r="CO240" s="43"/>
      <c r="CP240" s="43"/>
      <c r="CQ240" s="43"/>
      <c r="CR240" s="43"/>
      <c r="CS240" s="43"/>
      <c r="CT240" s="43"/>
      <c r="CU240" s="43"/>
      <c r="CV240" s="43"/>
      <c r="CW240" s="43"/>
      <c r="CX240" s="43"/>
      <c r="CY240" s="43"/>
      <c r="CZ240" s="43"/>
      <c r="DA240" s="43"/>
      <c r="DB240" s="43"/>
      <c r="DC240" s="43"/>
      <c r="DD240" s="43"/>
      <c r="DE240" s="43"/>
      <c r="DF240" s="43"/>
      <c r="DG240" s="43"/>
      <c r="DH240" s="43"/>
      <c r="DI240" s="43"/>
      <c r="DJ240" s="43"/>
      <c r="DK240" s="43"/>
      <c r="DL240" s="43"/>
      <c r="DM240" s="43"/>
      <c r="DN240" s="43"/>
      <c r="DO240" s="43"/>
      <c r="DP240" s="43"/>
      <c r="DQ240" s="43"/>
      <c r="DR240" s="43"/>
      <c r="DS240" s="43"/>
      <c r="DT240" s="43"/>
      <c r="DU240" s="43"/>
      <c r="DV240" s="43"/>
      <c r="DW240" s="43"/>
      <c r="DX240" s="43"/>
      <c r="DY240" s="43"/>
      <c r="DZ240" s="43"/>
      <c r="EA240" s="43"/>
      <c r="EB240" s="43"/>
      <c r="EC240" s="43"/>
      <c r="ED240" s="43"/>
      <c r="EE240" s="43"/>
      <c r="EF240" s="43"/>
      <c r="EG240" s="43"/>
      <c r="EH240" s="43"/>
      <c r="EI240" s="43"/>
      <c r="EJ240" s="43"/>
      <c r="EK240" s="43"/>
      <c r="EL240" s="43"/>
      <c r="EM240" s="43"/>
      <c r="EN240" s="43"/>
      <c r="EO240" s="43"/>
      <c r="EP240" s="43"/>
      <c r="EQ240" s="43"/>
      <c r="ER240" s="43"/>
      <c r="ES240" s="43"/>
      <c r="ET240" s="43"/>
      <c r="EU240" s="43"/>
      <c r="EV240" s="43"/>
      <c r="EW240" s="43"/>
      <c r="EX240" s="43"/>
      <c r="EY240" s="43"/>
      <c r="EZ240" s="43"/>
      <c r="FA240" s="43"/>
      <c r="FB240" s="43"/>
      <c r="FC240" s="43"/>
      <c r="FD240" s="43"/>
      <c r="FE240" s="43"/>
      <c r="FF240" s="43"/>
      <c r="FG240" s="43"/>
      <c r="FH240" s="43"/>
      <c r="FI240" s="43"/>
      <c r="FJ240" s="43"/>
      <c r="FK240" s="43"/>
      <c r="FL240" s="43"/>
      <c r="FM240" s="43"/>
      <c r="FN240" s="43"/>
      <c r="FO240" s="43"/>
      <c r="FP240" s="43"/>
      <c r="FQ240" s="43"/>
      <c r="FR240" s="43"/>
      <c r="FS240" s="43"/>
      <c r="FT240" s="43"/>
      <c r="FU240" s="43"/>
      <c r="FV240" s="43"/>
      <c r="FW240" s="43"/>
      <c r="FX240" s="43"/>
      <c r="FY240" s="43"/>
      <c r="FZ240" s="43"/>
      <c r="GA240" s="43"/>
      <c r="GB240" s="43"/>
      <c r="GC240" s="43"/>
      <c r="GD240" s="43"/>
      <c r="GE240" s="43"/>
      <c r="GF240" s="43"/>
      <c r="GG240" s="43"/>
      <c r="GH240" s="43"/>
      <c r="GI240" s="43"/>
      <c r="GJ240" s="43"/>
      <c r="GK240" s="43"/>
      <c r="GL240" s="43"/>
      <c r="GM240" s="43"/>
      <c r="GN240" s="43"/>
      <c r="GO240" s="43"/>
      <c r="GP240" s="43"/>
      <c r="GQ240" s="43"/>
      <c r="GR240" s="43"/>
      <c r="GS240" s="43"/>
      <c r="GT240" s="43"/>
      <c r="GU240" s="43"/>
      <c r="GV240" s="43"/>
      <c r="GW240" s="43"/>
      <c r="GX240" s="43"/>
      <c r="GY240" s="43"/>
      <c r="GZ240" s="43"/>
      <c r="HA240" s="43"/>
      <c r="HB240" s="43"/>
      <c r="HC240" s="43"/>
      <c r="HD240" s="43"/>
      <c r="HE240" s="43"/>
      <c r="HF240" s="43"/>
      <c r="HG240" s="43"/>
      <c r="HH240" s="43"/>
      <c r="HI240" s="43"/>
      <c r="HJ240" s="43"/>
      <c r="HK240" s="43"/>
      <c r="HL240" s="43"/>
      <c r="HM240" s="43"/>
      <c r="HN240" s="43"/>
      <c r="HO240" s="43"/>
      <c r="HP240" s="43"/>
      <c r="HQ240" s="43"/>
      <c r="HR240" s="43"/>
      <c r="HS240" s="43"/>
      <c r="HT240" s="43"/>
      <c r="HU240" s="43"/>
      <c r="HV240" s="43"/>
      <c r="HW240" s="43"/>
      <c r="HX240" s="43"/>
      <c r="HY240" s="43"/>
      <c r="HZ240" s="43"/>
      <c r="IA240" s="43"/>
      <c r="IB240" s="43"/>
      <c r="IC240" s="43"/>
      <c r="ID240" s="43"/>
      <c r="IE240" s="43"/>
      <c r="IF240" s="43"/>
      <c r="IG240" s="43"/>
      <c r="IH240" s="43"/>
      <c r="II240" s="43"/>
      <c r="IJ240" s="43"/>
      <c r="IK240" s="43"/>
      <c r="IL240" s="43"/>
      <c r="IM240" s="43"/>
      <c r="IN240" s="43"/>
      <c r="IO240" s="43"/>
      <c r="IP240" s="43"/>
      <c r="IQ240" s="43"/>
      <c r="IR240" s="43"/>
      <c r="IS240" s="43"/>
      <c r="IT240" s="43"/>
      <c r="IU240" s="43"/>
    </row>
    <row r="241" spans="1:255" ht="15.75" customHeight="1">
      <c r="A241" s="215" t="s">
        <v>2800</v>
      </c>
      <c r="B241" s="216"/>
      <c r="C241" s="217">
        <f>DATE(2020,4,10)</f>
        <v>43931</v>
      </c>
      <c r="D241" s="215" t="s">
        <v>2748</v>
      </c>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43"/>
      <c r="CU241" s="43"/>
      <c r="CV241" s="43"/>
      <c r="CW241" s="43"/>
      <c r="CX241" s="43"/>
      <c r="CY241" s="43"/>
      <c r="CZ241" s="43"/>
      <c r="DA241" s="43"/>
      <c r="DB241" s="43"/>
      <c r="DC241" s="43"/>
      <c r="DD241" s="43"/>
      <c r="DE241" s="43"/>
      <c r="DF241" s="43"/>
      <c r="DG241" s="43"/>
      <c r="DH241" s="43"/>
      <c r="DI241" s="43"/>
      <c r="DJ241" s="43"/>
      <c r="DK241" s="43"/>
      <c r="DL241" s="43"/>
      <c r="DM241" s="43"/>
      <c r="DN241" s="43"/>
      <c r="DO241" s="43"/>
      <c r="DP241" s="43"/>
      <c r="DQ241" s="43"/>
      <c r="DR241" s="43"/>
      <c r="DS241" s="43"/>
      <c r="DT241" s="43"/>
      <c r="DU241" s="43"/>
      <c r="DV241" s="43"/>
      <c r="DW241" s="43"/>
      <c r="DX241" s="43"/>
      <c r="DY241" s="43"/>
      <c r="DZ241" s="43"/>
      <c r="EA241" s="43"/>
      <c r="EB241" s="43"/>
      <c r="EC241" s="43"/>
      <c r="ED241" s="43"/>
      <c r="EE241" s="43"/>
      <c r="EF241" s="43"/>
      <c r="EG241" s="43"/>
      <c r="EH241" s="43"/>
      <c r="EI241" s="43"/>
      <c r="EJ241" s="43"/>
      <c r="EK241" s="43"/>
      <c r="EL241" s="43"/>
      <c r="EM241" s="43"/>
      <c r="EN241" s="43"/>
      <c r="EO241" s="43"/>
      <c r="EP241" s="43"/>
      <c r="EQ241" s="43"/>
      <c r="ER241" s="43"/>
      <c r="ES241" s="43"/>
      <c r="ET241" s="43"/>
      <c r="EU241" s="43"/>
      <c r="EV241" s="43"/>
      <c r="EW241" s="43"/>
      <c r="EX241" s="43"/>
      <c r="EY241" s="43"/>
      <c r="EZ241" s="43"/>
      <c r="FA241" s="43"/>
      <c r="FB241" s="43"/>
      <c r="FC241" s="43"/>
      <c r="FD241" s="43"/>
      <c r="FE241" s="43"/>
      <c r="FF241" s="43"/>
      <c r="FG241" s="43"/>
      <c r="FH241" s="43"/>
      <c r="FI241" s="43"/>
      <c r="FJ241" s="43"/>
      <c r="FK241" s="43"/>
      <c r="FL241" s="43"/>
      <c r="FM241" s="43"/>
      <c r="FN241" s="43"/>
      <c r="FO241" s="43"/>
      <c r="FP241" s="43"/>
      <c r="FQ241" s="43"/>
      <c r="FR241" s="43"/>
      <c r="FS241" s="43"/>
      <c r="FT241" s="43"/>
      <c r="FU241" s="43"/>
      <c r="FV241" s="43"/>
      <c r="FW241" s="43"/>
      <c r="FX241" s="43"/>
      <c r="FY241" s="43"/>
      <c r="FZ241" s="43"/>
      <c r="GA241" s="43"/>
      <c r="GB241" s="43"/>
      <c r="GC241" s="43"/>
      <c r="GD241" s="43"/>
      <c r="GE241" s="43"/>
      <c r="GF241" s="43"/>
      <c r="GG241" s="43"/>
      <c r="GH241" s="43"/>
      <c r="GI241" s="43"/>
      <c r="GJ241" s="43"/>
      <c r="GK241" s="43"/>
      <c r="GL241" s="43"/>
      <c r="GM241" s="43"/>
      <c r="GN241" s="43"/>
      <c r="GO241" s="43"/>
      <c r="GP241" s="43"/>
      <c r="GQ241" s="43"/>
      <c r="GR241" s="43"/>
      <c r="GS241" s="43"/>
      <c r="GT241" s="43"/>
      <c r="GU241" s="43"/>
      <c r="GV241" s="43"/>
      <c r="GW241" s="43"/>
      <c r="GX241" s="43"/>
      <c r="GY241" s="43"/>
      <c r="GZ241" s="43"/>
      <c r="HA241" s="43"/>
      <c r="HB241" s="43"/>
      <c r="HC241" s="43"/>
      <c r="HD241" s="43"/>
      <c r="HE241" s="43"/>
      <c r="HF241" s="43"/>
      <c r="HG241" s="43"/>
      <c r="HH241" s="43"/>
      <c r="HI241" s="43"/>
      <c r="HJ241" s="43"/>
      <c r="HK241" s="43"/>
      <c r="HL241" s="43"/>
      <c r="HM241" s="43"/>
      <c r="HN241" s="43"/>
      <c r="HO241" s="43"/>
      <c r="HP241" s="43"/>
      <c r="HQ241" s="43"/>
      <c r="HR241" s="43"/>
      <c r="HS241" s="43"/>
      <c r="HT241" s="43"/>
      <c r="HU241" s="43"/>
      <c r="HV241" s="43"/>
      <c r="HW241" s="43"/>
      <c r="HX241" s="43"/>
      <c r="HY241" s="43"/>
      <c r="HZ241" s="43"/>
      <c r="IA241" s="43"/>
      <c r="IB241" s="43"/>
      <c r="IC241" s="43"/>
      <c r="ID241" s="43"/>
      <c r="IE241" s="43"/>
      <c r="IF241" s="43"/>
      <c r="IG241" s="43"/>
      <c r="IH241" s="43"/>
      <c r="II241" s="43"/>
      <c r="IJ241" s="43"/>
      <c r="IK241" s="43"/>
      <c r="IL241" s="43"/>
      <c r="IM241" s="43"/>
      <c r="IN241" s="43"/>
      <c r="IO241" s="43"/>
      <c r="IP241" s="43"/>
      <c r="IQ241" s="43"/>
      <c r="IR241" s="43"/>
      <c r="IS241" s="43"/>
      <c r="IT241" s="43"/>
      <c r="IU241" s="43"/>
    </row>
    <row r="242" spans="1:255" ht="15" customHeight="1">
      <c r="A242" s="212" t="s">
        <v>1655</v>
      </c>
      <c r="B242" s="212"/>
      <c r="C242" s="212"/>
      <c r="D242" s="212"/>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43"/>
      <c r="BV242" s="43"/>
      <c r="BW242" s="43"/>
      <c r="BX242" s="43"/>
      <c r="BY242" s="43"/>
      <c r="BZ242" s="43"/>
      <c r="CA242" s="43"/>
      <c r="CB242" s="43"/>
      <c r="CC242" s="43"/>
      <c r="CD242" s="43"/>
      <c r="CE242" s="43"/>
      <c r="CF242" s="43"/>
      <c r="CG242" s="43"/>
      <c r="CH242" s="43"/>
      <c r="CI242" s="43"/>
      <c r="CJ242" s="43"/>
      <c r="CK242" s="43"/>
      <c r="CL242" s="43"/>
      <c r="CM242" s="43"/>
      <c r="CN242" s="43"/>
      <c r="CO242" s="43"/>
      <c r="CP242" s="43"/>
      <c r="CQ242" s="43"/>
      <c r="CR242" s="43"/>
      <c r="CS242" s="43"/>
      <c r="CT242" s="43"/>
      <c r="CU242" s="43"/>
      <c r="CV242" s="43"/>
      <c r="CW242" s="43"/>
      <c r="CX242" s="43"/>
      <c r="CY242" s="43"/>
      <c r="CZ242" s="43"/>
      <c r="DA242" s="43"/>
      <c r="DB242" s="43"/>
      <c r="DC242" s="43"/>
      <c r="DD242" s="43"/>
      <c r="DE242" s="43"/>
      <c r="DF242" s="43"/>
      <c r="DG242" s="43"/>
      <c r="DH242" s="43"/>
      <c r="DI242" s="43"/>
      <c r="DJ242" s="43"/>
      <c r="DK242" s="43"/>
      <c r="DL242" s="43"/>
      <c r="DM242" s="43"/>
      <c r="DN242" s="43"/>
      <c r="DO242" s="43"/>
      <c r="DP242" s="43"/>
      <c r="DQ242" s="43"/>
      <c r="DR242" s="43"/>
      <c r="DS242" s="43"/>
      <c r="DT242" s="43"/>
      <c r="DU242" s="43"/>
      <c r="DV242" s="43"/>
      <c r="DW242" s="43"/>
      <c r="DX242" s="43"/>
      <c r="DY242" s="43"/>
      <c r="DZ242" s="43"/>
      <c r="EA242" s="43"/>
      <c r="EB242" s="43"/>
      <c r="EC242" s="43"/>
      <c r="ED242" s="43"/>
      <c r="EE242" s="43"/>
      <c r="EF242" s="43"/>
      <c r="EG242" s="43"/>
      <c r="EH242" s="43"/>
      <c r="EI242" s="43"/>
      <c r="EJ242" s="43"/>
      <c r="EK242" s="43"/>
      <c r="EL242" s="43"/>
      <c r="EM242" s="43"/>
      <c r="EN242" s="43"/>
      <c r="EO242" s="43"/>
      <c r="EP242" s="43"/>
      <c r="EQ242" s="43"/>
      <c r="ER242" s="43"/>
      <c r="ES242" s="43"/>
      <c r="ET242" s="43"/>
      <c r="EU242" s="43"/>
      <c r="EV242" s="43"/>
      <c r="EW242" s="43"/>
      <c r="EX242" s="43"/>
      <c r="EY242" s="43"/>
      <c r="EZ242" s="43"/>
      <c r="FA242" s="43"/>
      <c r="FB242" s="43"/>
      <c r="FC242" s="43"/>
      <c r="FD242" s="43"/>
      <c r="FE242" s="43"/>
      <c r="FF242" s="43"/>
      <c r="FG242" s="43"/>
      <c r="FH242" s="43"/>
      <c r="FI242" s="43"/>
      <c r="FJ242" s="43"/>
      <c r="FK242" s="43"/>
      <c r="FL242" s="43"/>
      <c r="FM242" s="43"/>
      <c r="FN242" s="43"/>
      <c r="FO242" s="43"/>
      <c r="FP242" s="43"/>
      <c r="FQ242" s="43"/>
      <c r="FR242" s="43"/>
      <c r="FS242" s="43"/>
      <c r="FT242" s="43"/>
      <c r="FU242" s="43"/>
      <c r="FV242" s="43"/>
      <c r="FW242" s="43"/>
      <c r="FX242" s="43"/>
      <c r="FY242" s="43"/>
      <c r="FZ242" s="43"/>
      <c r="GA242" s="43"/>
      <c r="GB242" s="43"/>
      <c r="GC242" s="43"/>
      <c r="GD242" s="43"/>
      <c r="GE242" s="43"/>
      <c r="GF242" s="43"/>
      <c r="GG242" s="43"/>
      <c r="GH242" s="43"/>
      <c r="GI242" s="43"/>
      <c r="GJ242" s="43"/>
      <c r="GK242" s="43"/>
      <c r="GL242" s="43"/>
      <c r="GM242" s="43"/>
      <c r="GN242" s="43"/>
      <c r="GO242" s="43"/>
      <c r="GP242" s="43"/>
      <c r="GQ242" s="43"/>
      <c r="GR242" s="43"/>
      <c r="GS242" s="43"/>
      <c r="GT242" s="43"/>
      <c r="GU242" s="43"/>
      <c r="GV242" s="43"/>
      <c r="GW242" s="43"/>
      <c r="GX242" s="43"/>
      <c r="GY242" s="43"/>
      <c r="GZ242" s="43"/>
      <c r="HA242" s="43"/>
      <c r="HB242" s="43"/>
      <c r="HC242" s="43"/>
      <c r="HD242" s="43"/>
      <c r="HE242" s="43"/>
      <c r="HF242" s="43"/>
      <c r="HG242" s="43"/>
      <c r="HH242" s="43"/>
      <c r="HI242" s="43"/>
      <c r="HJ242" s="43"/>
      <c r="HK242" s="43"/>
      <c r="HL242" s="43"/>
      <c r="HM242" s="43"/>
      <c r="HN242" s="43"/>
      <c r="HO242" s="43"/>
      <c r="HP242" s="43"/>
      <c r="HQ242" s="43"/>
      <c r="HR242" s="43"/>
      <c r="HS242" s="43"/>
      <c r="HT242" s="43"/>
      <c r="HU242" s="43"/>
      <c r="HV242" s="43"/>
      <c r="HW242" s="43"/>
      <c r="HX242" s="43"/>
      <c r="HY242" s="43"/>
      <c r="HZ242" s="43"/>
      <c r="IA242" s="43"/>
      <c r="IB242" s="43"/>
      <c r="IC242" s="43"/>
      <c r="ID242" s="43"/>
      <c r="IE242" s="43"/>
      <c r="IF242" s="43"/>
      <c r="IG242" s="43"/>
      <c r="IH242" s="43"/>
      <c r="II242" s="43"/>
      <c r="IJ242" s="43"/>
      <c r="IK242" s="43"/>
      <c r="IL242" s="43"/>
      <c r="IM242" s="43"/>
      <c r="IN242" s="43"/>
      <c r="IO242" s="43"/>
      <c r="IP242" s="43"/>
      <c r="IQ242" s="43"/>
      <c r="IR242" s="43"/>
      <c r="IS242" s="43"/>
      <c r="IT242" s="43"/>
      <c r="IU242" s="43"/>
    </row>
    <row r="243" spans="1:255" ht="15" customHeight="1">
      <c r="A243" s="212" t="s">
        <v>2801</v>
      </c>
      <c r="B243" s="212"/>
      <c r="C243" s="212"/>
      <c r="D243" s="212"/>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43"/>
      <c r="BV243" s="43"/>
      <c r="BW243" s="43"/>
      <c r="BX243" s="43"/>
      <c r="BY243" s="43"/>
      <c r="BZ243" s="43"/>
      <c r="CA243" s="43"/>
      <c r="CB243" s="43"/>
      <c r="CC243" s="43"/>
      <c r="CD243" s="43"/>
      <c r="CE243" s="43"/>
      <c r="CF243" s="43"/>
      <c r="CG243" s="43"/>
      <c r="CH243" s="43"/>
      <c r="CI243" s="43"/>
      <c r="CJ243" s="43"/>
      <c r="CK243" s="43"/>
      <c r="CL243" s="43"/>
      <c r="CM243" s="43"/>
      <c r="CN243" s="43"/>
      <c r="CO243" s="43"/>
      <c r="CP243" s="43"/>
      <c r="CQ243" s="43"/>
      <c r="CR243" s="43"/>
      <c r="CS243" s="43"/>
      <c r="CT243" s="43"/>
      <c r="CU243" s="43"/>
      <c r="CV243" s="43"/>
      <c r="CW243" s="43"/>
      <c r="CX243" s="43"/>
      <c r="CY243" s="43"/>
      <c r="CZ243" s="43"/>
      <c r="DA243" s="43"/>
      <c r="DB243" s="43"/>
      <c r="DC243" s="43"/>
      <c r="DD243" s="43"/>
      <c r="DE243" s="43"/>
      <c r="DF243" s="43"/>
      <c r="DG243" s="43"/>
      <c r="DH243" s="43"/>
      <c r="DI243" s="43"/>
      <c r="DJ243" s="43"/>
      <c r="DK243" s="43"/>
      <c r="DL243" s="43"/>
      <c r="DM243" s="43"/>
      <c r="DN243" s="43"/>
      <c r="DO243" s="43"/>
      <c r="DP243" s="43"/>
      <c r="DQ243" s="43"/>
      <c r="DR243" s="43"/>
      <c r="DS243" s="43"/>
      <c r="DT243" s="43"/>
      <c r="DU243" s="43"/>
      <c r="DV243" s="43"/>
      <c r="DW243" s="43"/>
      <c r="DX243" s="43"/>
      <c r="DY243" s="43"/>
      <c r="DZ243" s="43"/>
      <c r="EA243" s="43"/>
      <c r="EB243" s="43"/>
      <c r="EC243" s="43"/>
      <c r="ED243" s="43"/>
      <c r="EE243" s="43"/>
      <c r="EF243" s="43"/>
      <c r="EG243" s="43"/>
      <c r="EH243" s="43"/>
      <c r="EI243" s="43"/>
      <c r="EJ243" s="43"/>
      <c r="EK243" s="43"/>
      <c r="EL243" s="43"/>
      <c r="EM243" s="43"/>
      <c r="EN243" s="43"/>
      <c r="EO243" s="43"/>
      <c r="EP243" s="43"/>
      <c r="EQ243" s="43"/>
      <c r="ER243" s="43"/>
      <c r="ES243" s="43"/>
      <c r="ET243" s="43"/>
      <c r="EU243" s="43"/>
      <c r="EV243" s="43"/>
      <c r="EW243" s="43"/>
      <c r="EX243" s="43"/>
      <c r="EY243" s="43"/>
      <c r="EZ243" s="43"/>
      <c r="FA243" s="43"/>
      <c r="FB243" s="43"/>
      <c r="FC243" s="43"/>
      <c r="FD243" s="43"/>
      <c r="FE243" s="43"/>
      <c r="FF243" s="43"/>
      <c r="FG243" s="43"/>
      <c r="FH243" s="43"/>
      <c r="FI243" s="43"/>
      <c r="FJ243" s="43"/>
      <c r="FK243" s="43"/>
      <c r="FL243" s="43"/>
      <c r="FM243" s="43"/>
      <c r="FN243" s="43"/>
      <c r="FO243" s="43"/>
      <c r="FP243" s="43"/>
      <c r="FQ243" s="43"/>
      <c r="FR243" s="43"/>
      <c r="FS243" s="43"/>
      <c r="FT243" s="43"/>
      <c r="FU243" s="43"/>
      <c r="FV243" s="43"/>
      <c r="FW243" s="43"/>
      <c r="FX243" s="43"/>
      <c r="FY243" s="43"/>
      <c r="FZ243" s="43"/>
      <c r="GA243" s="43"/>
      <c r="GB243" s="43"/>
      <c r="GC243" s="43"/>
      <c r="GD243" s="43"/>
      <c r="GE243" s="43"/>
      <c r="GF243" s="43"/>
      <c r="GG243" s="43"/>
      <c r="GH243" s="43"/>
      <c r="GI243" s="43"/>
      <c r="GJ243" s="43"/>
      <c r="GK243" s="43"/>
      <c r="GL243" s="43"/>
      <c r="GM243" s="43"/>
      <c r="GN243" s="43"/>
      <c r="GO243" s="43"/>
      <c r="GP243" s="43"/>
      <c r="GQ243" s="43"/>
      <c r="GR243" s="43"/>
      <c r="GS243" s="43"/>
      <c r="GT243" s="43"/>
      <c r="GU243" s="43"/>
      <c r="GV243" s="43"/>
      <c r="GW243" s="43"/>
      <c r="GX243" s="43"/>
      <c r="GY243" s="43"/>
      <c r="GZ243" s="43"/>
      <c r="HA243" s="43"/>
      <c r="HB243" s="43"/>
      <c r="HC243" s="43"/>
      <c r="HD243" s="43"/>
      <c r="HE243" s="43"/>
      <c r="HF243" s="43"/>
      <c r="HG243" s="43"/>
      <c r="HH243" s="43"/>
      <c r="HI243" s="43"/>
      <c r="HJ243" s="43"/>
      <c r="HK243" s="43"/>
      <c r="HL243" s="43"/>
      <c r="HM243" s="43"/>
      <c r="HN243" s="43"/>
      <c r="HO243" s="43"/>
      <c r="HP243" s="43"/>
      <c r="HQ243" s="43"/>
      <c r="HR243" s="43"/>
      <c r="HS243" s="43"/>
      <c r="HT243" s="43"/>
      <c r="HU243" s="43"/>
      <c r="HV243" s="43"/>
      <c r="HW243" s="43"/>
      <c r="HX243" s="43"/>
      <c r="HY243" s="43"/>
      <c r="HZ243" s="43"/>
      <c r="IA243" s="43"/>
      <c r="IB243" s="43"/>
      <c r="IC243" s="43"/>
      <c r="ID243" s="43"/>
      <c r="IE243" s="43"/>
      <c r="IF243" s="43"/>
      <c r="IG243" s="43"/>
      <c r="IH243" s="43"/>
      <c r="II243" s="43"/>
      <c r="IJ243" s="43"/>
      <c r="IK243" s="43"/>
      <c r="IL243" s="43"/>
      <c r="IM243" s="43"/>
      <c r="IN243" s="43"/>
      <c r="IO243" s="43"/>
      <c r="IP243" s="43"/>
      <c r="IQ243" s="43"/>
      <c r="IR243" s="43"/>
      <c r="IS243" s="43"/>
      <c r="IT243" s="43"/>
      <c r="IU243" s="43"/>
    </row>
    <row r="244" spans="1:255" ht="15" customHeight="1">
      <c r="A244" s="212" t="s">
        <v>2802</v>
      </c>
      <c r="B244" s="212"/>
      <c r="C244" s="212"/>
      <c r="D244" s="212"/>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43"/>
      <c r="BV244" s="43"/>
      <c r="BW244" s="43"/>
      <c r="BX244" s="43"/>
      <c r="BY244" s="43"/>
      <c r="BZ244" s="43"/>
      <c r="CA244" s="43"/>
      <c r="CB244" s="43"/>
      <c r="CC244" s="43"/>
      <c r="CD244" s="43"/>
      <c r="CE244" s="43"/>
      <c r="CF244" s="43"/>
      <c r="CG244" s="43"/>
      <c r="CH244" s="43"/>
      <c r="CI244" s="43"/>
      <c r="CJ244" s="43"/>
      <c r="CK244" s="43"/>
      <c r="CL244" s="43"/>
      <c r="CM244" s="43"/>
      <c r="CN244" s="43"/>
      <c r="CO244" s="43"/>
      <c r="CP244" s="43"/>
      <c r="CQ244" s="43"/>
      <c r="CR244" s="43"/>
      <c r="CS244" s="43"/>
      <c r="CT244" s="43"/>
      <c r="CU244" s="43"/>
      <c r="CV244" s="43"/>
      <c r="CW244" s="43"/>
      <c r="CX244" s="43"/>
      <c r="CY244" s="43"/>
      <c r="CZ244" s="43"/>
      <c r="DA244" s="43"/>
      <c r="DB244" s="43"/>
      <c r="DC244" s="43"/>
      <c r="DD244" s="43"/>
      <c r="DE244" s="43"/>
      <c r="DF244" s="43"/>
      <c r="DG244" s="43"/>
      <c r="DH244" s="43"/>
      <c r="DI244" s="43"/>
      <c r="DJ244" s="43"/>
      <c r="DK244" s="43"/>
      <c r="DL244" s="43"/>
      <c r="DM244" s="43"/>
      <c r="DN244" s="43"/>
      <c r="DO244" s="43"/>
      <c r="DP244" s="43"/>
      <c r="DQ244" s="43"/>
      <c r="DR244" s="43"/>
      <c r="DS244" s="43"/>
      <c r="DT244" s="43"/>
      <c r="DU244" s="43"/>
      <c r="DV244" s="43"/>
      <c r="DW244" s="43"/>
      <c r="DX244" s="43"/>
      <c r="DY244" s="43"/>
      <c r="DZ244" s="43"/>
      <c r="EA244" s="43"/>
      <c r="EB244" s="43"/>
      <c r="EC244" s="43"/>
      <c r="ED244" s="43"/>
      <c r="EE244" s="43"/>
      <c r="EF244" s="43"/>
      <c r="EG244" s="43"/>
      <c r="EH244" s="43"/>
      <c r="EI244" s="43"/>
      <c r="EJ244" s="43"/>
      <c r="EK244" s="43"/>
      <c r="EL244" s="43"/>
      <c r="EM244" s="43"/>
      <c r="EN244" s="43"/>
      <c r="EO244" s="43"/>
      <c r="EP244" s="43"/>
      <c r="EQ244" s="43"/>
      <c r="ER244" s="43"/>
      <c r="ES244" s="43"/>
      <c r="ET244" s="43"/>
      <c r="EU244" s="43"/>
      <c r="EV244" s="43"/>
      <c r="EW244" s="43"/>
      <c r="EX244" s="43"/>
      <c r="EY244" s="43"/>
      <c r="EZ244" s="43"/>
      <c r="FA244" s="43"/>
      <c r="FB244" s="43"/>
      <c r="FC244" s="43"/>
      <c r="FD244" s="43"/>
      <c r="FE244" s="43"/>
      <c r="FF244" s="43"/>
      <c r="FG244" s="43"/>
      <c r="FH244" s="43"/>
      <c r="FI244" s="43"/>
      <c r="FJ244" s="43"/>
      <c r="FK244" s="43"/>
      <c r="FL244" s="43"/>
      <c r="FM244" s="43"/>
      <c r="FN244" s="43"/>
      <c r="FO244" s="43"/>
      <c r="FP244" s="43"/>
      <c r="FQ244" s="43"/>
      <c r="FR244" s="43"/>
      <c r="FS244" s="43"/>
      <c r="FT244" s="43"/>
      <c r="FU244" s="43"/>
      <c r="FV244" s="43"/>
      <c r="FW244" s="43"/>
      <c r="FX244" s="43"/>
      <c r="FY244" s="43"/>
      <c r="FZ244" s="43"/>
      <c r="GA244" s="43"/>
      <c r="GB244" s="43"/>
      <c r="GC244" s="43"/>
      <c r="GD244" s="43"/>
      <c r="GE244" s="43"/>
      <c r="GF244" s="43"/>
      <c r="GG244" s="43"/>
      <c r="GH244" s="43"/>
      <c r="GI244" s="43"/>
      <c r="GJ244" s="43"/>
      <c r="GK244" s="43"/>
      <c r="GL244" s="43"/>
      <c r="GM244" s="43"/>
      <c r="GN244" s="43"/>
      <c r="GO244" s="43"/>
      <c r="GP244" s="43"/>
      <c r="GQ244" s="43"/>
      <c r="GR244" s="43"/>
      <c r="GS244" s="43"/>
      <c r="GT244" s="43"/>
      <c r="GU244" s="43"/>
      <c r="GV244" s="43"/>
      <c r="GW244" s="43"/>
      <c r="GX244" s="43"/>
      <c r="GY244" s="43"/>
      <c r="GZ244" s="43"/>
      <c r="HA244" s="43"/>
      <c r="HB244" s="43"/>
      <c r="HC244" s="43"/>
      <c r="HD244" s="43"/>
      <c r="HE244" s="43"/>
      <c r="HF244" s="43"/>
      <c r="HG244" s="43"/>
      <c r="HH244" s="43"/>
      <c r="HI244" s="43"/>
      <c r="HJ244" s="43"/>
      <c r="HK244" s="43"/>
      <c r="HL244" s="43"/>
      <c r="HM244" s="43"/>
      <c r="HN244" s="43"/>
      <c r="HO244" s="43"/>
      <c r="HP244" s="43"/>
      <c r="HQ244" s="43"/>
      <c r="HR244" s="43"/>
      <c r="HS244" s="43"/>
      <c r="HT244" s="43"/>
      <c r="HU244" s="43"/>
      <c r="HV244" s="43"/>
      <c r="HW244" s="43"/>
      <c r="HX244" s="43"/>
      <c r="HY244" s="43"/>
      <c r="HZ244" s="43"/>
      <c r="IA244" s="43"/>
      <c r="IB244" s="43"/>
      <c r="IC244" s="43"/>
      <c r="ID244" s="43"/>
      <c r="IE244" s="43"/>
      <c r="IF244" s="43"/>
      <c r="IG244" s="43"/>
      <c r="IH244" s="43"/>
      <c r="II244" s="43"/>
      <c r="IJ244" s="43"/>
      <c r="IK244" s="43"/>
      <c r="IL244" s="43"/>
      <c r="IM244" s="43"/>
      <c r="IN244" s="43"/>
      <c r="IO244" s="43"/>
      <c r="IP244" s="43"/>
      <c r="IQ244" s="43"/>
      <c r="IR244" s="43"/>
      <c r="IS244" s="43"/>
      <c r="IT244" s="43"/>
      <c r="IU244" s="43"/>
    </row>
    <row r="245" spans="1:255" ht="15" customHeight="1">
      <c r="A245" s="212" t="s">
        <v>2807</v>
      </c>
      <c r="B245" s="212"/>
      <c r="C245" s="212"/>
      <c r="D245" s="212"/>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3"/>
      <c r="CR245" s="43"/>
      <c r="CS245" s="43"/>
      <c r="CT245" s="43"/>
      <c r="CU245" s="43"/>
      <c r="CV245" s="43"/>
      <c r="CW245" s="43"/>
      <c r="CX245" s="43"/>
      <c r="CY245" s="43"/>
      <c r="CZ245" s="43"/>
      <c r="DA245" s="43"/>
      <c r="DB245" s="43"/>
      <c r="DC245" s="43"/>
      <c r="DD245" s="43"/>
      <c r="DE245" s="43"/>
      <c r="DF245" s="43"/>
      <c r="DG245" s="43"/>
      <c r="DH245" s="43"/>
      <c r="DI245" s="43"/>
      <c r="DJ245" s="43"/>
      <c r="DK245" s="43"/>
      <c r="DL245" s="43"/>
      <c r="DM245" s="43"/>
      <c r="DN245" s="43"/>
      <c r="DO245" s="43"/>
      <c r="DP245" s="43"/>
      <c r="DQ245" s="43"/>
      <c r="DR245" s="43"/>
      <c r="DS245" s="43"/>
      <c r="DT245" s="43"/>
      <c r="DU245" s="43"/>
      <c r="DV245" s="43"/>
      <c r="DW245" s="43"/>
      <c r="DX245" s="43"/>
      <c r="DY245" s="43"/>
      <c r="DZ245" s="43"/>
      <c r="EA245" s="43"/>
      <c r="EB245" s="43"/>
      <c r="EC245" s="43"/>
      <c r="ED245" s="43"/>
      <c r="EE245" s="43"/>
      <c r="EF245" s="43"/>
      <c r="EG245" s="43"/>
      <c r="EH245" s="43"/>
      <c r="EI245" s="43"/>
      <c r="EJ245" s="43"/>
      <c r="EK245" s="43"/>
      <c r="EL245" s="43"/>
      <c r="EM245" s="43"/>
      <c r="EN245" s="43"/>
      <c r="EO245" s="43"/>
      <c r="EP245" s="43"/>
      <c r="EQ245" s="43"/>
      <c r="ER245" s="43"/>
      <c r="ES245" s="43"/>
      <c r="ET245" s="43"/>
      <c r="EU245" s="43"/>
      <c r="EV245" s="43"/>
      <c r="EW245" s="43"/>
      <c r="EX245" s="43"/>
      <c r="EY245" s="43"/>
      <c r="EZ245" s="43"/>
      <c r="FA245" s="43"/>
      <c r="FB245" s="43"/>
      <c r="FC245" s="43"/>
      <c r="FD245" s="43"/>
      <c r="FE245" s="43"/>
      <c r="FF245" s="43"/>
      <c r="FG245" s="43"/>
      <c r="FH245" s="43"/>
      <c r="FI245" s="43"/>
      <c r="FJ245" s="43"/>
      <c r="FK245" s="43"/>
      <c r="FL245" s="43"/>
      <c r="FM245" s="43"/>
      <c r="FN245" s="43"/>
      <c r="FO245" s="43"/>
      <c r="FP245" s="43"/>
      <c r="FQ245" s="43"/>
      <c r="FR245" s="43"/>
      <c r="FS245" s="43"/>
      <c r="FT245" s="43"/>
      <c r="FU245" s="43"/>
      <c r="FV245" s="43"/>
      <c r="FW245" s="43"/>
      <c r="FX245" s="43"/>
      <c r="FY245" s="43"/>
      <c r="FZ245" s="43"/>
      <c r="GA245" s="43"/>
      <c r="GB245" s="43"/>
      <c r="GC245" s="43"/>
      <c r="GD245" s="43"/>
      <c r="GE245" s="43"/>
      <c r="GF245" s="43"/>
      <c r="GG245" s="43"/>
      <c r="GH245" s="43"/>
      <c r="GI245" s="43"/>
      <c r="GJ245" s="43"/>
      <c r="GK245" s="43"/>
      <c r="GL245" s="43"/>
      <c r="GM245" s="43"/>
      <c r="GN245" s="43"/>
      <c r="GO245" s="43"/>
      <c r="GP245" s="43"/>
      <c r="GQ245" s="43"/>
      <c r="GR245" s="43"/>
      <c r="GS245" s="43"/>
      <c r="GT245" s="43"/>
      <c r="GU245" s="43"/>
      <c r="GV245" s="43"/>
      <c r="GW245" s="43"/>
      <c r="GX245" s="43"/>
      <c r="GY245" s="43"/>
      <c r="GZ245" s="43"/>
      <c r="HA245" s="43"/>
      <c r="HB245" s="43"/>
      <c r="HC245" s="43"/>
      <c r="HD245" s="43"/>
      <c r="HE245" s="43"/>
      <c r="HF245" s="43"/>
      <c r="HG245" s="43"/>
      <c r="HH245" s="43"/>
      <c r="HI245" s="43"/>
      <c r="HJ245" s="43"/>
      <c r="HK245" s="43"/>
      <c r="HL245" s="43"/>
      <c r="HM245" s="43"/>
      <c r="HN245" s="43"/>
      <c r="HO245" s="43"/>
      <c r="HP245" s="43"/>
      <c r="HQ245" s="43"/>
      <c r="HR245" s="43"/>
      <c r="HS245" s="43"/>
      <c r="HT245" s="43"/>
      <c r="HU245" s="43"/>
      <c r="HV245" s="43"/>
      <c r="HW245" s="43"/>
      <c r="HX245" s="43"/>
      <c r="HY245" s="43"/>
      <c r="HZ245" s="43"/>
      <c r="IA245" s="43"/>
      <c r="IB245" s="43"/>
      <c r="IC245" s="43"/>
      <c r="ID245" s="43"/>
      <c r="IE245" s="43"/>
      <c r="IF245" s="43"/>
      <c r="IG245" s="43"/>
      <c r="IH245" s="43"/>
      <c r="II245" s="43"/>
      <c r="IJ245" s="43"/>
      <c r="IK245" s="43"/>
      <c r="IL245" s="43"/>
      <c r="IM245" s="43"/>
      <c r="IN245" s="43"/>
      <c r="IO245" s="43"/>
      <c r="IP245" s="43"/>
      <c r="IQ245" s="43"/>
      <c r="IR245" s="43"/>
      <c r="IS245" s="43"/>
      <c r="IT245" s="43"/>
      <c r="IU245" s="43"/>
    </row>
    <row r="246" spans="1:255" ht="15.75" customHeight="1">
      <c r="A246" s="215" t="s">
        <v>2808</v>
      </c>
      <c r="B246" s="216"/>
      <c r="C246" s="217">
        <f>DATE(2020,4,11)</f>
        <v>43932</v>
      </c>
      <c r="D246" s="215" t="s">
        <v>2809</v>
      </c>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s="43"/>
      <c r="BY246" s="43"/>
      <c r="BZ246" s="43"/>
      <c r="CA246" s="43"/>
      <c r="CB246" s="43"/>
      <c r="CC246" s="43"/>
      <c r="CD246" s="43"/>
      <c r="CE246" s="43"/>
      <c r="CF246" s="43"/>
      <c r="CG246" s="43"/>
      <c r="CH246" s="43"/>
      <c r="CI246" s="43"/>
      <c r="CJ246" s="43"/>
      <c r="CK246" s="43"/>
      <c r="CL246" s="43"/>
      <c r="CM246" s="43"/>
      <c r="CN246" s="43"/>
      <c r="CO246" s="43"/>
      <c r="CP246" s="43"/>
      <c r="CQ246" s="43"/>
      <c r="CR246" s="43"/>
      <c r="CS246" s="43"/>
      <c r="CT246" s="43"/>
      <c r="CU246" s="43"/>
      <c r="CV246" s="43"/>
      <c r="CW246" s="43"/>
      <c r="CX246" s="43"/>
      <c r="CY246" s="43"/>
      <c r="CZ246" s="43"/>
      <c r="DA246" s="43"/>
      <c r="DB246" s="43"/>
      <c r="DC246" s="43"/>
      <c r="DD246" s="43"/>
      <c r="DE246" s="43"/>
      <c r="DF246" s="43"/>
      <c r="DG246" s="43"/>
      <c r="DH246" s="43"/>
      <c r="DI246" s="43"/>
      <c r="DJ246" s="43"/>
      <c r="DK246" s="43"/>
      <c r="DL246" s="43"/>
      <c r="DM246" s="43"/>
      <c r="DN246" s="43"/>
      <c r="DO246" s="43"/>
      <c r="DP246" s="43"/>
      <c r="DQ246" s="43"/>
      <c r="DR246" s="43"/>
      <c r="DS246" s="43"/>
      <c r="DT246" s="43"/>
      <c r="DU246" s="43"/>
      <c r="DV246" s="43"/>
      <c r="DW246" s="43"/>
      <c r="DX246" s="43"/>
      <c r="DY246" s="43"/>
      <c r="DZ246" s="43"/>
      <c r="EA246" s="43"/>
      <c r="EB246" s="43"/>
      <c r="EC246" s="43"/>
      <c r="ED246" s="43"/>
      <c r="EE246" s="43"/>
      <c r="EF246" s="43"/>
      <c r="EG246" s="43"/>
      <c r="EH246" s="43"/>
      <c r="EI246" s="43"/>
      <c r="EJ246" s="43"/>
      <c r="EK246" s="43"/>
      <c r="EL246" s="43"/>
      <c r="EM246" s="43"/>
      <c r="EN246" s="43"/>
      <c r="EO246" s="43"/>
      <c r="EP246" s="43"/>
      <c r="EQ246" s="43"/>
      <c r="ER246" s="43"/>
      <c r="ES246" s="43"/>
      <c r="ET246" s="43"/>
      <c r="EU246" s="43"/>
      <c r="EV246" s="43"/>
      <c r="EW246" s="43"/>
      <c r="EX246" s="43"/>
      <c r="EY246" s="43"/>
      <c r="EZ246" s="43"/>
      <c r="FA246" s="43"/>
      <c r="FB246" s="43"/>
      <c r="FC246" s="43"/>
      <c r="FD246" s="43"/>
      <c r="FE246" s="43"/>
      <c r="FF246" s="43"/>
      <c r="FG246" s="43"/>
      <c r="FH246" s="43"/>
      <c r="FI246" s="43"/>
      <c r="FJ246" s="43"/>
      <c r="FK246" s="43"/>
      <c r="FL246" s="43"/>
      <c r="FM246" s="43"/>
      <c r="FN246" s="43"/>
      <c r="FO246" s="43"/>
      <c r="FP246" s="43"/>
      <c r="FQ246" s="43"/>
      <c r="FR246" s="43"/>
      <c r="FS246" s="43"/>
      <c r="FT246" s="43"/>
      <c r="FU246" s="43"/>
      <c r="FV246" s="43"/>
      <c r="FW246" s="43"/>
      <c r="FX246" s="43"/>
      <c r="FY246" s="43"/>
      <c r="FZ246" s="43"/>
      <c r="GA246" s="43"/>
      <c r="GB246" s="43"/>
      <c r="GC246" s="43"/>
      <c r="GD246" s="43"/>
      <c r="GE246" s="43"/>
      <c r="GF246" s="43"/>
      <c r="GG246" s="43"/>
      <c r="GH246" s="43"/>
      <c r="GI246" s="43"/>
      <c r="GJ246" s="43"/>
      <c r="GK246" s="43"/>
      <c r="GL246" s="43"/>
      <c r="GM246" s="43"/>
      <c r="GN246" s="43"/>
      <c r="GO246" s="43"/>
      <c r="GP246" s="43"/>
      <c r="GQ246" s="43"/>
      <c r="GR246" s="43"/>
      <c r="GS246" s="43"/>
      <c r="GT246" s="43"/>
      <c r="GU246" s="43"/>
      <c r="GV246" s="43"/>
      <c r="GW246" s="43"/>
      <c r="GX246" s="43"/>
      <c r="GY246" s="43"/>
      <c r="GZ246" s="43"/>
      <c r="HA246" s="43"/>
      <c r="HB246" s="43"/>
      <c r="HC246" s="43"/>
      <c r="HD246" s="43"/>
      <c r="HE246" s="43"/>
      <c r="HF246" s="43"/>
      <c r="HG246" s="43"/>
      <c r="HH246" s="43"/>
      <c r="HI246" s="43"/>
      <c r="HJ246" s="43"/>
      <c r="HK246" s="43"/>
      <c r="HL246" s="43"/>
      <c r="HM246" s="43"/>
      <c r="HN246" s="43"/>
      <c r="HO246" s="43"/>
      <c r="HP246" s="43"/>
      <c r="HQ246" s="43"/>
      <c r="HR246" s="43"/>
      <c r="HS246" s="43"/>
      <c r="HT246" s="43"/>
      <c r="HU246" s="43"/>
      <c r="HV246" s="43"/>
      <c r="HW246" s="43"/>
      <c r="HX246" s="43"/>
      <c r="HY246" s="43"/>
      <c r="HZ246" s="43"/>
      <c r="IA246" s="43"/>
      <c r="IB246" s="43"/>
      <c r="IC246" s="43"/>
      <c r="ID246" s="43"/>
      <c r="IE246" s="43"/>
      <c r="IF246" s="43"/>
      <c r="IG246" s="43"/>
      <c r="IH246" s="43"/>
      <c r="II246" s="43"/>
      <c r="IJ246" s="43"/>
      <c r="IK246" s="43"/>
      <c r="IL246" s="43"/>
      <c r="IM246" s="43"/>
      <c r="IN246" s="43"/>
      <c r="IO246" s="43"/>
      <c r="IP246" s="43"/>
      <c r="IQ246" s="43"/>
      <c r="IR246" s="43"/>
      <c r="IS246" s="43"/>
      <c r="IT246" s="43"/>
      <c r="IU246" s="43"/>
    </row>
    <row r="247" spans="1:255" ht="15" customHeight="1">
      <c r="A247" s="212" t="s">
        <v>2833</v>
      </c>
      <c r="B247" s="212"/>
      <c r="C247" s="212"/>
      <c r="D247" s="212"/>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43"/>
      <c r="BV247" s="43"/>
      <c r="BW247" s="43"/>
      <c r="BX247" s="43"/>
      <c r="BY247" s="43"/>
      <c r="BZ247" s="43"/>
      <c r="CA247" s="43"/>
      <c r="CB247" s="43"/>
      <c r="CC247" s="43"/>
      <c r="CD247" s="43"/>
      <c r="CE247" s="43"/>
      <c r="CF247" s="43"/>
      <c r="CG247" s="43"/>
      <c r="CH247" s="43"/>
      <c r="CI247" s="43"/>
      <c r="CJ247" s="43"/>
      <c r="CK247" s="43"/>
      <c r="CL247" s="43"/>
      <c r="CM247" s="43"/>
      <c r="CN247" s="43"/>
      <c r="CO247" s="43"/>
      <c r="CP247" s="43"/>
      <c r="CQ247" s="43"/>
      <c r="CR247" s="43"/>
      <c r="CS247" s="43"/>
      <c r="CT247" s="43"/>
      <c r="CU247" s="43"/>
      <c r="CV247" s="43"/>
      <c r="CW247" s="43"/>
      <c r="CX247" s="43"/>
      <c r="CY247" s="43"/>
      <c r="CZ247" s="43"/>
      <c r="DA247" s="43"/>
      <c r="DB247" s="43"/>
      <c r="DC247" s="43"/>
      <c r="DD247" s="43"/>
      <c r="DE247" s="43"/>
      <c r="DF247" s="43"/>
      <c r="DG247" s="43"/>
      <c r="DH247" s="43"/>
      <c r="DI247" s="43"/>
      <c r="DJ247" s="43"/>
      <c r="DK247" s="43"/>
      <c r="DL247" s="43"/>
      <c r="DM247" s="43"/>
      <c r="DN247" s="43"/>
      <c r="DO247" s="43"/>
      <c r="DP247" s="43"/>
      <c r="DQ247" s="43"/>
      <c r="DR247" s="43"/>
      <c r="DS247" s="43"/>
      <c r="DT247" s="43"/>
      <c r="DU247" s="43"/>
      <c r="DV247" s="43"/>
      <c r="DW247" s="43"/>
      <c r="DX247" s="43"/>
      <c r="DY247" s="43"/>
      <c r="DZ247" s="43"/>
      <c r="EA247" s="43"/>
      <c r="EB247" s="43"/>
      <c r="EC247" s="43"/>
      <c r="ED247" s="43"/>
      <c r="EE247" s="43"/>
      <c r="EF247" s="43"/>
      <c r="EG247" s="43"/>
      <c r="EH247" s="43"/>
      <c r="EI247" s="43"/>
      <c r="EJ247" s="43"/>
      <c r="EK247" s="43"/>
      <c r="EL247" s="43"/>
      <c r="EM247" s="43"/>
      <c r="EN247" s="43"/>
      <c r="EO247" s="43"/>
      <c r="EP247" s="43"/>
      <c r="EQ247" s="43"/>
      <c r="ER247" s="43"/>
      <c r="ES247" s="43"/>
      <c r="ET247" s="43"/>
      <c r="EU247" s="43"/>
      <c r="EV247" s="43"/>
      <c r="EW247" s="43"/>
      <c r="EX247" s="43"/>
      <c r="EY247" s="43"/>
      <c r="EZ247" s="43"/>
      <c r="FA247" s="43"/>
      <c r="FB247" s="43"/>
      <c r="FC247" s="43"/>
      <c r="FD247" s="43"/>
      <c r="FE247" s="43"/>
      <c r="FF247" s="43"/>
      <c r="FG247" s="43"/>
      <c r="FH247" s="43"/>
      <c r="FI247" s="43"/>
      <c r="FJ247" s="43"/>
      <c r="FK247" s="43"/>
      <c r="FL247" s="43"/>
      <c r="FM247" s="43"/>
      <c r="FN247" s="43"/>
      <c r="FO247" s="43"/>
      <c r="FP247" s="43"/>
      <c r="FQ247" s="43"/>
      <c r="FR247" s="43"/>
      <c r="FS247" s="43"/>
      <c r="FT247" s="43"/>
      <c r="FU247" s="43"/>
      <c r="FV247" s="43"/>
      <c r="FW247" s="43"/>
      <c r="FX247" s="43"/>
      <c r="FY247" s="43"/>
      <c r="FZ247" s="43"/>
      <c r="GA247" s="43"/>
      <c r="GB247" s="43"/>
      <c r="GC247" s="43"/>
      <c r="GD247" s="43"/>
      <c r="GE247" s="43"/>
      <c r="GF247" s="43"/>
      <c r="GG247" s="43"/>
      <c r="GH247" s="43"/>
      <c r="GI247" s="43"/>
      <c r="GJ247" s="43"/>
      <c r="GK247" s="43"/>
      <c r="GL247" s="43"/>
      <c r="GM247" s="43"/>
      <c r="GN247" s="43"/>
      <c r="GO247" s="43"/>
      <c r="GP247" s="43"/>
      <c r="GQ247" s="43"/>
      <c r="GR247" s="43"/>
      <c r="GS247" s="43"/>
      <c r="GT247" s="43"/>
      <c r="GU247" s="43"/>
      <c r="GV247" s="43"/>
      <c r="GW247" s="43"/>
      <c r="GX247" s="43"/>
      <c r="GY247" s="43"/>
      <c r="GZ247" s="43"/>
      <c r="HA247" s="43"/>
      <c r="HB247" s="43"/>
      <c r="HC247" s="43"/>
      <c r="HD247" s="43"/>
      <c r="HE247" s="43"/>
      <c r="HF247" s="43"/>
      <c r="HG247" s="43"/>
      <c r="HH247" s="43"/>
      <c r="HI247" s="43"/>
      <c r="HJ247" s="43"/>
      <c r="HK247" s="43"/>
      <c r="HL247" s="43"/>
      <c r="HM247" s="43"/>
      <c r="HN247" s="43"/>
      <c r="HO247" s="43"/>
      <c r="HP247" s="43"/>
      <c r="HQ247" s="43"/>
      <c r="HR247" s="43"/>
      <c r="HS247" s="43"/>
      <c r="HT247" s="43"/>
      <c r="HU247" s="43"/>
      <c r="HV247" s="43"/>
      <c r="HW247" s="43"/>
      <c r="HX247" s="43"/>
      <c r="HY247" s="43"/>
      <c r="HZ247" s="43"/>
      <c r="IA247" s="43"/>
      <c r="IB247" s="43"/>
      <c r="IC247" s="43"/>
      <c r="ID247" s="43"/>
      <c r="IE247" s="43"/>
      <c r="IF247" s="43"/>
      <c r="IG247" s="43"/>
      <c r="IH247" s="43"/>
      <c r="II247" s="43"/>
      <c r="IJ247" s="43"/>
      <c r="IK247" s="43"/>
      <c r="IL247" s="43"/>
      <c r="IM247" s="43"/>
      <c r="IN247" s="43"/>
      <c r="IO247" s="43"/>
      <c r="IP247" s="43"/>
      <c r="IQ247" s="43"/>
      <c r="IR247" s="43"/>
      <c r="IS247" s="43"/>
      <c r="IT247" s="43"/>
      <c r="IU247" s="43"/>
    </row>
    <row r="248" spans="1:255" ht="15" customHeight="1">
      <c r="A248" s="212" t="s">
        <v>2834</v>
      </c>
      <c r="B248" s="212"/>
      <c r="C248" s="212"/>
      <c r="D248" s="212"/>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43"/>
      <c r="BV248" s="43"/>
      <c r="BW248" s="43"/>
      <c r="BX248" s="43"/>
      <c r="BY248" s="43"/>
      <c r="BZ248" s="43"/>
      <c r="CA248" s="43"/>
      <c r="CB248" s="43"/>
      <c r="CC248" s="43"/>
      <c r="CD248" s="43"/>
      <c r="CE248" s="43"/>
      <c r="CF248" s="43"/>
      <c r="CG248" s="43"/>
      <c r="CH248" s="43"/>
      <c r="CI248" s="43"/>
      <c r="CJ248" s="43"/>
      <c r="CK248" s="43"/>
      <c r="CL248" s="43"/>
      <c r="CM248" s="43"/>
      <c r="CN248" s="43"/>
      <c r="CO248" s="43"/>
      <c r="CP248" s="43"/>
      <c r="CQ248" s="43"/>
      <c r="CR248" s="43"/>
      <c r="CS248" s="43"/>
      <c r="CT248" s="43"/>
      <c r="CU248" s="43"/>
      <c r="CV248" s="43"/>
      <c r="CW248" s="43"/>
      <c r="CX248" s="43"/>
      <c r="CY248" s="43"/>
      <c r="CZ248" s="43"/>
      <c r="DA248" s="43"/>
      <c r="DB248" s="43"/>
      <c r="DC248" s="43"/>
      <c r="DD248" s="43"/>
      <c r="DE248" s="43"/>
      <c r="DF248" s="43"/>
      <c r="DG248" s="43"/>
      <c r="DH248" s="43"/>
      <c r="DI248" s="43"/>
      <c r="DJ248" s="43"/>
      <c r="DK248" s="43"/>
      <c r="DL248" s="43"/>
      <c r="DM248" s="43"/>
      <c r="DN248" s="43"/>
      <c r="DO248" s="43"/>
      <c r="DP248" s="43"/>
      <c r="DQ248" s="43"/>
      <c r="DR248" s="43"/>
      <c r="DS248" s="43"/>
      <c r="DT248" s="43"/>
      <c r="DU248" s="43"/>
      <c r="DV248" s="43"/>
      <c r="DW248" s="43"/>
      <c r="DX248" s="43"/>
      <c r="DY248" s="43"/>
      <c r="DZ248" s="43"/>
      <c r="EA248" s="43"/>
      <c r="EB248" s="43"/>
      <c r="EC248" s="43"/>
      <c r="ED248" s="43"/>
      <c r="EE248" s="43"/>
      <c r="EF248" s="43"/>
      <c r="EG248" s="43"/>
      <c r="EH248" s="43"/>
      <c r="EI248" s="43"/>
      <c r="EJ248" s="43"/>
      <c r="EK248" s="43"/>
      <c r="EL248" s="43"/>
      <c r="EM248" s="43"/>
      <c r="EN248" s="43"/>
      <c r="EO248" s="43"/>
      <c r="EP248" s="43"/>
      <c r="EQ248" s="43"/>
      <c r="ER248" s="43"/>
      <c r="ES248" s="43"/>
      <c r="ET248" s="43"/>
      <c r="EU248" s="43"/>
      <c r="EV248" s="43"/>
      <c r="EW248" s="43"/>
      <c r="EX248" s="43"/>
      <c r="EY248" s="43"/>
      <c r="EZ248" s="43"/>
      <c r="FA248" s="43"/>
      <c r="FB248" s="43"/>
      <c r="FC248" s="43"/>
      <c r="FD248" s="43"/>
      <c r="FE248" s="43"/>
      <c r="FF248" s="43"/>
      <c r="FG248" s="43"/>
      <c r="FH248" s="43"/>
      <c r="FI248" s="43"/>
      <c r="FJ248" s="43"/>
      <c r="FK248" s="43"/>
      <c r="FL248" s="43"/>
      <c r="FM248" s="43"/>
      <c r="FN248" s="43"/>
      <c r="FO248" s="43"/>
      <c r="FP248" s="43"/>
      <c r="FQ248" s="43"/>
      <c r="FR248" s="43"/>
      <c r="FS248" s="43"/>
      <c r="FT248" s="43"/>
      <c r="FU248" s="43"/>
      <c r="FV248" s="43"/>
      <c r="FW248" s="43"/>
      <c r="FX248" s="43"/>
      <c r="FY248" s="43"/>
      <c r="FZ248" s="43"/>
      <c r="GA248" s="43"/>
      <c r="GB248" s="43"/>
      <c r="GC248" s="43"/>
      <c r="GD248" s="43"/>
      <c r="GE248" s="43"/>
      <c r="GF248" s="43"/>
      <c r="GG248" s="43"/>
      <c r="GH248" s="43"/>
      <c r="GI248" s="43"/>
      <c r="GJ248" s="43"/>
      <c r="GK248" s="43"/>
      <c r="GL248" s="43"/>
      <c r="GM248" s="43"/>
      <c r="GN248" s="43"/>
      <c r="GO248" s="43"/>
      <c r="GP248" s="43"/>
      <c r="GQ248" s="43"/>
      <c r="GR248" s="43"/>
      <c r="GS248" s="43"/>
      <c r="GT248" s="43"/>
      <c r="GU248" s="43"/>
      <c r="GV248" s="43"/>
      <c r="GW248" s="43"/>
      <c r="GX248" s="43"/>
      <c r="GY248" s="43"/>
      <c r="GZ248" s="43"/>
      <c r="HA248" s="43"/>
      <c r="HB248" s="43"/>
      <c r="HC248" s="43"/>
      <c r="HD248" s="43"/>
      <c r="HE248" s="43"/>
      <c r="HF248" s="43"/>
      <c r="HG248" s="43"/>
      <c r="HH248" s="43"/>
      <c r="HI248" s="43"/>
      <c r="HJ248" s="43"/>
      <c r="HK248" s="43"/>
      <c r="HL248" s="43"/>
      <c r="HM248" s="43"/>
      <c r="HN248" s="43"/>
      <c r="HO248" s="43"/>
      <c r="HP248" s="43"/>
      <c r="HQ248" s="43"/>
      <c r="HR248" s="43"/>
      <c r="HS248" s="43"/>
      <c r="HT248" s="43"/>
      <c r="HU248" s="43"/>
      <c r="HV248" s="43"/>
      <c r="HW248" s="43"/>
      <c r="HX248" s="43"/>
      <c r="HY248" s="43"/>
      <c r="HZ248" s="43"/>
      <c r="IA248" s="43"/>
      <c r="IB248" s="43"/>
      <c r="IC248" s="43"/>
      <c r="ID248" s="43"/>
      <c r="IE248" s="43"/>
      <c r="IF248" s="43"/>
      <c r="IG248" s="43"/>
      <c r="IH248" s="43"/>
      <c r="II248" s="43"/>
      <c r="IJ248" s="43"/>
      <c r="IK248" s="43"/>
      <c r="IL248" s="43"/>
      <c r="IM248" s="43"/>
      <c r="IN248" s="43"/>
      <c r="IO248" s="43"/>
      <c r="IP248" s="43"/>
      <c r="IQ248" s="43"/>
      <c r="IR248" s="43"/>
      <c r="IS248" s="43"/>
      <c r="IT248" s="43"/>
      <c r="IU248" s="43"/>
    </row>
    <row r="249" spans="1:255" ht="15" customHeight="1">
      <c r="A249" s="212" t="s">
        <v>2826</v>
      </c>
      <c r="B249" s="212"/>
      <c r="C249" s="212"/>
      <c r="D249" s="212"/>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43"/>
      <c r="BV249" s="43"/>
      <c r="BW249" s="43"/>
      <c r="BX249" s="43"/>
      <c r="BY249" s="43"/>
      <c r="BZ249" s="43"/>
      <c r="CA249" s="43"/>
      <c r="CB249" s="43"/>
      <c r="CC249" s="43"/>
      <c r="CD249" s="43"/>
      <c r="CE249" s="43"/>
      <c r="CF249" s="43"/>
      <c r="CG249" s="43"/>
      <c r="CH249" s="43"/>
      <c r="CI249" s="43"/>
      <c r="CJ249" s="43"/>
      <c r="CK249" s="43"/>
      <c r="CL249" s="43"/>
      <c r="CM249" s="43"/>
      <c r="CN249" s="43"/>
      <c r="CO249" s="43"/>
      <c r="CP249" s="43"/>
      <c r="CQ249" s="43"/>
      <c r="CR249" s="43"/>
      <c r="CS249" s="43"/>
      <c r="CT249" s="43"/>
      <c r="CU249" s="43"/>
      <c r="CV249" s="43"/>
      <c r="CW249" s="43"/>
      <c r="CX249" s="43"/>
      <c r="CY249" s="43"/>
      <c r="CZ249" s="43"/>
      <c r="DA249" s="43"/>
      <c r="DB249" s="43"/>
      <c r="DC249" s="43"/>
      <c r="DD249" s="43"/>
      <c r="DE249" s="43"/>
      <c r="DF249" s="43"/>
      <c r="DG249" s="43"/>
      <c r="DH249" s="43"/>
      <c r="DI249" s="43"/>
      <c r="DJ249" s="43"/>
      <c r="DK249" s="43"/>
      <c r="DL249" s="43"/>
      <c r="DM249" s="43"/>
      <c r="DN249" s="43"/>
      <c r="DO249" s="43"/>
      <c r="DP249" s="43"/>
      <c r="DQ249" s="43"/>
      <c r="DR249" s="43"/>
      <c r="DS249" s="43"/>
      <c r="DT249" s="43"/>
      <c r="DU249" s="43"/>
      <c r="DV249" s="43"/>
      <c r="DW249" s="43"/>
      <c r="DX249" s="43"/>
      <c r="DY249" s="43"/>
      <c r="DZ249" s="43"/>
      <c r="EA249" s="43"/>
      <c r="EB249" s="43"/>
      <c r="EC249" s="43"/>
      <c r="ED249" s="43"/>
      <c r="EE249" s="43"/>
      <c r="EF249" s="43"/>
      <c r="EG249" s="43"/>
      <c r="EH249" s="43"/>
      <c r="EI249" s="43"/>
      <c r="EJ249" s="43"/>
      <c r="EK249" s="43"/>
      <c r="EL249" s="43"/>
      <c r="EM249" s="43"/>
      <c r="EN249" s="43"/>
      <c r="EO249" s="43"/>
      <c r="EP249" s="43"/>
      <c r="EQ249" s="43"/>
      <c r="ER249" s="43"/>
      <c r="ES249" s="43"/>
      <c r="ET249" s="43"/>
      <c r="EU249" s="43"/>
      <c r="EV249" s="43"/>
      <c r="EW249" s="43"/>
      <c r="EX249" s="43"/>
      <c r="EY249" s="43"/>
      <c r="EZ249" s="43"/>
      <c r="FA249" s="43"/>
      <c r="FB249" s="43"/>
      <c r="FC249" s="43"/>
      <c r="FD249" s="43"/>
      <c r="FE249" s="43"/>
      <c r="FF249" s="43"/>
      <c r="FG249" s="43"/>
      <c r="FH249" s="43"/>
      <c r="FI249" s="43"/>
      <c r="FJ249" s="43"/>
      <c r="FK249" s="43"/>
      <c r="FL249" s="43"/>
      <c r="FM249" s="43"/>
      <c r="FN249" s="43"/>
      <c r="FO249" s="43"/>
      <c r="FP249" s="43"/>
      <c r="FQ249" s="43"/>
      <c r="FR249" s="43"/>
      <c r="FS249" s="43"/>
      <c r="FT249" s="43"/>
      <c r="FU249" s="43"/>
      <c r="FV249" s="43"/>
      <c r="FW249" s="43"/>
      <c r="FX249" s="43"/>
      <c r="FY249" s="43"/>
      <c r="FZ249" s="43"/>
      <c r="GA249" s="43"/>
      <c r="GB249" s="43"/>
      <c r="GC249" s="43"/>
      <c r="GD249" s="43"/>
      <c r="GE249" s="43"/>
      <c r="GF249" s="43"/>
      <c r="GG249" s="43"/>
      <c r="GH249" s="43"/>
      <c r="GI249" s="43"/>
      <c r="GJ249" s="43"/>
      <c r="GK249" s="43"/>
      <c r="GL249" s="43"/>
      <c r="GM249" s="43"/>
      <c r="GN249" s="43"/>
      <c r="GO249" s="43"/>
      <c r="GP249" s="43"/>
      <c r="GQ249" s="43"/>
      <c r="GR249" s="43"/>
      <c r="GS249" s="43"/>
      <c r="GT249" s="43"/>
      <c r="GU249" s="43"/>
      <c r="GV249" s="43"/>
      <c r="GW249" s="43"/>
      <c r="GX249" s="43"/>
      <c r="GY249" s="43"/>
      <c r="GZ249" s="43"/>
      <c r="HA249" s="43"/>
      <c r="HB249" s="43"/>
      <c r="HC249" s="43"/>
      <c r="HD249" s="43"/>
      <c r="HE249" s="43"/>
      <c r="HF249" s="43"/>
      <c r="HG249" s="43"/>
      <c r="HH249" s="43"/>
      <c r="HI249" s="43"/>
      <c r="HJ249" s="43"/>
      <c r="HK249" s="43"/>
      <c r="HL249" s="43"/>
      <c r="HM249" s="43"/>
      <c r="HN249" s="43"/>
      <c r="HO249" s="43"/>
      <c r="HP249" s="43"/>
      <c r="HQ249" s="43"/>
      <c r="HR249" s="43"/>
      <c r="HS249" s="43"/>
      <c r="HT249" s="43"/>
      <c r="HU249" s="43"/>
      <c r="HV249" s="43"/>
      <c r="HW249" s="43"/>
      <c r="HX249" s="43"/>
      <c r="HY249" s="43"/>
      <c r="HZ249" s="43"/>
      <c r="IA249" s="43"/>
      <c r="IB249" s="43"/>
      <c r="IC249" s="43"/>
      <c r="ID249" s="43"/>
      <c r="IE249" s="43"/>
      <c r="IF249" s="43"/>
      <c r="IG249" s="43"/>
      <c r="IH249" s="43"/>
      <c r="II249" s="43"/>
      <c r="IJ249" s="43"/>
      <c r="IK249" s="43"/>
      <c r="IL249" s="43"/>
      <c r="IM249" s="43"/>
      <c r="IN249" s="43"/>
      <c r="IO249" s="43"/>
      <c r="IP249" s="43"/>
      <c r="IQ249" s="43"/>
      <c r="IR249" s="43"/>
      <c r="IS249" s="43"/>
      <c r="IT249" s="43"/>
      <c r="IU249" s="43"/>
    </row>
    <row r="250" spans="1:255" ht="15" customHeight="1">
      <c r="A250" s="212" t="s">
        <v>2843</v>
      </c>
      <c r="B250" s="212"/>
      <c r="C250" s="212"/>
      <c r="D250" s="212"/>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c r="CT250" s="43"/>
      <c r="CU250" s="43"/>
      <c r="CV250" s="43"/>
      <c r="CW250" s="43"/>
      <c r="CX250" s="43"/>
      <c r="CY250" s="43"/>
      <c r="CZ250" s="43"/>
      <c r="DA250" s="43"/>
      <c r="DB250" s="43"/>
      <c r="DC250" s="43"/>
      <c r="DD250" s="43"/>
      <c r="DE250" s="43"/>
      <c r="DF250" s="43"/>
      <c r="DG250" s="43"/>
      <c r="DH250" s="43"/>
      <c r="DI250" s="43"/>
      <c r="DJ250" s="43"/>
      <c r="DK250" s="43"/>
      <c r="DL250" s="43"/>
      <c r="DM250" s="43"/>
      <c r="DN250" s="43"/>
      <c r="DO250" s="43"/>
      <c r="DP250" s="43"/>
      <c r="DQ250" s="43"/>
      <c r="DR250" s="43"/>
      <c r="DS250" s="43"/>
      <c r="DT250" s="43"/>
      <c r="DU250" s="43"/>
      <c r="DV250" s="43"/>
      <c r="DW250" s="43"/>
      <c r="DX250" s="43"/>
      <c r="DY250" s="43"/>
      <c r="DZ250" s="43"/>
      <c r="EA250" s="43"/>
      <c r="EB250" s="43"/>
      <c r="EC250" s="43"/>
      <c r="ED250" s="43"/>
      <c r="EE250" s="43"/>
      <c r="EF250" s="43"/>
      <c r="EG250" s="43"/>
      <c r="EH250" s="43"/>
      <c r="EI250" s="43"/>
      <c r="EJ250" s="43"/>
      <c r="EK250" s="43"/>
      <c r="EL250" s="43"/>
      <c r="EM250" s="43"/>
      <c r="EN250" s="43"/>
      <c r="EO250" s="43"/>
      <c r="EP250" s="43"/>
      <c r="EQ250" s="43"/>
      <c r="ER250" s="43"/>
      <c r="ES250" s="43"/>
      <c r="ET250" s="43"/>
      <c r="EU250" s="43"/>
      <c r="EV250" s="43"/>
      <c r="EW250" s="43"/>
      <c r="EX250" s="43"/>
      <c r="EY250" s="43"/>
      <c r="EZ250" s="43"/>
      <c r="FA250" s="43"/>
      <c r="FB250" s="43"/>
      <c r="FC250" s="43"/>
      <c r="FD250" s="43"/>
      <c r="FE250" s="43"/>
      <c r="FF250" s="43"/>
      <c r="FG250" s="43"/>
      <c r="FH250" s="43"/>
      <c r="FI250" s="43"/>
      <c r="FJ250" s="43"/>
      <c r="FK250" s="43"/>
      <c r="FL250" s="43"/>
      <c r="FM250" s="43"/>
      <c r="FN250" s="43"/>
      <c r="FO250" s="43"/>
      <c r="FP250" s="43"/>
      <c r="FQ250" s="43"/>
      <c r="FR250" s="43"/>
      <c r="FS250" s="43"/>
      <c r="FT250" s="43"/>
      <c r="FU250" s="43"/>
      <c r="FV250" s="43"/>
      <c r="FW250" s="43"/>
      <c r="FX250" s="43"/>
      <c r="FY250" s="43"/>
      <c r="FZ250" s="43"/>
      <c r="GA250" s="43"/>
      <c r="GB250" s="43"/>
      <c r="GC250" s="43"/>
      <c r="GD250" s="43"/>
      <c r="GE250" s="43"/>
      <c r="GF250" s="43"/>
      <c r="GG250" s="43"/>
      <c r="GH250" s="43"/>
      <c r="GI250" s="43"/>
      <c r="GJ250" s="43"/>
      <c r="GK250" s="43"/>
      <c r="GL250" s="43"/>
      <c r="GM250" s="43"/>
      <c r="GN250" s="43"/>
      <c r="GO250" s="43"/>
      <c r="GP250" s="43"/>
      <c r="GQ250" s="43"/>
      <c r="GR250" s="43"/>
      <c r="GS250" s="43"/>
      <c r="GT250" s="43"/>
      <c r="GU250" s="43"/>
      <c r="GV250" s="43"/>
      <c r="GW250" s="43"/>
      <c r="GX250" s="43"/>
      <c r="GY250" s="43"/>
      <c r="GZ250" s="43"/>
      <c r="HA250" s="43"/>
      <c r="HB250" s="43"/>
      <c r="HC250" s="43"/>
      <c r="HD250" s="43"/>
      <c r="HE250" s="43"/>
      <c r="HF250" s="43"/>
      <c r="HG250" s="43"/>
      <c r="HH250" s="43"/>
      <c r="HI250" s="43"/>
      <c r="HJ250" s="43"/>
      <c r="HK250" s="43"/>
      <c r="HL250" s="43"/>
      <c r="HM250" s="43"/>
      <c r="HN250" s="43"/>
      <c r="HO250" s="43"/>
      <c r="HP250" s="43"/>
      <c r="HQ250" s="43"/>
      <c r="HR250" s="43"/>
      <c r="HS250" s="43"/>
      <c r="HT250" s="43"/>
      <c r="HU250" s="43"/>
      <c r="HV250" s="43"/>
      <c r="HW250" s="43"/>
      <c r="HX250" s="43"/>
      <c r="HY250" s="43"/>
      <c r="HZ250" s="43"/>
      <c r="IA250" s="43"/>
      <c r="IB250" s="43"/>
      <c r="IC250" s="43"/>
      <c r="ID250" s="43"/>
      <c r="IE250" s="43"/>
      <c r="IF250" s="43"/>
      <c r="IG250" s="43"/>
      <c r="IH250" s="43"/>
      <c r="II250" s="43"/>
      <c r="IJ250" s="43"/>
      <c r="IK250" s="43"/>
      <c r="IL250" s="43"/>
      <c r="IM250" s="43"/>
      <c r="IN250" s="43"/>
      <c r="IO250" s="43"/>
      <c r="IP250" s="43"/>
      <c r="IQ250" s="43"/>
      <c r="IR250" s="43"/>
      <c r="IS250" s="43"/>
      <c r="IT250" s="43"/>
      <c r="IU250" s="43"/>
    </row>
    <row r="251" spans="1:255" ht="15" customHeight="1">
      <c r="A251" s="212" t="s">
        <v>2844</v>
      </c>
      <c r="B251" s="212"/>
      <c r="C251" s="212"/>
      <c r="D251" s="212"/>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c r="CM251" s="43"/>
      <c r="CN251" s="43"/>
      <c r="CO251" s="43"/>
      <c r="CP251" s="43"/>
      <c r="CQ251" s="43"/>
      <c r="CR251" s="43"/>
      <c r="CS251" s="43"/>
      <c r="CT251" s="43"/>
      <c r="CU251" s="43"/>
      <c r="CV251" s="43"/>
      <c r="CW251" s="43"/>
      <c r="CX251" s="43"/>
      <c r="CY251" s="43"/>
      <c r="CZ251" s="43"/>
      <c r="DA251" s="43"/>
      <c r="DB251" s="43"/>
      <c r="DC251" s="43"/>
      <c r="DD251" s="43"/>
      <c r="DE251" s="43"/>
      <c r="DF251" s="43"/>
      <c r="DG251" s="43"/>
      <c r="DH251" s="43"/>
      <c r="DI251" s="43"/>
      <c r="DJ251" s="43"/>
      <c r="DK251" s="43"/>
      <c r="DL251" s="43"/>
      <c r="DM251" s="43"/>
      <c r="DN251" s="43"/>
      <c r="DO251" s="43"/>
      <c r="DP251" s="43"/>
      <c r="DQ251" s="43"/>
      <c r="DR251" s="43"/>
      <c r="DS251" s="43"/>
      <c r="DT251" s="43"/>
      <c r="DU251" s="43"/>
      <c r="DV251" s="43"/>
      <c r="DW251" s="43"/>
      <c r="DX251" s="43"/>
      <c r="DY251" s="43"/>
      <c r="DZ251" s="43"/>
      <c r="EA251" s="43"/>
      <c r="EB251" s="43"/>
      <c r="EC251" s="43"/>
      <c r="ED251" s="43"/>
      <c r="EE251" s="43"/>
      <c r="EF251" s="43"/>
      <c r="EG251" s="43"/>
      <c r="EH251" s="43"/>
      <c r="EI251" s="43"/>
      <c r="EJ251" s="43"/>
      <c r="EK251" s="43"/>
      <c r="EL251" s="43"/>
      <c r="EM251" s="43"/>
      <c r="EN251" s="43"/>
      <c r="EO251" s="43"/>
      <c r="EP251" s="43"/>
      <c r="EQ251" s="43"/>
      <c r="ER251" s="43"/>
      <c r="ES251" s="43"/>
      <c r="ET251" s="43"/>
      <c r="EU251" s="43"/>
      <c r="EV251" s="43"/>
      <c r="EW251" s="43"/>
      <c r="EX251" s="43"/>
      <c r="EY251" s="43"/>
      <c r="EZ251" s="43"/>
      <c r="FA251" s="43"/>
      <c r="FB251" s="43"/>
      <c r="FC251" s="43"/>
      <c r="FD251" s="43"/>
      <c r="FE251" s="43"/>
      <c r="FF251" s="43"/>
      <c r="FG251" s="43"/>
      <c r="FH251" s="43"/>
      <c r="FI251" s="43"/>
      <c r="FJ251" s="43"/>
      <c r="FK251" s="43"/>
      <c r="FL251" s="43"/>
      <c r="FM251" s="43"/>
      <c r="FN251" s="43"/>
      <c r="FO251" s="43"/>
      <c r="FP251" s="43"/>
      <c r="FQ251" s="43"/>
      <c r="FR251" s="43"/>
      <c r="FS251" s="43"/>
      <c r="FT251" s="43"/>
      <c r="FU251" s="43"/>
      <c r="FV251" s="43"/>
      <c r="FW251" s="43"/>
      <c r="FX251" s="43"/>
      <c r="FY251" s="43"/>
      <c r="FZ251" s="43"/>
      <c r="GA251" s="43"/>
      <c r="GB251" s="43"/>
      <c r="GC251" s="43"/>
      <c r="GD251" s="43"/>
      <c r="GE251" s="43"/>
      <c r="GF251" s="43"/>
      <c r="GG251" s="43"/>
      <c r="GH251" s="43"/>
      <c r="GI251" s="43"/>
      <c r="GJ251" s="43"/>
      <c r="GK251" s="43"/>
      <c r="GL251" s="43"/>
      <c r="GM251" s="43"/>
      <c r="GN251" s="43"/>
      <c r="GO251" s="43"/>
      <c r="GP251" s="43"/>
      <c r="GQ251" s="43"/>
      <c r="GR251" s="43"/>
      <c r="GS251" s="43"/>
      <c r="GT251" s="43"/>
      <c r="GU251" s="43"/>
      <c r="GV251" s="43"/>
      <c r="GW251" s="43"/>
      <c r="GX251" s="43"/>
      <c r="GY251" s="43"/>
      <c r="GZ251" s="43"/>
      <c r="HA251" s="43"/>
      <c r="HB251" s="43"/>
      <c r="HC251" s="43"/>
      <c r="HD251" s="43"/>
      <c r="HE251" s="43"/>
      <c r="HF251" s="43"/>
      <c r="HG251" s="43"/>
      <c r="HH251" s="43"/>
      <c r="HI251" s="43"/>
      <c r="HJ251" s="43"/>
      <c r="HK251" s="43"/>
      <c r="HL251" s="43"/>
      <c r="HM251" s="43"/>
      <c r="HN251" s="43"/>
      <c r="HO251" s="43"/>
      <c r="HP251" s="43"/>
      <c r="HQ251" s="43"/>
      <c r="HR251" s="43"/>
      <c r="HS251" s="43"/>
      <c r="HT251" s="43"/>
      <c r="HU251" s="43"/>
      <c r="HV251" s="43"/>
      <c r="HW251" s="43"/>
      <c r="HX251" s="43"/>
      <c r="HY251" s="43"/>
      <c r="HZ251" s="43"/>
      <c r="IA251" s="43"/>
      <c r="IB251" s="43"/>
      <c r="IC251" s="43"/>
      <c r="ID251" s="43"/>
      <c r="IE251" s="43"/>
      <c r="IF251" s="43"/>
      <c r="IG251" s="43"/>
      <c r="IH251" s="43"/>
      <c r="II251" s="43"/>
      <c r="IJ251" s="43"/>
      <c r="IK251" s="43"/>
      <c r="IL251" s="43"/>
      <c r="IM251" s="43"/>
      <c r="IN251" s="43"/>
      <c r="IO251" s="43"/>
      <c r="IP251" s="43"/>
      <c r="IQ251" s="43"/>
      <c r="IR251" s="43"/>
      <c r="IS251" s="43"/>
      <c r="IT251" s="43"/>
      <c r="IU251" s="43"/>
    </row>
    <row r="252" spans="1:255" ht="15" customHeight="1">
      <c r="A252" s="212" t="s">
        <v>2231</v>
      </c>
      <c r="B252" s="212"/>
      <c r="C252" s="212"/>
      <c r="D252" s="212"/>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43"/>
      <c r="BV252" s="43"/>
      <c r="BW252" s="43"/>
      <c r="BX252" s="43"/>
      <c r="BY252" s="43"/>
      <c r="BZ252" s="43"/>
      <c r="CA252" s="43"/>
      <c r="CB252" s="43"/>
      <c r="CC252" s="43"/>
      <c r="CD252" s="43"/>
      <c r="CE252" s="43"/>
      <c r="CF252" s="43"/>
      <c r="CG252" s="43"/>
      <c r="CH252" s="43"/>
      <c r="CI252" s="43"/>
      <c r="CJ252" s="43"/>
      <c r="CK252" s="43"/>
      <c r="CL252" s="43"/>
      <c r="CM252" s="43"/>
      <c r="CN252" s="43"/>
      <c r="CO252" s="43"/>
      <c r="CP252" s="43"/>
      <c r="CQ252" s="43"/>
      <c r="CR252" s="43"/>
      <c r="CS252" s="43"/>
      <c r="CT252" s="43"/>
      <c r="CU252" s="43"/>
      <c r="CV252" s="43"/>
      <c r="CW252" s="43"/>
      <c r="CX252" s="43"/>
      <c r="CY252" s="43"/>
      <c r="CZ252" s="43"/>
      <c r="DA252" s="43"/>
      <c r="DB252" s="43"/>
      <c r="DC252" s="43"/>
      <c r="DD252" s="43"/>
      <c r="DE252" s="43"/>
      <c r="DF252" s="43"/>
      <c r="DG252" s="43"/>
      <c r="DH252" s="43"/>
      <c r="DI252" s="43"/>
      <c r="DJ252" s="43"/>
      <c r="DK252" s="43"/>
      <c r="DL252" s="43"/>
      <c r="DM252" s="43"/>
      <c r="DN252" s="43"/>
      <c r="DO252" s="43"/>
      <c r="DP252" s="43"/>
      <c r="DQ252" s="43"/>
      <c r="DR252" s="43"/>
      <c r="DS252" s="43"/>
      <c r="DT252" s="43"/>
      <c r="DU252" s="43"/>
      <c r="DV252" s="43"/>
      <c r="DW252" s="43"/>
      <c r="DX252" s="43"/>
      <c r="DY252" s="43"/>
      <c r="DZ252" s="43"/>
      <c r="EA252" s="43"/>
      <c r="EB252" s="43"/>
      <c r="EC252" s="43"/>
      <c r="ED252" s="43"/>
      <c r="EE252" s="43"/>
      <c r="EF252" s="43"/>
      <c r="EG252" s="43"/>
      <c r="EH252" s="43"/>
      <c r="EI252" s="43"/>
      <c r="EJ252" s="43"/>
      <c r="EK252" s="43"/>
      <c r="EL252" s="43"/>
      <c r="EM252" s="43"/>
      <c r="EN252" s="43"/>
      <c r="EO252" s="43"/>
      <c r="EP252" s="43"/>
      <c r="EQ252" s="43"/>
      <c r="ER252" s="43"/>
      <c r="ES252" s="43"/>
      <c r="ET252" s="43"/>
      <c r="EU252" s="43"/>
      <c r="EV252" s="43"/>
      <c r="EW252" s="43"/>
      <c r="EX252" s="43"/>
      <c r="EY252" s="43"/>
      <c r="EZ252" s="43"/>
      <c r="FA252" s="43"/>
      <c r="FB252" s="43"/>
      <c r="FC252" s="43"/>
      <c r="FD252" s="43"/>
      <c r="FE252" s="43"/>
      <c r="FF252" s="43"/>
      <c r="FG252" s="43"/>
      <c r="FH252" s="43"/>
      <c r="FI252" s="43"/>
      <c r="FJ252" s="43"/>
      <c r="FK252" s="43"/>
      <c r="FL252" s="43"/>
      <c r="FM252" s="43"/>
      <c r="FN252" s="43"/>
      <c r="FO252" s="43"/>
      <c r="FP252" s="43"/>
      <c r="FQ252" s="43"/>
      <c r="FR252" s="43"/>
      <c r="FS252" s="43"/>
      <c r="FT252" s="43"/>
      <c r="FU252" s="43"/>
      <c r="FV252" s="43"/>
      <c r="FW252" s="43"/>
      <c r="FX252" s="43"/>
      <c r="FY252" s="43"/>
      <c r="FZ252" s="43"/>
      <c r="GA252" s="43"/>
      <c r="GB252" s="43"/>
      <c r="GC252" s="43"/>
      <c r="GD252" s="43"/>
      <c r="GE252" s="43"/>
      <c r="GF252" s="43"/>
      <c r="GG252" s="43"/>
      <c r="GH252" s="43"/>
      <c r="GI252" s="43"/>
      <c r="GJ252" s="43"/>
      <c r="GK252" s="43"/>
      <c r="GL252" s="43"/>
      <c r="GM252" s="43"/>
      <c r="GN252" s="43"/>
      <c r="GO252" s="43"/>
      <c r="GP252" s="43"/>
      <c r="GQ252" s="43"/>
      <c r="GR252" s="43"/>
      <c r="GS252" s="43"/>
      <c r="GT252" s="43"/>
      <c r="GU252" s="43"/>
      <c r="GV252" s="43"/>
      <c r="GW252" s="43"/>
      <c r="GX252" s="43"/>
      <c r="GY252" s="43"/>
      <c r="GZ252" s="43"/>
      <c r="HA252" s="43"/>
      <c r="HB252" s="43"/>
      <c r="HC252" s="43"/>
      <c r="HD252" s="43"/>
      <c r="HE252" s="43"/>
      <c r="HF252" s="43"/>
      <c r="HG252" s="43"/>
      <c r="HH252" s="43"/>
      <c r="HI252" s="43"/>
      <c r="HJ252" s="43"/>
      <c r="HK252" s="43"/>
      <c r="HL252" s="43"/>
      <c r="HM252" s="43"/>
      <c r="HN252" s="43"/>
      <c r="HO252" s="43"/>
      <c r="HP252" s="43"/>
      <c r="HQ252" s="43"/>
      <c r="HR252" s="43"/>
      <c r="HS252" s="43"/>
      <c r="HT252" s="43"/>
      <c r="HU252" s="43"/>
      <c r="HV252" s="43"/>
      <c r="HW252" s="43"/>
      <c r="HX252" s="43"/>
      <c r="HY252" s="43"/>
      <c r="HZ252" s="43"/>
      <c r="IA252" s="43"/>
      <c r="IB252" s="43"/>
      <c r="IC252" s="43"/>
      <c r="ID252" s="43"/>
      <c r="IE252" s="43"/>
      <c r="IF252" s="43"/>
      <c r="IG252" s="43"/>
      <c r="IH252" s="43"/>
      <c r="II252" s="43"/>
      <c r="IJ252" s="43"/>
      <c r="IK252" s="43"/>
      <c r="IL252" s="43"/>
      <c r="IM252" s="43"/>
      <c r="IN252" s="43"/>
      <c r="IO252" s="43"/>
      <c r="IP252" s="43"/>
      <c r="IQ252" s="43"/>
      <c r="IR252" s="43"/>
      <c r="IS252" s="43"/>
      <c r="IT252" s="43"/>
      <c r="IU252" s="43"/>
    </row>
    <row r="253" spans="1:255" ht="15" customHeight="1">
      <c r="A253" s="212" t="s">
        <v>2835</v>
      </c>
      <c r="B253" s="212"/>
      <c r="C253" s="212"/>
      <c r="D253" s="212"/>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43"/>
      <c r="CA253" s="43"/>
      <c r="CB253" s="43"/>
      <c r="CC253" s="43"/>
      <c r="CD253" s="43"/>
      <c r="CE253" s="43"/>
      <c r="CF253" s="43"/>
      <c r="CG253" s="43"/>
      <c r="CH253" s="43"/>
      <c r="CI253" s="43"/>
      <c r="CJ253" s="43"/>
      <c r="CK253" s="43"/>
      <c r="CL253" s="43"/>
      <c r="CM253" s="43"/>
      <c r="CN253" s="43"/>
      <c r="CO253" s="43"/>
      <c r="CP253" s="43"/>
      <c r="CQ253" s="43"/>
      <c r="CR253" s="43"/>
      <c r="CS253" s="43"/>
      <c r="CT253" s="43"/>
      <c r="CU253" s="43"/>
      <c r="CV253" s="43"/>
      <c r="CW253" s="43"/>
      <c r="CX253" s="43"/>
      <c r="CY253" s="43"/>
      <c r="CZ253" s="43"/>
      <c r="DA253" s="43"/>
      <c r="DB253" s="43"/>
      <c r="DC253" s="43"/>
      <c r="DD253" s="43"/>
      <c r="DE253" s="43"/>
      <c r="DF253" s="43"/>
      <c r="DG253" s="43"/>
      <c r="DH253" s="43"/>
      <c r="DI253" s="43"/>
      <c r="DJ253" s="43"/>
      <c r="DK253" s="43"/>
      <c r="DL253" s="43"/>
      <c r="DM253" s="43"/>
      <c r="DN253" s="43"/>
      <c r="DO253" s="43"/>
      <c r="DP253" s="43"/>
      <c r="DQ253" s="43"/>
      <c r="DR253" s="43"/>
      <c r="DS253" s="43"/>
      <c r="DT253" s="43"/>
      <c r="DU253" s="43"/>
      <c r="DV253" s="43"/>
      <c r="DW253" s="43"/>
      <c r="DX253" s="43"/>
      <c r="DY253" s="43"/>
      <c r="DZ253" s="43"/>
      <c r="EA253" s="43"/>
      <c r="EB253" s="43"/>
      <c r="EC253" s="43"/>
      <c r="ED253" s="43"/>
      <c r="EE253" s="43"/>
      <c r="EF253" s="43"/>
      <c r="EG253" s="43"/>
      <c r="EH253" s="43"/>
      <c r="EI253" s="43"/>
      <c r="EJ253" s="43"/>
      <c r="EK253" s="43"/>
      <c r="EL253" s="43"/>
      <c r="EM253" s="43"/>
      <c r="EN253" s="43"/>
      <c r="EO253" s="43"/>
      <c r="EP253" s="43"/>
      <c r="EQ253" s="43"/>
      <c r="ER253" s="43"/>
      <c r="ES253" s="43"/>
      <c r="ET253" s="43"/>
      <c r="EU253" s="43"/>
      <c r="EV253" s="43"/>
      <c r="EW253" s="43"/>
      <c r="EX253" s="43"/>
      <c r="EY253" s="43"/>
      <c r="EZ253" s="43"/>
      <c r="FA253" s="43"/>
      <c r="FB253" s="43"/>
      <c r="FC253" s="43"/>
      <c r="FD253" s="43"/>
      <c r="FE253" s="43"/>
      <c r="FF253" s="43"/>
      <c r="FG253" s="43"/>
      <c r="FH253" s="43"/>
      <c r="FI253" s="43"/>
      <c r="FJ253" s="43"/>
      <c r="FK253" s="43"/>
      <c r="FL253" s="43"/>
      <c r="FM253" s="43"/>
      <c r="FN253" s="43"/>
      <c r="FO253" s="43"/>
      <c r="FP253" s="43"/>
      <c r="FQ253" s="43"/>
      <c r="FR253" s="43"/>
      <c r="FS253" s="43"/>
      <c r="FT253" s="43"/>
      <c r="FU253" s="43"/>
      <c r="FV253" s="43"/>
      <c r="FW253" s="43"/>
      <c r="FX253" s="43"/>
      <c r="FY253" s="43"/>
      <c r="FZ253" s="43"/>
      <c r="GA253" s="43"/>
      <c r="GB253" s="43"/>
      <c r="GC253" s="43"/>
      <c r="GD253" s="43"/>
      <c r="GE253" s="43"/>
      <c r="GF253" s="43"/>
      <c r="GG253" s="43"/>
      <c r="GH253" s="43"/>
      <c r="GI253" s="43"/>
      <c r="GJ253" s="43"/>
      <c r="GK253" s="43"/>
      <c r="GL253" s="43"/>
      <c r="GM253" s="43"/>
      <c r="GN253" s="43"/>
      <c r="GO253" s="43"/>
      <c r="GP253" s="43"/>
      <c r="GQ253" s="43"/>
      <c r="GR253" s="43"/>
      <c r="GS253" s="43"/>
      <c r="GT253" s="43"/>
      <c r="GU253" s="43"/>
      <c r="GV253" s="43"/>
      <c r="GW253" s="43"/>
      <c r="GX253" s="43"/>
      <c r="GY253" s="43"/>
      <c r="GZ253" s="43"/>
      <c r="HA253" s="43"/>
      <c r="HB253" s="43"/>
      <c r="HC253" s="43"/>
      <c r="HD253" s="43"/>
      <c r="HE253" s="43"/>
      <c r="HF253" s="43"/>
      <c r="HG253" s="43"/>
      <c r="HH253" s="43"/>
      <c r="HI253" s="43"/>
      <c r="HJ253" s="43"/>
      <c r="HK253" s="43"/>
      <c r="HL253" s="43"/>
      <c r="HM253" s="43"/>
      <c r="HN253" s="43"/>
      <c r="HO253" s="43"/>
      <c r="HP253" s="43"/>
      <c r="HQ253" s="43"/>
      <c r="HR253" s="43"/>
      <c r="HS253" s="43"/>
      <c r="HT253" s="43"/>
      <c r="HU253" s="43"/>
      <c r="HV253" s="43"/>
      <c r="HW253" s="43"/>
      <c r="HX253" s="43"/>
      <c r="HY253" s="43"/>
      <c r="HZ253" s="43"/>
      <c r="IA253" s="43"/>
      <c r="IB253" s="43"/>
      <c r="IC253" s="43"/>
      <c r="ID253" s="43"/>
      <c r="IE253" s="43"/>
      <c r="IF253" s="43"/>
      <c r="IG253" s="43"/>
      <c r="IH253" s="43"/>
      <c r="II253" s="43"/>
      <c r="IJ253" s="43"/>
      <c r="IK253" s="43"/>
      <c r="IL253" s="43"/>
      <c r="IM253" s="43"/>
      <c r="IN253" s="43"/>
      <c r="IO253" s="43"/>
      <c r="IP253" s="43"/>
      <c r="IQ253" s="43"/>
      <c r="IR253" s="43"/>
      <c r="IS253" s="43"/>
      <c r="IT253" s="43"/>
      <c r="IU253" s="43"/>
    </row>
    <row r="254" spans="1:255" ht="15" customHeight="1">
      <c r="A254" s="212" t="s">
        <v>2836</v>
      </c>
      <c r="B254" s="212"/>
      <c r="C254" s="212"/>
      <c r="D254" s="212"/>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43"/>
      <c r="CU254" s="43"/>
      <c r="CV254" s="43"/>
      <c r="CW254" s="43"/>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43"/>
      <c r="EJ254" s="43"/>
      <c r="EK254" s="43"/>
      <c r="EL254" s="43"/>
      <c r="EM254" s="43"/>
      <c r="EN254" s="43"/>
      <c r="EO254" s="43"/>
      <c r="EP254" s="43"/>
      <c r="EQ254" s="43"/>
      <c r="ER254" s="43"/>
      <c r="ES254" s="43"/>
      <c r="ET254" s="43"/>
      <c r="EU254" s="43"/>
      <c r="EV254" s="43"/>
      <c r="EW254" s="43"/>
      <c r="EX254" s="43"/>
      <c r="EY254" s="43"/>
      <c r="EZ254" s="43"/>
      <c r="FA254" s="43"/>
      <c r="FB254" s="43"/>
      <c r="FC254" s="43"/>
      <c r="FD254" s="43"/>
      <c r="FE254" s="43"/>
      <c r="FF254" s="43"/>
      <c r="FG254" s="43"/>
      <c r="FH254" s="43"/>
      <c r="FI254" s="43"/>
      <c r="FJ254" s="43"/>
      <c r="FK254" s="43"/>
      <c r="FL254" s="43"/>
      <c r="FM254" s="43"/>
      <c r="FN254" s="43"/>
      <c r="FO254" s="43"/>
      <c r="FP254" s="43"/>
      <c r="FQ254" s="43"/>
      <c r="FR254" s="43"/>
      <c r="FS254" s="43"/>
      <c r="FT254" s="43"/>
      <c r="FU254" s="43"/>
      <c r="FV254" s="43"/>
      <c r="FW254" s="43"/>
      <c r="FX254" s="43"/>
      <c r="FY254" s="43"/>
      <c r="FZ254" s="43"/>
      <c r="GA254" s="43"/>
      <c r="GB254" s="43"/>
      <c r="GC254" s="43"/>
      <c r="GD254" s="43"/>
      <c r="GE254" s="43"/>
      <c r="GF254" s="43"/>
      <c r="GG254" s="43"/>
      <c r="GH254" s="43"/>
      <c r="GI254" s="43"/>
      <c r="GJ254" s="43"/>
      <c r="GK254" s="43"/>
      <c r="GL254" s="43"/>
      <c r="GM254" s="43"/>
      <c r="GN254" s="43"/>
      <c r="GO254" s="43"/>
      <c r="GP254" s="43"/>
      <c r="GQ254" s="43"/>
      <c r="GR254" s="43"/>
      <c r="GS254" s="43"/>
      <c r="GT254" s="43"/>
      <c r="GU254" s="43"/>
      <c r="GV254" s="43"/>
      <c r="GW254" s="43"/>
      <c r="GX254" s="43"/>
      <c r="GY254" s="43"/>
      <c r="GZ254" s="43"/>
      <c r="HA254" s="43"/>
      <c r="HB254" s="43"/>
      <c r="HC254" s="43"/>
      <c r="HD254" s="43"/>
      <c r="HE254" s="43"/>
      <c r="HF254" s="43"/>
      <c r="HG254" s="43"/>
      <c r="HH254" s="43"/>
      <c r="HI254" s="43"/>
      <c r="HJ254" s="43"/>
      <c r="HK254" s="43"/>
      <c r="HL254" s="43"/>
      <c r="HM254" s="43"/>
      <c r="HN254" s="43"/>
      <c r="HO254" s="43"/>
      <c r="HP254" s="43"/>
      <c r="HQ254" s="43"/>
      <c r="HR254" s="43"/>
      <c r="HS254" s="43"/>
      <c r="HT254" s="43"/>
      <c r="HU254" s="43"/>
      <c r="HV254" s="43"/>
      <c r="HW254" s="43"/>
      <c r="HX254" s="43"/>
      <c r="HY254" s="43"/>
      <c r="HZ254" s="43"/>
      <c r="IA254" s="43"/>
      <c r="IB254" s="43"/>
      <c r="IC254" s="43"/>
      <c r="ID254" s="43"/>
      <c r="IE254" s="43"/>
      <c r="IF254" s="43"/>
      <c r="IG254" s="43"/>
      <c r="IH254" s="43"/>
      <c r="II254" s="43"/>
      <c r="IJ254" s="43"/>
      <c r="IK254" s="43"/>
      <c r="IL254" s="43"/>
      <c r="IM254" s="43"/>
      <c r="IN254" s="43"/>
      <c r="IO254" s="43"/>
      <c r="IP254" s="43"/>
      <c r="IQ254" s="43"/>
      <c r="IR254" s="43"/>
      <c r="IS254" s="43"/>
      <c r="IT254" s="43"/>
      <c r="IU254" s="43"/>
    </row>
    <row r="255" spans="1:255" ht="15" customHeight="1">
      <c r="A255" s="212" t="s">
        <v>2845</v>
      </c>
      <c r="B255" s="212"/>
      <c r="C255" s="212"/>
      <c r="D255" s="212"/>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c r="EK255" s="43"/>
      <c r="EL255" s="43"/>
      <c r="EM255" s="43"/>
      <c r="EN255" s="43"/>
      <c r="EO255" s="43"/>
      <c r="EP255" s="43"/>
      <c r="EQ255" s="43"/>
      <c r="ER255" s="43"/>
      <c r="ES255" s="43"/>
      <c r="ET255" s="43"/>
      <c r="EU255" s="43"/>
      <c r="EV255" s="43"/>
      <c r="EW255" s="43"/>
      <c r="EX255" s="43"/>
      <c r="EY255" s="43"/>
      <c r="EZ255" s="43"/>
      <c r="FA255" s="43"/>
      <c r="FB255" s="43"/>
      <c r="FC255" s="43"/>
      <c r="FD255" s="43"/>
      <c r="FE255" s="43"/>
      <c r="FF255" s="43"/>
      <c r="FG255" s="43"/>
      <c r="FH255" s="43"/>
      <c r="FI255" s="43"/>
      <c r="FJ255" s="43"/>
      <c r="FK255" s="43"/>
      <c r="FL255" s="43"/>
      <c r="FM255" s="43"/>
      <c r="FN255" s="43"/>
      <c r="FO255" s="43"/>
      <c r="FP255" s="43"/>
      <c r="FQ255" s="43"/>
      <c r="FR255" s="43"/>
      <c r="FS255" s="43"/>
      <c r="FT255" s="43"/>
      <c r="FU255" s="43"/>
      <c r="FV255" s="43"/>
      <c r="FW255" s="43"/>
      <c r="FX255" s="43"/>
      <c r="FY255" s="43"/>
      <c r="FZ255" s="43"/>
      <c r="GA255" s="43"/>
      <c r="GB255" s="43"/>
      <c r="GC255" s="43"/>
      <c r="GD255" s="43"/>
      <c r="GE255" s="43"/>
      <c r="GF255" s="43"/>
      <c r="GG255" s="43"/>
      <c r="GH255" s="43"/>
      <c r="GI255" s="43"/>
      <c r="GJ255" s="43"/>
      <c r="GK255" s="43"/>
      <c r="GL255" s="43"/>
      <c r="GM255" s="43"/>
      <c r="GN255" s="43"/>
      <c r="GO255" s="43"/>
      <c r="GP255" s="43"/>
      <c r="GQ255" s="43"/>
      <c r="GR255" s="43"/>
      <c r="GS255" s="43"/>
      <c r="GT255" s="43"/>
      <c r="GU255" s="43"/>
      <c r="GV255" s="43"/>
      <c r="GW255" s="43"/>
      <c r="GX255" s="43"/>
      <c r="GY255" s="43"/>
      <c r="GZ255" s="43"/>
      <c r="HA255" s="43"/>
      <c r="HB255" s="43"/>
      <c r="HC255" s="43"/>
      <c r="HD255" s="43"/>
      <c r="HE255" s="43"/>
      <c r="HF255" s="43"/>
      <c r="HG255" s="43"/>
      <c r="HH255" s="43"/>
      <c r="HI255" s="43"/>
      <c r="HJ255" s="43"/>
      <c r="HK255" s="43"/>
      <c r="HL255" s="43"/>
      <c r="HM255" s="43"/>
      <c r="HN255" s="43"/>
      <c r="HO255" s="43"/>
      <c r="HP255" s="43"/>
      <c r="HQ255" s="43"/>
      <c r="HR255" s="43"/>
      <c r="HS255" s="43"/>
      <c r="HT255" s="43"/>
      <c r="HU255" s="43"/>
      <c r="HV255" s="43"/>
      <c r="HW255" s="43"/>
      <c r="HX255" s="43"/>
      <c r="HY255" s="43"/>
      <c r="HZ255" s="43"/>
      <c r="IA255" s="43"/>
      <c r="IB255" s="43"/>
      <c r="IC255" s="43"/>
      <c r="ID255" s="43"/>
      <c r="IE255" s="43"/>
      <c r="IF255" s="43"/>
      <c r="IG255" s="43"/>
      <c r="IH255" s="43"/>
      <c r="II255" s="43"/>
      <c r="IJ255" s="43"/>
      <c r="IK255" s="43"/>
      <c r="IL255" s="43"/>
      <c r="IM255" s="43"/>
      <c r="IN255" s="43"/>
      <c r="IO255" s="43"/>
      <c r="IP255" s="43"/>
      <c r="IQ255" s="43"/>
      <c r="IR255" s="43"/>
      <c r="IS255" s="43"/>
      <c r="IT255" s="43"/>
      <c r="IU255" s="43"/>
    </row>
    <row r="256" spans="1:255" ht="15" customHeight="1">
      <c r="A256" s="212" t="s">
        <v>2832</v>
      </c>
      <c r="B256" s="212"/>
      <c r="C256" s="212"/>
      <c r="D256" s="212"/>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c r="EK256" s="43"/>
      <c r="EL256" s="43"/>
      <c r="EM256" s="43"/>
      <c r="EN256" s="43"/>
      <c r="EO256" s="43"/>
      <c r="EP256" s="43"/>
      <c r="EQ256" s="43"/>
      <c r="ER256" s="43"/>
      <c r="ES256" s="43"/>
      <c r="ET256" s="43"/>
      <c r="EU256" s="43"/>
      <c r="EV256" s="43"/>
      <c r="EW256" s="43"/>
      <c r="EX256" s="43"/>
      <c r="EY256" s="43"/>
      <c r="EZ256" s="43"/>
      <c r="FA256" s="43"/>
      <c r="FB256" s="43"/>
      <c r="FC256" s="43"/>
      <c r="FD256" s="43"/>
      <c r="FE256" s="43"/>
      <c r="FF256" s="43"/>
      <c r="FG256" s="43"/>
      <c r="FH256" s="43"/>
      <c r="FI256" s="43"/>
      <c r="FJ256" s="43"/>
      <c r="FK256" s="43"/>
      <c r="FL256" s="43"/>
      <c r="FM256" s="43"/>
      <c r="FN256" s="43"/>
      <c r="FO256" s="43"/>
      <c r="FP256" s="43"/>
      <c r="FQ256" s="43"/>
      <c r="FR256" s="43"/>
      <c r="FS256" s="43"/>
      <c r="FT256" s="43"/>
      <c r="FU256" s="43"/>
      <c r="FV256" s="43"/>
      <c r="FW256" s="43"/>
      <c r="FX256" s="43"/>
      <c r="FY256" s="43"/>
      <c r="FZ256" s="43"/>
      <c r="GA256" s="43"/>
      <c r="GB256" s="43"/>
      <c r="GC256" s="43"/>
      <c r="GD256" s="43"/>
      <c r="GE256" s="43"/>
      <c r="GF256" s="43"/>
      <c r="GG256" s="43"/>
      <c r="GH256" s="43"/>
      <c r="GI256" s="43"/>
      <c r="GJ256" s="43"/>
      <c r="GK256" s="43"/>
      <c r="GL256" s="43"/>
      <c r="GM256" s="43"/>
      <c r="GN256" s="43"/>
      <c r="GO256" s="43"/>
      <c r="GP256" s="43"/>
      <c r="GQ256" s="43"/>
      <c r="GR256" s="43"/>
      <c r="GS256" s="43"/>
      <c r="GT256" s="43"/>
      <c r="GU256" s="43"/>
      <c r="GV256" s="43"/>
      <c r="GW256" s="43"/>
      <c r="GX256" s="43"/>
      <c r="GY256" s="43"/>
      <c r="GZ256" s="43"/>
      <c r="HA256" s="43"/>
      <c r="HB256" s="43"/>
      <c r="HC256" s="43"/>
      <c r="HD256" s="43"/>
      <c r="HE256" s="43"/>
      <c r="HF256" s="43"/>
      <c r="HG256" s="43"/>
      <c r="HH256" s="43"/>
      <c r="HI256" s="43"/>
      <c r="HJ256" s="43"/>
      <c r="HK256" s="43"/>
      <c r="HL256" s="43"/>
      <c r="HM256" s="43"/>
      <c r="HN256" s="43"/>
      <c r="HO256" s="43"/>
      <c r="HP256" s="43"/>
      <c r="HQ256" s="43"/>
      <c r="HR256" s="43"/>
      <c r="HS256" s="43"/>
      <c r="HT256" s="43"/>
      <c r="HU256" s="43"/>
      <c r="HV256" s="43"/>
      <c r="HW256" s="43"/>
      <c r="HX256" s="43"/>
      <c r="HY256" s="43"/>
      <c r="HZ256" s="43"/>
      <c r="IA256" s="43"/>
      <c r="IB256" s="43"/>
      <c r="IC256" s="43"/>
      <c r="ID256" s="43"/>
      <c r="IE256" s="43"/>
      <c r="IF256" s="43"/>
      <c r="IG256" s="43"/>
      <c r="IH256" s="43"/>
      <c r="II256" s="43"/>
      <c r="IJ256" s="43"/>
      <c r="IK256" s="43"/>
      <c r="IL256" s="43"/>
      <c r="IM256" s="43"/>
      <c r="IN256" s="43"/>
      <c r="IO256" s="43"/>
      <c r="IP256" s="43"/>
      <c r="IQ256" s="43"/>
      <c r="IR256" s="43"/>
      <c r="IS256" s="43"/>
      <c r="IT256" s="43"/>
      <c r="IU256" s="43"/>
    </row>
    <row r="257" spans="1:255" ht="15" customHeight="1">
      <c r="A257" s="212" t="s">
        <v>2835</v>
      </c>
      <c r="B257" s="212"/>
      <c r="C257" s="212"/>
      <c r="D257" s="212"/>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c r="EK257" s="43"/>
      <c r="EL257" s="43"/>
      <c r="EM257" s="43"/>
      <c r="EN257" s="43"/>
      <c r="EO257" s="43"/>
      <c r="EP257" s="43"/>
      <c r="EQ257" s="43"/>
      <c r="ER257" s="43"/>
      <c r="ES257" s="43"/>
      <c r="ET257" s="43"/>
      <c r="EU257" s="43"/>
      <c r="EV257" s="43"/>
      <c r="EW257" s="43"/>
      <c r="EX257" s="43"/>
      <c r="EY257" s="43"/>
      <c r="EZ257" s="43"/>
      <c r="FA257" s="43"/>
      <c r="FB257" s="43"/>
      <c r="FC257" s="43"/>
      <c r="FD257" s="43"/>
      <c r="FE257" s="43"/>
      <c r="FF257" s="43"/>
      <c r="FG257" s="43"/>
      <c r="FH257" s="43"/>
      <c r="FI257" s="43"/>
      <c r="FJ257" s="43"/>
      <c r="FK257" s="43"/>
      <c r="FL257" s="43"/>
      <c r="FM257" s="43"/>
      <c r="FN257" s="43"/>
      <c r="FO257" s="43"/>
      <c r="FP257" s="43"/>
      <c r="FQ257" s="43"/>
      <c r="FR257" s="43"/>
      <c r="FS257" s="43"/>
      <c r="FT257" s="43"/>
      <c r="FU257" s="43"/>
      <c r="FV257" s="43"/>
      <c r="FW257" s="43"/>
      <c r="FX257" s="43"/>
      <c r="FY257" s="43"/>
      <c r="FZ257" s="43"/>
      <c r="GA257" s="43"/>
      <c r="GB257" s="43"/>
      <c r="GC257" s="43"/>
      <c r="GD257" s="43"/>
      <c r="GE257" s="43"/>
      <c r="GF257" s="43"/>
      <c r="GG257" s="43"/>
      <c r="GH257" s="43"/>
      <c r="GI257" s="43"/>
      <c r="GJ257" s="43"/>
      <c r="GK257" s="43"/>
      <c r="GL257" s="43"/>
      <c r="GM257" s="43"/>
      <c r="GN257" s="43"/>
      <c r="GO257" s="43"/>
      <c r="GP257" s="43"/>
      <c r="GQ257" s="43"/>
      <c r="GR257" s="43"/>
      <c r="GS257" s="43"/>
      <c r="GT257" s="43"/>
      <c r="GU257" s="43"/>
      <c r="GV257" s="43"/>
      <c r="GW257" s="43"/>
      <c r="GX257" s="43"/>
      <c r="GY257" s="43"/>
      <c r="GZ257" s="43"/>
      <c r="HA257" s="43"/>
      <c r="HB257" s="43"/>
      <c r="HC257" s="43"/>
      <c r="HD257" s="43"/>
      <c r="HE257" s="43"/>
      <c r="HF257" s="43"/>
      <c r="HG257" s="43"/>
      <c r="HH257" s="43"/>
      <c r="HI257" s="43"/>
      <c r="HJ257" s="43"/>
      <c r="HK257" s="43"/>
      <c r="HL257" s="43"/>
      <c r="HM257" s="43"/>
      <c r="HN257" s="43"/>
      <c r="HO257" s="43"/>
      <c r="HP257" s="43"/>
      <c r="HQ257" s="43"/>
      <c r="HR257" s="43"/>
      <c r="HS257" s="43"/>
      <c r="HT257" s="43"/>
      <c r="HU257" s="43"/>
      <c r="HV257" s="43"/>
      <c r="HW257" s="43"/>
      <c r="HX257" s="43"/>
      <c r="HY257" s="43"/>
      <c r="HZ257" s="43"/>
      <c r="IA257" s="43"/>
      <c r="IB257" s="43"/>
      <c r="IC257" s="43"/>
      <c r="ID257" s="43"/>
      <c r="IE257" s="43"/>
      <c r="IF257" s="43"/>
      <c r="IG257" s="43"/>
      <c r="IH257" s="43"/>
      <c r="II257" s="43"/>
      <c r="IJ257" s="43"/>
      <c r="IK257" s="43"/>
      <c r="IL257" s="43"/>
      <c r="IM257" s="43"/>
      <c r="IN257" s="43"/>
      <c r="IO257" s="43"/>
      <c r="IP257" s="43"/>
      <c r="IQ257" s="43"/>
      <c r="IR257" s="43"/>
      <c r="IS257" s="43"/>
      <c r="IT257" s="43"/>
      <c r="IU257" s="43"/>
    </row>
    <row r="258" spans="1:255" ht="15" customHeight="1">
      <c r="A258" s="212" t="s">
        <v>2826</v>
      </c>
      <c r="B258" s="212"/>
      <c r="C258" s="212"/>
      <c r="D258" s="212"/>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c r="CT258" s="43"/>
      <c r="CU258" s="43"/>
      <c r="CV258" s="43"/>
      <c r="CW258" s="43"/>
      <c r="CX258" s="43"/>
      <c r="CY258" s="43"/>
      <c r="CZ258" s="43"/>
      <c r="DA258" s="43"/>
      <c r="DB258" s="43"/>
      <c r="DC258" s="43"/>
      <c r="DD258" s="43"/>
      <c r="DE258" s="43"/>
      <c r="DF258" s="43"/>
      <c r="DG258" s="43"/>
      <c r="DH258" s="43"/>
      <c r="DI258" s="43"/>
      <c r="DJ258" s="43"/>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3"/>
      <c r="EI258" s="43"/>
      <c r="EJ258" s="43"/>
      <c r="EK258" s="43"/>
      <c r="EL258" s="43"/>
      <c r="EM258" s="43"/>
      <c r="EN258" s="43"/>
      <c r="EO258" s="43"/>
      <c r="EP258" s="43"/>
      <c r="EQ258" s="43"/>
      <c r="ER258" s="43"/>
      <c r="ES258" s="43"/>
      <c r="ET258" s="43"/>
      <c r="EU258" s="43"/>
      <c r="EV258" s="43"/>
      <c r="EW258" s="43"/>
      <c r="EX258" s="43"/>
      <c r="EY258" s="43"/>
      <c r="EZ258" s="43"/>
      <c r="FA258" s="43"/>
      <c r="FB258" s="43"/>
      <c r="FC258" s="43"/>
      <c r="FD258" s="43"/>
      <c r="FE258" s="43"/>
      <c r="FF258" s="43"/>
      <c r="FG258" s="43"/>
      <c r="FH258" s="43"/>
      <c r="FI258" s="43"/>
      <c r="FJ258" s="43"/>
      <c r="FK258" s="43"/>
      <c r="FL258" s="43"/>
      <c r="FM258" s="43"/>
      <c r="FN258" s="43"/>
      <c r="FO258" s="43"/>
      <c r="FP258" s="43"/>
      <c r="FQ258" s="43"/>
      <c r="FR258" s="43"/>
      <c r="FS258" s="43"/>
      <c r="FT258" s="43"/>
      <c r="FU258" s="43"/>
      <c r="FV258" s="43"/>
      <c r="FW258" s="43"/>
      <c r="FX258" s="43"/>
      <c r="FY258" s="43"/>
      <c r="FZ258" s="43"/>
      <c r="GA258" s="43"/>
      <c r="GB258" s="43"/>
      <c r="GC258" s="43"/>
      <c r="GD258" s="43"/>
      <c r="GE258" s="43"/>
      <c r="GF258" s="43"/>
      <c r="GG258" s="43"/>
      <c r="GH258" s="43"/>
      <c r="GI258" s="43"/>
      <c r="GJ258" s="43"/>
      <c r="GK258" s="43"/>
      <c r="GL258" s="43"/>
      <c r="GM258" s="43"/>
      <c r="GN258" s="43"/>
      <c r="GO258" s="43"/>
      <c r="GP258" s="43"/>
      <c r="GQ258" s="43"/>
      <c r="GR258" s="43"/>
      <c r="GS258" s="43"/>
      <c r="GT258" s="43"/>
      <c r="GU258" s="43"/>
      <c r="GV258" s="43"/>
      <c r="GW258" s="43"/>
      <c r="GX258" s="43"/>
      <c r="GY258" s="43"/>
      <c r="GZ258" s="43"/>
      <c r="HA258" s="43"/>
      <c r="HB258" s="43"/>
      <c r="HC258" s="43"/>
      <c r="HD258" s="43"/>
      <c r="HE258" s="43"/>
      <c r="HF258" s="43"/>
      <c r="HG258" s="43"/>
      <c r="HH258" s="43"/>
      <c r="HI258" s="43"/>
      <c r="HJ258" s="43"/>
      <c r="HK258" s="43"/>
      <c r="HL258" s="43"/>
      <c r="HM258" s="43"/>
      <c r="HN258" s="43"/>
      <c r="HO258" s="43"/>
      <c r="HP258" s="43"/>
      <c r="HQ258" s="43"/>
      <c r="HR258" s="43"/>
      <c r="HS258" s="43"/>
      <c r="HT258" s="43"/>
      <c r="HU258" s="43"/>
      <c r="HV258" s="43"/>
      <c r="HW258" s="43"/>
      <c r="HX258" s="43"/>
      <c r="HY258" s="43"/>
      <c r="HZ258" s="43"/>
      <c r="IA258" s="43"/>
      <c r="IB258" s="43"/>
      <c r="IC258" s="43"/>
      <c r="ID258" s="43"/>
      <c r="IE258" s="43"/>
      <c r="IF258" s="43"/>
      <c r="IG258" s="43"/>
      <c r="IH258" s="43"/>
      <c r="II258" s="43"/>
      <c r="IJ258" s="43"/>
      <c r="IK258" s="43"/>
      <c r="IL258" s="43"/>
      <c r="IM258" s="43"/>
      <c r="IN258" s="43"/>
      <c r="IO258" s="43"/>
      <c r="IP258" s="43"/>
      <c r="IQ258" s="43"/>
      <c r="IR258" s="43"/>
      <c r="IS258" s="43"/>
      <c r="IT258" s="43"/>
      <c r="IU258" s="43"/>
    </row>
    <row r="259" spans="1:255" ht="15" customHeight="1">
      <c r="A259" s="212" t="s">
        <v>2846</v>
      </c>
      <c r="B259" s="212"/>
      <c r="C259" s="212"/>
      <c r="D259" s="212"/>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c r="CM259" s="43"/>
      <c r="CN259" s="43"/>
      <c r="CO259" s="43"/>
      <c r="CP259" s="43"/>
      <c r="CQ259" s="43"/>
      <c r="CR259" s="43"/>
      <c r="CS259" s="43"/>
      <c r="CT259" s="43"/>
      <c r="CU259" s="43"/>
      <c r="CV259" s="43"/>
      <c r="CW259" s="43"/>
      <c r="CX259" s="43"/>
      <c r="CY259" s="43"/>
      <c r="CZ259" s="43"/>
      <c r="DA259" s="43"/>
      <c r="DB259" s="43"/>
      <c r="DC259" s="43"/>
      <c r="DD259" s="43"/>
      <c r="DE259" s="43"/>
      <c r="DF259" s="43"/>
      <c r="DG259" s="43"/>
      <c r="DH259" s="43"/>
      <c r="DI259" s="43"/>
      <c r="DJ259" s="43"/>
      <c r="DK259" s="43"/>
      <c r="DL259" s="43"/>
      <c r="DM259" s="43"/>
      <c r="DN259" s="43"/>
      <c r="DO259" s="43"/>
      <c r="DP259" s="43"/>
      <c r="DQ259" s="43"/>
      <c r="DR259" s="43"/>
      <c r="DS259" s="43"/>
      <c r="DT259" s="43"/>
      <c r="DU259" s="43"/>
      <c r="DV259" s="43"/>
      <c r="DW259" s="43"/>
      <c r="DX259" s="43"/>
      <c r="DY259" s="43"/>
      <c r="DZ259" s="43"/>
      <c r="EA259" s="43"/>
      <c r="EB259" s="43"/>
      <c r="EC259" s="43"/>
      <c r="ED259" s="43"/>
      <c r="EE259" s="43"/>
      <c r="EF259" s="43"/>
      <c r="EG259" s="43"/>
      <c r="EH259" s="43"/>
      <c r="EI259" s="43"/>
      <c r="EJ259" s="43"/>
      <c r="EK259" s="43"/>
      <c r="EL259" s="43"/>
      <c r="EM259" s="43"/>
      <c r="EN259" s="43"/>
      <c r="EO259" s="43"/>
      <c r="EP259" s="43"/>
      <c r="EQ259" s="43"/>
      <c r="ER259" s="43"/>
      <c r="ES259" s="43"/>
      <c r="ET259" s="43"/>
      <c r="EU259" s="43"/>
      <c r="EV259" s="43"/>
      <c r="EW259" s="43"/>
      <c r="EX259" s="43"/>
      <c r="EY259" s="43"/>
      <c r="EZ259" s="43"/>
      <c r="FA259" s="43"/>
      <c r="FB259" s="43"/>
      <c r="FC259" s="43"/>
      <c r="FD259" s="43"/>
      <c r="FE259" s="43"/>
      <c r="FF259" s="43"/>
      <c r="FG259" s="43"/>
      <c r="FH259" s="43"/>
      <c r="FI259" s="43"/>
      <c r="FJ259" s="43"/>
      <c r="FK259" s="43"/>
      <c r="FL259" s="43"/>
      <c r="FM259" s="43"/>
      <c r="FN259" s="43"/>
      <c r="FO259" s="43"/>
      <c r="FP259" s="43"/>
      <c r="FQ259" s="43"/>
      <c r="FR259" s="43"/>
      <c r="FS259" s="43"/>
      <c r="FT259" s="43"/>
      <c r="FU259" s="43"/>
      <c r="FV259" s="43"/>
      <c r="FW259" s="43"/>
      <c r="FX259" s="43"/>
      <c r="FY259" s="43"/>
      <c r="FZ259" s="43"/>
      <c r="GA259" s="43"/>
      <c r="GB259" s="43"/>
      <c r="GC259" s="43"/>
      <c r="GD259" s="43"/>
      <c r="GE259" s="43"/>
      <c r="GF259" s="43"/>
      <c r="GG259" s="43"/>
      <c r="GH259" s="43"/>
      <c r="GI259" s="43"/>
      <c r="GJ259" s="43"/>
      <c r="GK259" s="43"/>
      <c r="GL259" s="43"/>
      <c r="GM259" s="43"/>
      <c r="GN259" s="43"/>
      <c r="GO259" s="43"/>
      <c r="GP259" s="43"/>
      <c r="GQ259" s="43"/>
      <c r="GR259" s="43"/>
      <c r="GS259" s="43"/>
      <c r="GT259" s="43"/>
      <c r="GU259" s="43"/>
      <c r="GV259" s="43"/>
      <c r="GW259" s="43"/>
      <c r="GX259" s="43"/>
      <c r="GY259" s="43"/>
      <c r="GZ259" s="43"/>
      <c r="HA259" s="43"/>
      <c r="HB259" s="43"/>
      <c r="HC259" s="43"/>
      <c r="HD259" s="43"/>
      <c r="HE259" s="43"/>
      <c r="HF259" s="43"/>
      <c r="HG259" s="43"/>
      <c r="HH259" s="43"/>
      <c r="HI259" s="43"/>
      <c r="HJ259" s="43"/>
      <c r="HK259" s="43"/>
      <c r="HL259" s="43"/>
      <c r="HM259" s="43"/>
      <c r="HN259" s="43"/>
      <c r="HO259" s="43"/>
      <c r="HP259" s="43"/>
      <c r="HQ259" s="43"/>
      <c r="HR259" s="43"/>
      <c r="HS259" s="43"/>
      <c r="HT259" s="43"/>
      <c r="HU259" s="43"/>
      <c r="HV259" s="43"/>
      <c r="HW259" s="43"/>
      <c r="HX259" s="43"/>
      <c r="HY259" s="43"/>
      <c r="HZ259" s="43"/>
      <c r="IA259" s="43"/>
      <c r="IB259" s="43"/>
      <c r="IC259" s="43"/>
      <c r="ID259" s="43"/>
      <c r="IE259" s="43"/>
      <c r="IF259" s="43"/>
      <c r="IG259" s="43"/>
      <c r="IH259" s="43"/>
      <c r="II259" s="43"/>
      <c r="IJ259" s="43"/>
      <c r="IK259" s="43"/>
      <c r="IL259" s="43"/>
      <c r="IM259" s="43"/>
      <c r="IN259" s="43"/>
      <c r="IO259" s="43"/>
      <c r="IP259" s="43"/>
      <c r="IQ259" s="43"/>
      <c r="IR259" s="43"/>
      <c r="IS259" s="43"/>
      <c r="IT259" s="43"/>
      <c r="IU259" s="43"/>
    </row>
  </sheetData>
  <phoneticPr fontId="21" type="noConversion"/>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IX135"/>
  <sheetViews>
    <sheetView showGridLines="0" workbookViewId="0">
      <selection activeCell="K37" sqref="K37"/>
    </sheetView>
  </sheetViews>
  <sheetFormatPr defaultColWidth="9" defaultRowHeight="15.75" customHeight="1"/>
  <cols>
    <col min="1" max="1" width="5.375" style="74" customWidth="1"/>
    <col min="2" max="2" width="6.625" style="81" customWidth="1"/>
    <col min="3" max="3" width="12.5" style="74" customWidth="1"/>
    <col min="4" max="4" width="53.375" style="74" customWidth="1"/>
    <col min="5" max="6" width="18.875" style="81" customWidth="1"/>
    <col min="7" max="7" width="13.625" style="81" bestFit="1" customWidth="1"/>
    <col min="8" max="8" width="16" style="81" customWidth="1"/>
    <col min="9" max="9" width="19.5" style="74" customWidth="1"/>
    <col min="10" max="10" width="11.625" style="74" customWidth="1"/>
    <col min="11" max="11" width="12.375" style="74" customWidth="1"/>
    <col min="12" max="12" width="48" style="74" customWidth="1"/>
    <col min="13" max="13" width="40" style="74" bestFit="1" customWidth="1"/>
    <col min="14" max="256" width="9" style="74" customWidth="1"/>
    <col min="257" max="16384" width="9" style="75"/>
  </cols>
  <sheetData>
    <row r="1" spans="1:13" ht="15.6" customHeight="1">
      <c r="A1" s="42"/>
      <c r="B1" s="44"/>
      <c r="C1" s="636" t="s">
        <v>1302</v>
      </c>
      <c r="D1" s="637"/>
      <c r="E1" s="92"/>
      <c r="F1" s="92"/>
      <c r="G1" s="86"/>
      <c r="H1" s="95" t="s">
        <v>5</v>
      </c>
      <c r="I1" s="82"/>
      <c r="J1" s="82"/>
      <c r="K1" s="83"/>
      <c r="L1" s="79"/>
      <c r="M1" s="42"/>
    </row>
    <row r="2" spans="1:13" ht="17.100000000000001" customHeight="1">
      <c r="A2" s="42"/>
      <c r="B2" s="44"/>
      <c r="C2" s="637"/>
      <c r="D2" s="637"/>
      <c r="E2" s="92"/>
      <c r="F2" s="18"/>
      <c r="G2" s="25" t="s">
        <v>6</v>
      </c>
      <c r="H2" s="22">
        <f>COUNTIF(G12:G135,"Not POR")</f>
        <v>34</v>
      </c>
      <c r="I2" s="84"/>
      <c r="J2" s="85"/>
      <c r="K2" s="83"/>
      <c r="L2" s="79"/>
      <c r="M2" s="42"/>
    </row>
    <row r="3" spans="1:13" ht="17.100000000000001" customHeight="1">
      <c r="A3" s="42"/>
      <c r="B3" s="44"/>
      <c r="C3" s="637"/>
      <c r="D3" s="637"/>
      <c r="E3" s="92"/>
      <c r="F3" s="18"/>
      <c r="G3" s="33" t="s">
        <v>7</v>
      </c>
      <c r="H3" s="22">
        <f>COUNTIF(G12:G135,"Pending update")</f>
        <v>0</v>
      </c>
      <c r="I3" s="84"/>
      <c r="J3" s="85"/>
      <c r="K3" s="83"/>
      <c r="L3" s="79"/>
      <c r="M3" s="42"/>
    </row>
    <row r="4" spans="1:13" ht="17.100000000000001" customHeight="1">
      <c r="A4" s="42"/>
      <c r="B4" s="44"/>
      <c r="C4" s="637"/>
      <c r="D4" s="637"/>
      <c r="E4" s="92"/>
      <c r="F4" s="18"/>
      <c r="G4" s="31" t="s">
        <v>8</v>
      </c>
      <c r="H4" s="22">
        <f>COUNTIF(G13:G135,"CHN validation")</f>
        <v>0</v>
      </c>
      <c r="I4" s="84"/>
      <c r="J4" s="85"/>
      <c r="K4" s="83"/>
      <c r="L4" s="79"/>
      <c r="M4" s="42"/>
    </row>
    <row r="5" spans="1:13" ht="17.100000000000001" customHeight="1">
      <c r="A5" s="42"/>
      <c r="B5" s="44"/>
      <c r="C5" s="637"/>
      <c r="D5" s="637"/>
      <c r="E5" s="92"/>
      <c r="F5" s="18"/>
      <c r="G5" s="32" t="s">
        <v>9</v>
      </c>
      <c r="H5" s="22">
        <f>COUNTIF(G12:G135,"New Item")</f>
        <v>0</v>
      </c>
      <c r="I5" s="84"/>
      <c r="J5" s="85"/>
      <c r="K5" s="83"/>
      <c r="L5" s="79"/>
      <c r="M5" s="42"/>
    </row>
    <row r="6" spans="1:13" ht="17.100000000000001" customHeight="1">
      <c r="A6" s="42"/>
      <c r="B6" s="44"/>
      <c r="C6" s="637"/>
      <c r="D6" s="637"/>
      <c r="E6" s="92"/>
      <c r="F6" s="18"/>
      <c r="G6" s="87" t="s">
        <v>10</v>
      </c>
      <c r="H6" s="22">
        <f>COUNTIF(G15:G135,"Modified")</f>
        <v>1</v>
      </c>
      <c r="I6" s="84"/>
      <c r="J6" s="85"/>
      <c r="K6" s="83"/>
      <c r="L6" s="79"/>
      <c r="M6" s="42"/>
    </row>
    <row r="7" spans="1:13" ht="17.100000000000001" customHeight="1">
      <c r="A7" s="42"/>
      <c r="B7" s="44"/>
      <c r="C7" s="637"/>
      <c r="D7" s="637"/>
      <c r="E7" s="92"/>
      <c r="F7" s="18"/>
      <c r="G7" s="36" t="s">
        <v>11</v>
      </c>
      <c r="H7" s="22">
        <f>COUNTIF(G12:G135,"Ready")</f>
        <v>88</v>
      </c>
      <c r="I7" s="84"/>
      <c r="J7" s="85"/>
      <c r="K7" s="83"/>
      <c r="L7" s="79"/>
      <c r="M7" s="42"/>
    </row>
    <row r="8" spans="1:13" ht="17.45" customHeight="1" thickBot="1">
      <c r="A8" s="89"/>
      <c r="B8" s="97"/>
      <c r="C8" s="638"/>
      <c r="D8" s="638"/>
      <c r="E8" s="599"/>
      <c r="F8" s="600"/>
      <c r="G8" s="306" t="s">
        <v>12</v>
      </c>
      <c r="H8" s="307">
        <f>COUNTIF(G12:G135,"Not ready")</f>
        <v>1</v>
      </c>
      <c r="I8" s="601"/>
      <c r="J8" s="85"/>
      <c r="K8" s="107"/>
      <c r="L8" s="108"/>
      <c r="M8" s="89"/>
    </row>
    <row r="9" spans="1:13" ht="31.5">
      <c r="A9" s="522" t="s">
        <v>13</v>
      </c>
      <c r="B9" s="523" t="s">
        <v>14</v>
      </c>
      <c r="C9" s="523" t="s">
        <v>15</v>
      </c>
      <c r="D9" s="523" t="s">
        <v>16</v>
      </c>
      <c r="E9" s="523" t="s">
        <v>17</v>
      </c>
      <c r="F9" s="523" t="s">
        <v>18</v>
      </c>
      <c r="G9" s="523" t="s">
        <v>19</v>
      </c>
      <c r="H9" s="523" t="s">
        <v>1303</v>
      </c>
      <c r="I9" s="523" t="s">
        <v>20</v>
      </c>
      <c r="J9" s="523" t="s">
        <v>21</v>
      </c>
      <c r="K9" s="523" t="s">
        <v>22</v>
      </c>
      <c r="L9" s="523" t="s">
        <v>23</v>
      </c>
      <c r="M9" s="524" t="s">
        <v>24</v>
      </c>
    </row>
    <row r="10" spans="1:13" ht="16.5" customHeight="1">
      <c r="A10" s="525">
        <v>1</v>
      </c>
      <c r="B10" s="336" t="s">
        <v>25</v>
      </c>
      <c r="C10" s="337" t="s">
        <v>28</v>
      </c>
      <c r="D10" s="526" t="s">
        <v>29</v>
      </c>
      <c r="E10" s="527"/>
      <c r="F10" s="527"/>
      <c r="G10" s="528" t="s">
        <v>11</v>
      </c>
      <c r="H10" s="527"/>
      <c r="I10" s="339"/>
      <c r="J10" s="602"/>
      <c r="K10" s="536" t="s">
        <v>30</v>
      </c>
      <c r="L10" s="602"/>
      <c r="M10" s="603"/>
    </row>
    <row r="11" spans="1:13" ht="16.5" customHeight="1">
      <c r="A11" s="525">
        <v>2</v>
      </c>
      <c r="B11" s="336" t="s">
        <v>25</v>
      </c>
      <c r="C11" s="337" t="s">
        <v>28</v>
      </c>
      <c r="D11" s="526" t="s">
        <v>31</v>
      </c>
      <c r="E11" s="527"/>
      <c r="F11" s="527"/>
      <c r="G11" s="528" t="s">
        <v>11</v>
      </c>
      <c r="H11" s="527"/>
      <c r="I11" s="339"/>
      <c r="J11" s="602"/>
      <c r="K11" s="536" t="s">
        <v>32</v>
      </c>
      <c r="L11" s="602"/>
      <c r="M11" s="603"/>
    </row>
    <row r="12" spans="1:13" ht="16.5" customHeight="1">
      <c r="A12" s="525">
        <v>3</v>
      </c>
      <c r="B12" s="336" t="s">
        <v>25</v>
      </c>
      <c r="C12" s="337" t="s">
        <v>26</v>
      </c>
      <c r="D12" s="337" t="s">
        <v>27</v>
      </c>
      <c r="E12" s="527"/>
      <c r="F12" s="527"/>
      <c r="G12" s="528" t="s">
        <v>11</v>
      </c>
      <c r="H12" s="527"/>
      <c r="I12" s="338"/>
      <c r="J12" s="338"/>
      <c r="K12" s="338"/>
      <c r="L12" s="338"/>
      <c r="M12" s="604"/>
    </row>
    <row r="13" spans="1:13" ht="16.5" customHeight="1">
      <c r="A13" s="525">
        <v>4</v>
      </c>
      <c r="B13" s="336" t="s">
        <v>25</v>
      </c>
      <c r="C13" s="337" t="s">
        <v>33</v>
      </c>
      <c r="D13" s="337" t="s">
        <v>34</v>
      </c>
      <c r="E13" s="527"/>
      <c r="F13" s="527"/>
      <c r="G13" s="528" t="s">
        <v>11</v>
      </c>
      <c r="H13" s="527"/>
      <c r="I13" s="339"/>
      <c r="J13" s="536" t="s">
        <v>35</v>
      </c>
      <c r="K13" s="529"/>
      <c r="L13" s="602"/>
      <c r="M13" s="603"/>
    </row>
    <row r="14" spans="1:13" ht="16.5" customHeight="1">
      <c r="A14" s="525">
        <v>5</v>
      </c>
      <c r="B14" s="336" t="s">
        <v>25</v>
      </c>
      <c r="C14" s="337" t="s">
        <v>28</v>
      </c>
      <c r="D14" s="526" t="s">
        <v>36</v>
      </c>
      <c r="E14" s="527"/>
      <c r="F14" s="527"/>
      <c r="G14" s="223" t="s">
        <v>11</v>
      </c>
      <c r="H14" s="527"/>
      <c r="I14" s="339"/>
      <c r="J14" s="529"/>
      <c r="K14" s="529"/>
      <c r="L14" s="221"/>
      <c r="M14" s="603"/>
    </row>
    <row r="15" spans="1:13" ht="16.5" customHeight="1">
      <c r="A15" s="525">
        <v>6</v>
      </c>
      <c r="B15" s="336" t="s">
        <v>25</v>
      </c>
      <c r="C15" s="337" t="s">
        <v>26</v>
      </c>
      <c r="D15" s="337" t="s">
        <v>37</v>
      </c>
      <c r="E15" s="527"/>
      <c r="F15" s="271"/>
      <c r="G15" s="223" t="s">
        <v>11</v>
      </c>
      <c r="H15" s="222"/>
      <c r="I15" s="542" t="s">
        <v>38</v>
      </c>
      <c r="J15" s="602"/>
      <c r="K15" s="529"/>
      <c r="L15" s="605" t="s">
        <v>1775</v>
      </c>
      <c r="M15" s="603"/>
    </row>
    <row r="16" spans="1:13" ht="16.5" customHeight="1">
      <c r="A16" s="525">
        <v>7</v>
      </c>
      <c r="B16" s="336" t="s">
        <v>25</v>
      </c>
      <c r="C16" s="337" t="s">
        <v>26</v>
      </c>
      <c r="D16" s="337" t="s">
        <v>39</v>
      </c>
      <c r="E16" s="527"/>
      <c r="F16" s="527"/>
      <c r="G16" s="272" t="s">
        <v>11</v>
      </c>
      <c r="H16" s="527"/>
      <c r="I16" s="531"/>
      <c r="J16" s="602"/>
      <c r="K16" s="602"/>
      <c r="L16" s="602"/>
      <c r="M16" s="603"/>
    </row>
    <row r="17" spans="1:13" ht="16.5" customHeight="1">
      <c r="A17" s="525">
        <v>8</v>
      </c>
      <c r="B17" s="336" t="s">
        <v>25</v>
      </c>
      <c r="C17" s="337" t="s">
        <v>26</v>
      </c>
      <c r="D17" s="586" t="s">
        <v>40</v>
      </c>
      <c r="E17" s="527"/>
      <c r="F17" s="527"/>
      <c r="G17" s="528" t="s">
        <v>11</v>
      </c>
      <c r="H17" s="527"/>
      <c r="I17" s="542" t="s">
        <v>41</v>
      </c>
      <c r="J17" s="602"/>
      <c r="K17" s="602"/>
      <c r="L17" s="602"/>
      <c r="M17" s="603"/>
    </row>
    <row r="18" spans="1:13" ht="16.5" customHeight="1">
      <c r="A18" s="525">
        <v>9</v>
      </c>
      <c r="B18" s="336" t="s">
        <v>25</v>
      </c>
      <c r="C18" s="337" t="s">
        <v>26</v>
      </c>
      <c r="D18" s="586" t="s">
        <v>42</v>
      </c>
      <c r="E18" s="527"/>
      <c r="F18" s="527"/>
      <c r="G18" s="528" t="s">
        <v>11</v>
      </c>
      <c r="H18" s="527"/>
      <c r="I18" s="542" t="s">
        <v>43</v>
      </c>
      <c r="J18" s="602"/>
      <c r="K18" s="602"/>
      <c r="L18" s="602"/>
      <c r="M18" s="603"/>
    </row>
    <row r="19" spans="1:13" ht="16.5" customHeight="1">
      <c r="A19" s="525">
        <v>10</v>
      </c>
      <c r="B19" s="336" t="s">
        <v>25</v>
      </c>
      <c r="C19" s="337" t="s">
        <v>26</v>
      </c>
      <c r="D19" s="526" t="s">
        <v>44</v>
      </c>
      <c r="E19" s="527"/>
      <c r="F19" s="527"/>
      <c r="G19" s="528" t="s">
        <v>11</v>
      </c>
      <c r="H19" s="527"/>
      <c r="I19" s="542" t="s">
        <v>45</v>
      </c>
      <c r="J19" s="602"/>
      <c r="K19" s="602"/>
      <c r="L19" s="602"/>
      <c r="M19" s="603"/>
    </row>
    <row r="20" spans="1:13" ht="16.5" customHeight="1">
      <c r="A20" s="525">
        <v>11</v>
      </c>
      <c r="B20" s="336" t="s">
        <v>25</v>
      </c>
      <c r="C20" s="337" t="s">
        <v>26</v>
      </c>
      <c r="D20" s="526" t="s">
        <v>46</v>
      </c>
      <c r="E20" s="527"/>
      <c r="F20" s="527"/>
      <c r="G20" s="528" t="s">
        <v>11</v>
      </c>
      <c r="H20" s="527"/>
      <c r="I20" s="542" t="s">
        <v>47</v>
      </c>
      <c r="J20" s="602"/>
      <c r="K20" s="602"/>
      <c r="L20" s="602"/>
      <c r="M20" s="603"/>
    </row>
    <row r="21" spans="1:13" ht="16.5" customHeight="1">
      <c r="A21" s="525">
        <v>12</v>
      </c>
      <c r="B21" s="336" t="s">
        <v>25</v>
      </c>
      <c r="C21" s="337" t="s">
        <v>26</v>
      </c>
      <c r="D21" s="526" t="s">
        <v>48</v>
      </c>
      <c r="E21" s="527"/>
      <c r="F21" s="527"/>
      <c r="G21" s="528" t="s">
        <v>11</v>
      </c>
      <c r="H21" s="527"/>
      <c r="I21" s="542" t="s">
        <v>49</v>
      </c>
      <c r="J21" s="602"/>
      <c r="K21" s="602"/>
      <c r="L21" s="602"/>
      <c r="M21" s="603"/>
    </row>
    <row r="22" spans="1:13" ht="16.5" customHeight="1">
      <c r="A22" s="525">
        <v>13</v>
      </c>
      <c r="B22" s="336" t="s">
        <v>25</v>
      </c>
      <c r="C22" s="337" t="s">
        <v>26</v>
      </c>
      <c r="D22" s="526" t="s">
        <v>50</v>
      </c>
      <c r="E22" s="527"/>
      <c r="F22" s="527"/>
      <c r="G22" s="528" t="s">
        <v>11</v>
      </c>
      <c r="H22" s="527"/>
      <c r="I22" s="542" t="s">
        <v>51</v>
      </c>
      <c r="J22" s="602"/>
      <c r="K22" s="602"/>
      <c r="L22" s="602"/>
      <c r="M22" s="603"/>
    </row>
    <row r="23" spans="1:13" ht="16.5" customHeight="1">
      <c r="A23" s="525">
        <v>14</v>
      </c>
      <c r="B23" s="336" t="s">
        <v>25</v>
      </c>
      <c r="C23" s="337" t="s">
        <v>26</v>
      </c>
      <c r="D23" s="526" t="s">
        <v>52</v>
      </c>
      <c r="E23" s="527"/>
      <c r="F23" s="527"/>
      <c r="G23" s="528" t="s">
        <v>11</v>
      </c>
      <c r="H23" s="527"/>
      <c r="I23" s="542" t="s">
        <v>53</v>
      </c>
      <c r="J23" s="602"/>
      <c r="K23" s="602"/>
      <c r="L23" s="602"/>
      <c r="M23" s="603"/>
    </row>
    <row r="24" spans="1:13" ht="16.5" customHeight="1">
      <c r="A24" s="525">
        <v>15</v>
      </c>
      <c r="B24" s="336" t="s">
        <v>25</v>
      </c>
      <c r="C24" s="337" t="s">
        <v>26</v>
      </c>
      <c r="D24" s="526" t="s">
        <v>2333</v>
      </c>
      <c r="E24" s="527"/>
      <c r="F24" s="527"/>
      <c r="G24" s="528" t="s">
        <v>11</v>
      </c>
      <c r="H24" s="527"/>
      <c r="I24" s="339"/>
      <c r="J24" s="529"/>
      <c r="K24" s="529"/>
      <c r="L24" s="536"/>
      <c r="M24" s="604"/>
    </row>
    <row r="25" spans="1:13" ht="16.5" customHeight="1">
      <c r="A25" s="525">
        <v>16</v>
      </c>
      <c r="B25" s="336" t="s">
        <v>25</v>
      </c>
      <c r="C25" s="337" t="s">
        <v>54</v>
      </c>
      <c r="D25" s="526" t="s">
        <v>55</v>
      </c>
      <c r="E25" s="527"/>
      <c r="F25" s="527"/>
      <c r="G25" s="528" t="s">
        <v>11</v>
      </c>
      <c r="H25" s="527"/>
      <c r="I25" s="339"/>
      <c r="J25" s="602"/>
      <c r="K25" s="602"/>
      <c r="L25" s="536" t="s">
        <v>2812</v>
      </c>
      <c r="M25" s="604" t="s">
        <v>2656</v>
      </c>
    </row>
    <row r="26" spans="1:13" ht="16.5" customHeight="1">
      <c r="A26" s="525">
        <v>17</v>
      </c>
      <c r="B26" s="336" t="s">
        <v>25</v>
      </c>
      <c r="C26" s="586" t="s">
        <v>56</v>
      </c>
      <c r="D26" s="526" t="s">
        <v>2825</v>
      </c>
      <c r="E26" s="527"/>
      <c r="F26" s="527"/>
      <c r="G26" s="528" t="s">
        <v>11</v>
      </c>
      <c r="H26" s="527"/>
      <c r="I26" s="339"/>
      <c r="J26" s="602"/>
      <c r="K26" s="602"/>
      <c r="L26" s="532" t="s">
        <v>58</v>
      </c>
      <c r="M26" s="604"/>
    </row>
    <row r="27" spans="1:13" ht="16.5" customHeight="1">
      <c r="A27" s="525">
        <v>18</v>
      </c>
      <c r="B27" s="336" t="s">
        <v>25</v>
      </c>
      <c r="C27" s="586" t="s">
        <v>56</v>
      </c>
      <c r="D27" s="526" t="s">
        <v>2706</v>
      </c>
      <c r="E27" s="527"/>
      <c r="F27" s="527"/>
      <c r="G27" s="528" t="s">
        <v>11</v>
      </c>
      <c r="H27" s="527"/>
      <c r="I27" s="339"/>
      <c r="J27" s="602"/>
      <c r="K27" s="602"/>
      <c r="L27" s="532" t="s">
        <v>60</v>
      </c>
      <c r="M27" s="604"/>
    </row>
    <row r="28" spans="1:13" ht="16.5" customHeight="1">
      <c r="A28" s="525">
        <v>19</v>
      </c>
      <c r="B28" s="336" t="s">
        <v>25</v>
      </c>
      <c r="C28" s="586" t="s">
        <v>56</v>
      </c>
      <c r="D28" s="526" t="s">
        <v>61</v>
      </c>
      <c r="E28" s="527"/>
      <c r="F28" s="527"/>
      <c r="G28" s="528" t="s">
        <v>11</v>
      </c>
      <c r="H28" s="527"/>
      <c r="I28" s="339"/>
      <c r="J28" s="602"/>
      <c r="K28" s="602"/>
      <c r="L28" s="536" t="s">
        <v>62</v>
      </c>
      <c r="M28" s="604"/>
    </row>
    <row r="29" spans="1:13" ht="16.5" customHeight="1">
      <c r="A29" s="525">
        <v>20</v>
      </c>
      <c r="B29" s="336" t="s">
        <v>25</v>
      </c>
      <c r="C29" s="586" t="s">
        <v>56</v>
      </c>
      <c r="D29" s="526" t="s">
        <v>63</v>
      </c>
      <c r="E29" s="527"/>
      <c r="F29" s="527"/>
      <c r="G29" s="528" t="s">
        <v>11</v>
      </c>
      <c r="H29" s="527"/>
      <c r="I29" s="339"/>
      <c r="J29" s="602"/>
      <c r="K29" s="602"/>
      <c r="L29" s="536" t="s">
        <v>64</v>
      </c>
      <c r="M29" s="533"/>
    </row>
    <row r="30" spans="1:13" ht="16.5" customHeight="1">
      <c r="A30" s="525">
        <v>21</v>
      </c>
      <c r="B30" s="336" t="s">
        <v>25</v>
      </c>
      <c r="C30" s="586" t="s">
        <v>56</v>
      </c>
      <c r="D30" s="526" t="s">
        <v>65</v>
      </c>
      <c r="E30" s="527"/>
      <c r="F30" s="527"/>
      <c r="G30" s="528" t="s">
        <v>11</v>
      </c>
      <c r="H30" s="527"/>
      <c r="I30" s="339"/>
      <c r="J30" s="602"/>
      <c r="K30" s="602"/>
      <c r="L30" s="536" t="s">
        <v>66</v>
      </c>
      <c r="M30" s="533"/>
    </row>
    <row r="31" spans="1:13" ht="16.5" customHeight="1">
      <c r="A31" s="525">
        <v>22</v>
      </c>
      <c r="B31" s="336" t="s">
        <v>25</v>
      </c>
      <c r="C31" s="586" t="s">
        <v>56</v>
      </c>
      <c r="D31" s="526" t="s">
        <v>67</v>
      </c>
      <c r="E31" s="527"/>
      <c r="F31" s="527"/>
      <c r="G31" s="606" t="s">
        <v>12</v>
      </c>
      <c r="H31" s="527"/>
      <c r="I31" s="339"/>
      <c r="J31" s="602"/>
      <c r="K31" s="602"/>
      <c r="L31" s="536" t="s">
        <v>68</v>
      </c>
      <c r="M31" s="533"/>
    </row>
    <row r="32" spans="1:13" ht="16.5" customHeight="1">
      <c r="A32" s="525">
        <v>23</v>
      </c>
      <c r="B32" s="336" t="s">
        <v>25</v>
      </c>
      <c r="C32" s="586" t="s">
        <v>70</v>
      </c>
      <c r="D32" s="526" t="s">
        <v>71</v>
      </c>
      <c r="E32" s="336" t="s">
        <v>72</v>
      </c>
      <c r="F32" s="336" t="s">
        <v>72</v>
      </c>
      <c r="G32" s="544" t="s">
        <v>6</v>
      </c>
      <c r="H32" s="527"/>
      <c r="I32" s="339"/>
      <c r="J32" s="602"/>
      <c r="K32" s="529"/>
      <c r="L32" s="536" t="s">
        <v>1900</v>
      </c>
      <c r="M32" s="604"/>
    </row>
    <row r="33" spans="1:13" ht="16.5" customHeight="1">
      <c r="A33" s="525">
        <v>24</v>
      </c>
      <c r="B33" s="336" t="s">
        <v>25</v>
      </c>
      <c r="C33" s="586" t="s">
        <v>70</v>
      </c>
      <c r="D33" s="526" t="s">
        <v>73</v>
      </c>
      <c r="E33" s="336" t="s">
        <v>74</v>
      </c>
      <c r="F33" s="336" t="s">
        <v>74</v>
      </c>
      <c r="G33" s="544" t="s">
        <v>6</v>
      </c>
      <c r="H33" s="527"/>
      <c r="I33" s="339"/>
      <c r="J33" s="602"/>
      <c r="K33" s="602"/>
      <c r="L33" s="759" t="s">
        <v>2828</v>
      </c>
      <c r="M33" s="533"/>
    </row>
    <row r="34" spans="1:13" ht="16.5" customHeight="1">
      <c r="A34" s="525">
        <v>25</v>
      </c>
      <c r="B34" s="336" t="s">
        <v>25</v>
      </c>
      <c r="C34" s="586" t="s">
        <v>70</v>
      </c>
      <c r="D34" s="526" t="s">
        <v>75</v>
      </c>
      <c r="E34" s="336" t="s">
        <v>76</v>
      </c>
      <c r="F34" s="336" t="s">
        <v>76</v>
      </c>
      <c r="G34" s="544" t="s">
        <v>6</v>
      </c>
      <c r="H34" s="527"/>
      <c r="I34" s="339"/>
      <c r="J34" s="602"/>
      <c r="K34" s="602"/>
      <c r="L34" s="605" t="s">
        <v>2003</v>
      </c>
      <c r="M34" s="533"/>
    </row>
    <row r="35" spans="1:13" ht="16.5" customHeight="1">
      <c r="A35" s="525">
        <v>26</v>
      </c>
      <c r="B35" s="336" t="s">
        <v>25</v>
      </c>
      <c r="C35" s="586" t="s">
        <v>70</v>
      </c>
      <c r="D35" s="526" t="s">
        <v>2811</v>
      </c>
      <c r="E35" s="336" t="s">
        <v>77</v>
      </c>
      <c r="F35" s="336" t="s">
        <v>77</v>
      </c>
      <c r="G35" s="87" t="s">
        <v>10</v>
      </c>
      <c r="H35" s="527"/>
      <c r="I35" s="339"/>
      <c r="J35" s="602"/>
      <c r="K35" s="602"/>
      <c r="L35" s="536" t="s">
        <v>2810</v>
      </c>
      <c r="M35" s="533"/>
    </row>
    <row r="36" spans="1:13" ht="16.5" customHeight="1">
      <c r="A36" s="525">
        <v>27</v>
      </c>
      <c r="B36" s="336" t="s">
        <v>25</v>
      </c>
      <c r="C36" s="586" t="s">
        <v>70</v>
      </c>
      <c r="D36" s="526" t="s">
        <v>78</v>
      </c>
      <c r="E36" s="336" t="s">
        <v>79</v>
      </c>
      <c r="F36" s="336" t="s">
        <v>79</v>
      </c>
      <c r="G36" s="528" t="s">
        <v>11</v>
      </c>
      <c r="H36" s="527"/>
      <c r="I36" s="339"/>
      <c r="J36" s="602"/>
      <c r="K36" s="602"/>
      <c r="L36" s="605" t="s">
        <v>2004</v>
      </c>
      <c r="M36" s="533"/>
    </row>
    <row r="37" spans="1:13" ht="16.5" customHeight="1">
      <c r="A37" s="525">
        <v>28</v>
      </c>
      <c r="B37" s="336" t="s">
        <v>25</v>
      </c>
      <c r="C37" s="586" t="s">
        <v>70</v>
      </c>
      <c r="D37" s="526" t="s">
        <v>80</v>
      </c>
      <c r="E37" s="527"/>
      <c r="F37" s="527"/>
      <c r="G37" s="544" t="s">
        <v>6</v>
      </c>
      <c r="H37" s="527"/>
      <c r="I37" s="339"/>
      <c r="J37" s="602"/>
      <c r="K37" s="602"/>
      <c r="L37" s="605" t="s">
        <v>2005</v>
      </c>
      <c r="M37" s="533"/>
    </row>
    <row r="38" spans="1:13" ht="16.5" customHeight="1">
      <c r="A38" s="525">
        <v>29</v>
      </c>
      <c r="B38" s="336" t="s">
        <v>25</v>
      </c>
      <c r="C38" s="586" t="s">
        <v>70</v>
      </c>
      <c r="D38" s="526" t="s">
        <v>81</v>
      </c>
      <c r="E38" s="527"/>
      <c r="F38" s="527"/>
      <c r="G38" s="544" t="s">
        <v>6</v>
      </c>
      <c r="H38" s="527"/>
      <c r="I38" s="339"/>
      <c r="J38" s="602"/>
      <c r="K38" s="602"/>
      <c r="L38" s="605" t="s">
        <v>2006</v>
      </c>
      <c r="M38" s="533"/>
    </row>
    <row r="39" spans="1:13" ht="16.5" customHeight="1">
      <c r="A39" s="525">
        <v>30</v>
      </c>
      <c r="B39" s="336" t="s">
        <v>25</v>
      </c>
      <c r="C39" s="586" t="s">
        <v>70</v>
      </c>
      <c r="D39" s="526" t="s">
        <v>82</v>
      </c>
      <c r="E39" s="336" t="s">
        <v>83</v>
      </c>
      <c r="F39" s="336" t="s">
        <v>83</v>
      </c>
      <c r="G39" s="528" t="s">
        <v>11</v>
      </c>
      <c r="H39" s="527"/>
      <c r="I39" s="339"/>
      <c r="J39" s="602"/>
      <c r="K39" s="602"/>
      <c r="L39" s="605" t="s">
        <v>2007</v>
      </c>
      <c r="M39" s="533"/>
    </row>
    <row r="40" spans="1:13" ht="16.5" customHeight="1">
      <c r="A40" s="525">
        <v>31</v>
      </c>
      <c r="B40" s="336" t="s">
        <v>25</v>
      </c>
      <c r="C40" s="586" t="s">
        <v>70</v>
      </c>
      <c r="D40" s="526" t="s">
        <v>84</v>
      </c>
      <c r="E40" s="336" t="s">
        <v>85</v>
      </c>
      <c r="F40" s="336" t="s">
        <v>85</v>
      </c>
      <c r="G40" s="528" t="s">
        <v>11</v>
      </c>
      <c r="H40" s="527"/>
      <c r="I40" s="339"/>
      <c r="J40" s="602"/>
      <c r="K40" s="602"/>
      <c r="L40" s="536" t="s">
        <v>2008</v>
      </c>
      <c r="M40" s="533"/>
    </row>
    <row r="41" spans="1:13" ht="16.5" customHeight="1">
      <c r="A41" s="525">
        <v>32</v>
      </c>
      <c r="B41" s="336" t="s">
        <v>25</v>
      </c>
      <c r="C41" s="586" t="s">
        <v>70</v>
      </c>
      <c r="D41" s="526" t="s">
        <v>86</v>
      </c>
      <c r="E41" s="336" t="s">
        <v>87</v>
      </c>
      <c r="F41" s="336" t="s">
        <v>87</v>
      </c>
      <c r="G41" s="528" t="s">
        <v>11</v>
      </c>
      <c r="H41" s="527"/>
      <c r="I41" s="339"/>
      <c r="J41" s="602"/>
      <c r="K41" s="602"/>
      <c r="L41" s="536" t="s">
        <v>2009</v>
      </c>
      <c r="M41" s="533"/>
    </row>
    <row r="42" spans="1:13" ht="16.5" customHeight="1">
      <c r="A42" s="525">
        <v>33</v>
      </c>
      <c r="B42" s="336" t="s">
        <v>25</v>
      </c>
      <c r="C42" s="586" t="s">
        <v>70</v>
      </c>
      <c r="D42" s="526" t="s">
        <v>88</v>
      </c>
      <c r="E42" s="336" t="s">
        <v>89</v>
      </c>
      <c r="F42" s="336" t="s">
        <v>89</v>
      </c>
      <c r="G42" s="528" t="s">
        <v>11</v>
      </c>
      <c r="H42" s="527"/>
      <c r="I42" s="339"/>
      <c r="J42" s="602"/>
      <c r="K42" s="602"/>
      <c r="L42" s="536" t="s">
        <v>2010</v>
      </c>
      <c r="M42" s="533"/>
    </row>
    <row r="43" spans="1:13" ht="16.5" customHeight="1">
      <c r="A43" s="525">
        <v>34</v>
      </c>
      <c r="B43" s="336" t="s">
        <v>25</v>
      </c>
      <c r="C43" s="586" t="s">
        <v>70</v>
      </c>
      <c r="D43" s="526" t="s">
        <v>90</v>
      </c>
      <c r="E43" s="336" t="s">
        <v>91</v>
      </c>
      <c r="F43" s="336" t="s">
        <v>91</v>
      </c>
      <c r="G43" s="528" t="s">
        <v>11</v>
      </c>
      <c r="H43" s="527"/>
      <c r="I43" s="339"/>
      <c r="J43" s="602"/>
      <c r="K43" s="602"/>
      <c r="L43" s="605" t="s">
        <v>2030</v>
      </c>
      <c r="M43" s="533"/>
    </row>
    <row r="44" spans="1:13" ht="16.5" customHeight="1">
      <c r="A44" s="525">
        <v>35</v>
      </c>
      <c r="B44" s="336" t="s">
        <v>25</v>
      </c>
      <c r="C44" s="586" t="s">
        <v>70</v>
      </c>
      <c r="D44" s="526" t="s">
        <v>92</v>
      </c>
      <c r="E44" s="336" t="s">
        <v>93</v>
      </c>
      <c r="F44" s="336" t="s">
        <v>93</v>
      </c>
      <c r="G44" s="528" t="s">
        <v>11</v>
      </c>
      <c r="H44" s="527"/>
      <c r="I44" s="339"/>
      <c r="J44" s="602"/>
      <c r="K44" s="602"/>
      <c r="L44" s="536" t="s">
        <v>2011</v>
      </c>
      <c r="M44" s="533"/>
    </row>
    <row r="45" spans="1:13" ht="16.5" customHeight="1">
      <c r="A45" s="525">
        <v>36</v>
      </c>
      <c r="B45" s="336" t="s">
        <v>25</v>
      </c>
      <c r="C45" s="586" t="s">
        <v>70</v>
      </c>
      <c r="D45" s="526" t="s">
        <v>94</v>
      </c>
      <c r="E45" s="336" t="s">
        <v>95</v>
      </c>
      <c r="F45" s="336" t="s">
        <v>95</v>
      </c>
      <c r="G45" s="528" t="s">
        <v>11</v>
      </c>
      <c r="H45" s="527"/>
      <c r="I45" s="339"/>
      <c r="J45" s="602"/>
      <c r="K45" s="602"/>
      <c r="L45" s="536" t="s">
        <v>2031</v>
      </c>
      <c r="M45" s="533"/>
    </row>
    <row r="46" spans="1:13" ht="16.5" customHeight="1">
      <c r="A46" s="525">
        <v>37</v>
      </c>
      <c r="B46" s="336" t="s">
        <v>25</v>
      </c>
      <c r="C46" s="586" t="s">
        <v>70</v>
      </c>
      <c r="D46" s="526" t="s">
        <v>96</v>
      </c>
      <c r="E46" s="336" t="s">
        <v>97</v>
      </c>
      <c r="F46" s="336" t="s">
        <v>97</v>
      </c>
      <c r="G46" s="528" t="s">
        <v>11</v>
      </c>
      <c r="H46" s="527"/>
      <c r="I46" s="339"/>
      <c r="J46" s="602"/>
      <c r="K46" s="602"/>
      <c r="L46" s="536" t="s">
        <v>2012</v>
      </c>
      <c r="M46" s="533"/>
    </row>
    <row r="47" spans="1:13" ht="16.5" customHeight="1">
      <c r="A47" s="525">
        <v>38</v>
      </c>
      <c r="B47" s="336" t="s">
        <v>25</v>
      </c>
      <c r="C47" s="586" t="s">
        <v>70</v>
      </c>
      <c r="D47" s="526" t="s">
        <v>98</v>
      </c>
      <c r="E47" s="336" t="s">
        <v>97</v>
      </c>
      <c r="F47" s="336" t="s">
        <v>97</v>
      </c>
      <c r="G47" s="528" t="s">
        <v>11</v>
      </c>
      <c r="H47" s="527"/>
      <c r="I47" s="339"/>
      <c r="J47" s="602"/>
      <c r="K47" s="602"/>
      <c r="L47" s="605" t="s">
        <v>2013</v>
      </c>
      <c r="M47" s="533"/>
    </row>
    <row r="48" spans="1:13" ht="16.5" customHeight="1">
      <c r="A48" s="525">
        <v>39</v>
      </c>
      <c r="B48" s="336" t="s">
        <v>25</v>
      </c>
      <c r="C48" s="586" t="s">
        <v>70</v>
      </c>
      <c r="D48" s="526" t="s">
        <v>99</v>
      </c>
      <c r="E48" s="336" t="s">
        <v>95</v>
      </c>
      <c r="F48" s="336" t="s">
        <v>95</v>
      </c>
      <c r="G48" s="528" t="s">
        <v>11</v>
      </c>
      <c r="H48" s="527"/>
      <c r="I48" s="339"/>
      <c r="J48" s="602"/>
      <c r="K48" s="602"/>
      <c r="L48" s="605" t="s">
        <v>2014</v>
      </c>
      <c r="M48" s="533"/>
    </row>
    <row r="49" spans="1:13" ht="16.5" customHeight="1">
      <c r="A49" s="525">
        <v>40</v>
      </c>
      <c r="B49" s="336" t="s">
        <v>25</v>
      </c>
      <c r="C49" s="586" t="s">
        <v>70</v>
      </c>
      <c r="D49" s="526" t="s">
        <v>100</v>
      </c>
      <c r="E49" s="336" t="s">
        <v>95</v>
      </c>
      <c r="F49" s="336" t="s">
        <v>95</v>
      </c>
      <c r="G49" s="528" t="s">
        <v>11</v>
      </c>
      <c r="H49" s="527"/>
      <c r="I49" s="339"/>
      <c r="J49" s="602"/>
      <c r="K49" s="602"/>
      <c r="L49" s="605" t="s">
        <v>2014</v>
      </c>
      <c r="M49" s="533"/>
    </row>
    <row r="50" spans="1:13" ht="16.5" customHeight="1">
      <c r="A50" s="525">
        <v>41</v>
      </c>
      <c r="B50" s="336" t="s">
        <v>25</v>
      </c>
      <c r="C50" s="586" t="s">
        <v>70</v>
      </c>
      <c r="D50" s="526" t="s">
        <v>101</v>
      </c>
      <c r="E50" s="336" t="s">
        <v>95</v>
      </c>
      <c r="F50" s="336" t="s">
        <v>95</v>
      </c>
      <c r="G50" s="528" t="s">
        <v>11</v>
      </c>
      <c r="H50" s="527"/>
      <c r="I50" s="339"/>
      <c r="J50" s="602"/>
      <c r="K50" s="602"/>
      <c r="L50" s="605" t="s">
        <v>2013</v>
      </c>
      <c r="M50" s="533"/>
    </row>
    <row r="51" spans="1:13" ht="16.5" customHeight="1">
      <c r="A51" s="525">
        <v>42</v>
      </c>
      <c r="B51" s="336" t="s">
        <v>25</v>
      </c>
      <c r="C51" s="586" t="s">
        <v>70</v>
      </c>
      <c r="D51" s="526" t="s">
        <v>102</v>
      </c>
      <c r="E51" s="336" t="s">
        <v>95</v>
      </c>
      <c r="F51" s="336" t="s">
        <v>95</v>
      </c>
      <c r="G51" s="528" t="s">
        <v>11</v>
      </c>
      <c r="H51" s="527"/>
      <c r="I51" s="339"/>
      <c r="J51" s="602"/>
      <c r="K51" s="602"/>
      <c r="L51" s="536" t="s">
        <v>2015</v>
      </c>
      <c r="M51" s="533"/>
    </row>
    <row r="52" spans="1:13" ht="16.5" customHeight="1">
      <c r="A52" s="525">
        <v>43</v>
      </c>
      <c r="B52" s="336" t="s">
        <v>25</v>
      </c>
      <c r="C52" s="586" t="s">
        <v>70</v>
      </c>
      <c r="D52" s="526" t="s">
        <v>103</v>
      </c>
      <c r="E52" s="336" t="s">
        <v>104</v>
      </c>
      <c r="F52" s="336" t="s">
        <v>104</v>
      </c>
      <c r="G52" s="528" t="s">
        <v>11</v>
      </c>
      <c r="H52" s="527"/>
      <c r="I52" s="339"/>
      <c r="J52" s="602"/>
      <c r="K52" s="602"/>
      <c r="L52" s="605" t="s">
        <v>2032</v>
      </c>
      <c r="M52" s="533"/>
    </row>
    <row r="53" spans="1:13" ht="16.5" customHeight="1">
      <c r="A53" s="525">
        <v>44</v>
      </c>
      <c r="B53" s="336" t="s">
        <v>25</v>
      </c>
      <c r="C53" s="586" t="s">
        <v>70</v>
      </c>
      <c r="D53" s="526" t="s">
        <v>105</v>
      </c>
      <c r="E53" s="336" t="s">
        <v>106</v>
      </c>
      <c r="F53" s="336" t="s">
        <v>106</v>
      </c>
      <c r="G53" s="528" t="s">
        <v>11</v>
      </c>
      <c r="H53" s="527"/>
      <c r="I53" s="339"/>
      <c r="J53" s="602"/>
      <c r="K53" s="602"/>
      <c r="L53" s="605" t="s">
        <v>2032</v>
      </c>
      <c r="M53" s="533"/>
    </row>
    <row r="54" spans="1:13" ht="16.5" customHeight="1">
      <c r="A54" s="525">
        <v>45</v>
      </c>
      <c r="B54" s="336" t="s">
        <v>25</v>
      </c>
      <c r="C54" s="586" t="s">
        <v>70</v>
      </c>
      <c r="D54" s="526" t="s">
        <v>107</v>
      </c>
      <c r="E54" s="336" t="s">
        <v>108</v>
      </c>
      <c r="F54" s="336" t="s">
        <v>108</v>
      </c>
      <c r="G54" s="544" t="s">
        <v>6</v>
      </c>
      <c r="H54" s="527"/>
      <c r="I54" s="339"/>
      <c r="J54" s="602"/>
      <c r="K54" s="602"/>
      <c r="L54" s="605" t="s">
        <v>109</v>
      </c>
      <c r="M54" s="533"/>
    </row>
    <row r="55" spans="1:13" ht="16.5" customHeight="1">
      <c r="A55" s="525">
        <v>46</v>
      </c>
      <c r="B55" s="336" t="s">
        <v>25</v>
      </c>
      <c r="C55" s="586" t="s">
        <v>70</v>
      </c>
      <c r="D55" s="526" t="s">
        <v>110</v>
      </c>
      <c r="E55" s="336" t="s">
        <v>69</v>
      </c>
      <c r="F55" s="336" t="s">
        <v>69</v>
      </c>
      <c r="G55" s="544" t="s">
        <v>6</v>
      </c>
      <c r="H55" s="527"/>
      <c r="I55" s="339"/>
      <c r="J55" s="602"/>
      <c r="K55" s="602"/>
      <c r="L55" s="605" t="s">
        <v>109</v>
      </c>
      <c r="M55" s="533"/>
    </row>
    <row r="56" spans="1:13" ht="16.5" customHeight="1">
      <c r="A56" s="525">
        <v>47</v>
      </c>
      <c r="B56" s="336" t="s">
        <v>25</v>
      </c>
      <c r="C56" s="586" t="s">
        <v>70</v>
      </c>
      <c r="D56" s="526" t="s">
        <v>111</v>
      </c>
      <c r="E56" s="336" t="s">
        <v>112</v>
      </c>
      <c r="F56" s="336" t="s">
        <v>112</v>
      </c>
      <c r="G56" s="544" t="s">
        <v>6</v>
      </c>
      <c r="H56" s="527"/>
      <c r="I56" s="339"/>
      <c r="J56" s="602"/>
      <c r="K56" s="602"/>
      <c r="L56" s="605" t="s">
        <v>109</v>
      </c>
      <c r="M56" s="533"/>
    </row>
    <row r="57" spans="1:13" ht="16.5" customHeight="1">
      <c r="A57" s="525">
        <v>48</v>
      </c>
      <c r="B57" s="336" t="s">
        <v>25</v>
      </c>
      <c r="C57" s="586" t="s">
        <v>70</v>
      </c>
      <c r="D57" s="526" t="s">
        <v>113</v>
      </c>
      <c r="E57" s="336" t="s">
        <v>97</v>
      </c>
      <c r="F57" s="336" t="s">
        <v>97</v>
      </c>
      <c r="G57" s="544" t="s">
        <v>6</v>
      </c>
      <c r="H57" s="527"/>
      <c r="I57" s="339"/>
      <c r="J57" s="602"/>
      <c r="K57" s="602"/>
      <c r="L57" s="605" t="s">
        <v>109</v>
      </c>
      <c r="M57" s="533"/>
    </row>
    <row r="58" spans="1:13" ht="16.5" customHeight="1">
      <c r="A58" s="525">
        <v>49</v>
      </c>
      <c r="B58" s="336" t="s">
        <v>25</v>
      </c>
      <c r="C58" s="586" t="s">
        <v>70</v>
      </c>
      <c r="D58" s="526" t="s">
        <v>114</v>
      </c>
      <c r="E58" s="336" t="s">
        <v>69</v>
      </c>
      <c r="F58" s="336" t="s">
        <v>69</v>
      </c>
      <c r="G58" s="544" t="s">
        <v>6</v>
      </c>
      <c r="H58" s="527"/>
      <c r="I58" s="339"/>
      <c r="J58" s="602"/>
      <c r="K58" s="602"/>
      <c r="L58" s="605" t="s">
        <v>109</v>
      </c>
      <c r="M58" s="533"/>
    </row>
    <row r="59" spans="1:13" ht="16.5" customHeight="1">
      <c r="A59" s="525">
        <v>50</v>
      </c>
      <c r="B59" s="336" t="s">
        <v>25</v>
      </c>
      <c r="C59" s="586" t="s">
        <v>70</v>
      </c>
      <c r="D59" s="526" t="s">
        <v>115</v>
      </c>
      <c r="E59" s="336" t="s">
        <v>79</v>
      </c>
      <c r="F59" s="336" t="s">
        <v>79</v>
      </c>
      <c r="G59" s="544" t="s">
        <v>6</v>
      </c>
      <c r="H59" s="527"/>
      <c r="I59" s="339"/>
      <c r="J59" s="602"/>
      <c r="K59" s="602"/>
      <c r="L59" s="605" t="s">
        <v>109</v>
      </c>
      <c r="M59" s="533"/>
    </row>
    <row r="60" spans="1:13" ht="16.5" customHeight="1">
      <c r="A60" s="525">
        <v>51</v>
      </c>
      <c r="B60" s="336" t="s">
        <v>25</v>
      </c>
      <c r="C60" s="586" t="s">
        <v>70</v>
      </c>
      <c r="D60" s="526" t="s">
        <v>116</v>
      </c>
      <c r="E60" s="336" t="s">
        <v>97</v>
      </c>
      <c r="F60" s="336" t="s">
        <v>97</v>
      </c>
      <c r="G60" s="544" t="s">
        <v>6</v>
      </c>
      <c r="H60" s="527"/>
      <c r="I60" s="339"/>
      <c r="J60" s="602"/>
      <c r="K60" s="602"/>
      <c r="L60" s="605" t="s">
        <v>109</v>
      </c>
      <c r="M60" s="533"/>
    </row>
    <row r="61" spans="1:13" ht="16.5" customHeight="1">
      <c r="A61" s="525">
        <v>52</v>
      </c>
      <c r="B61" s="336" t="s">
        <v>25</v>
      </c>
      <c r="C61" s="586" t="s">
        <v>70</v>
      </c>
      <c r="D61" s="526" t="s">
        <v>117</v>
      </c>
      <c r="E61" s="336" t="s">
        <v>118</v>
      </c>
      <c r="F61" s="336" t="s">
        <v>118</v>
      </c>
      <c r="G61" s="544" t="s">
        <v>6</v>
      </c>
      <c r="H61" s="527"/>
      <c r="I61" s="339"/>
      <c r="J61" s="602"/>
      <c r="K61" s="602"/>
      <c r="L61" s="536" t="s">
        <v>109</v>
      </c>
      <c r="M61" s="533"/>
    </row>
    <row r="62" spans="1:13" ht="16.5" customHeight="1">
      <c r="A62" s="525">
        <v>53</v>
      </c>
      <c r="B62" s="336" t="s">
        <v>25</v>
      </c>
      <c r="C62" s="586" t="s">
        <v>70</v>
      </c>
      <c r="D62" s="526" t="s">
        <v>119</v>
      </c>
      <c r="E62" s="527"/>
      <c r="F62" s="527"/>
      <c r="G62" s="544" t="s">
        <v>6</v>
      </c>
      <c r="H62" s="527"/>
      <c r="I62" s="339"/>
      <c r="J62" s="602"/>
      <c r="K62" s="602"/>
      <c r="L62" s="536" t="s">
        <v>120</v>
      </c>
      <c r="M62" s="533"/>
    </row>
    <row r="63" spans="1:13" ht="16.5" customHeight="1">
      <c r="A63" s="525">
        <v>54</v>
      </c>
      <c r="B63" s="336" t="s">
        <v>25</v>
      </c>
      <c r="C63" s="337" t="s">
        <v>121</v>
      </c>
      <c r="D63" s="526" t="s">
        <v>1304</v>
      </c>
      <c r="E63" s="527"/>
      <c r="F63" s="527"/>
      <c r="G63" s="528" t="s">
        <v>11</v>
      </c>
      <c r="H63" s="527"/>
      <c r="I63" s="339"/>
      <c r="J63" s="536" t="s">
        <v>122</v>
      </c>
      <c r="K63" s="602"/>
      <c r="L63" s="536" t="s">
        <v>123</v>
      </c>
      <c r="M63" s="533"/>
    </row>
    <row r="64" spans="1:13" ht="16.5" customHeight="1">
      <c r="A64" s="525">
        <v>55</v>
      </c>
      <c r="B64" s="336" t="s">
        <v>25</v>
      </c>
      <c r="C64" s="337" t="s">
        <v>121</v>
      </c>
      <c r="D64" s="526" t="s">
        <v>1305</v>
      </c>
      <c r="E64" s="527"/>
      <c r="F64" s="527"/>
      <c r="G64" s="528" t="s">
        <v>11</v>
      </c>
      <c r="H64" s="527"/>
      <c r="I64" s="339"/>
      <c r="J64" s="536" t="s">
        <v>124</v>
      </c>
      <c r="K64" s="602"/>
      <c r="L64" s="536" t="s">
        <v>123</v>
      </c>
      <c r="M64" s="533"/>
    </row>
    <row r="65" spans="1:13" ht="16.5" customHeight="1">
      <c r="A65" s="525">
        <v>56</v>
      </c>
      <c r="B65" s="336" t="s">
        <v>25</v>
      </c>
      <c r="C65" s="337" t="s">
        <v>125</v>
      </c>
      <c r="D65" s="526" t="s">
        <v>126</v>
      </c>
      <c r="E65" s="336" t="s">
        <v>127</v>
      </c>
      <c r="F65" s="336" t="s">
        <v>128</v>
      </c>
      <c r="G65" s="528" t="s">
        <v>11</v>
      </c>
      <c r="H65" s="527"/>
      <c r="I65" s="339"/>
      <c r="J65" s="536" t="s">
        <v>129</v>
      </c>
      <c r="K65" s="602"/>
      <c r="L65" s="602"/>
      <c r="M65" s="533"/>
    </row>
    <row r="66" spans="1:13" ht="16.5" customHeight="1">
      <c r="A66" s="525">
        <v>57</v>
      </c>
      <c r="B66" s="336" t="s">
        <v>25</v>
      </c>
      <c r="C66" s="337" t="s">
        <v>125</v>
      </c>
      <c r="D66" s="526" t="s">
        <v>130</v>
      </c>
      <c r="E66" s="336" t="s">
        <v>128</v>
      </c>
      <c r="F66" s="336" t="s">
        <v>127</v>
      </c>
      <c r="G66" s="528" t="s">
        <v>11</v>
      </c>
      <c r="H66" s="527"/>
      <c r="I66" s="339"/>
      <c r="J66" s="536" t="s">
        <v>131</v>
      </c>
      <c r="K66" s="602"/>
      <c r="L66" s="602"/>
      <c r="M66" s="533"/>
    </row>
    <row r="67" spans="1:13" ht="16.5" customHeight="1">
      <c r="A67" s="525">
        <v>58</v>
      </c>
      <c r="B67" s="336" t="s">
        <v>25</v>
      </c>
      <c r="C67" s="337" t="s">
        <v>125</v>
      </c>
      <c r="D67" s="526" t="s">
        <v>132</v>
      </c>
      <c r="E67" s="336" t="s">
        <v>128</v>
      </c>
      <c r="F67" s="336" t="s">
        <v>128</v>
      </c>
      <c r="G67" s="528" t="s">
        <v>11</v>
      </c>
      <c r="H67" s="527"/>
      <c r="I67" s="339"/>
      <c r="J67" s="536" t="s">
        <v>133</v>
      </c>
      <c r="K67" s="602"/>
      <c r="L67" s="602"/>
      <c r="M67" s="533"/>
    </row>
    <row r="68" spans="1:13" ht="16.5" customHeight="1">
      <c r="A68" s="525">
        <v>59</v>
      </c>
      <c r="B68" s="336" t="s">
        <v>25</v>
      </c>
      <c r="C68" s="337" t="s">
        <v>125</v>
      </c>
      <c r="D68" s="526" t="s">
        <v>134</v>
      </c>
      <c r="E68" s="336" t="s">
        <v>127</v>
      </c>
      <c r="F68" s="336" t="s">
        <v>127</v>
      </c>
      <c r="G68" s="528" t="s">
        <v>11</v>
      </c>
      <c r="H68" s="527"/>
      <c r="I68" s="339"/>
      <c r="J68" s="536" t="s">
        <v>135</v>
      </c>
      <c r="K68" s="602"/>
      <c r="L68" s="602"/>
      <c r="M68" s="533"/>
    </row>
    <row r="69" spans="1:13" ht="16.5" customHeight="1">
      <c r="A69" s="525">
        <v>60</v>
      </c>
      <c r="B69" s="336" t="s">
        <v>25</v>
      </c>
      <c r="C69" s="586" t="s">
        <v>70</v>
      </c>
      <c r="D69" s="526" t="s">
        <v>136</v>
      </c>
      <c r="E69" s="336" t="s">
        <v>137</v>
      </c>
      <c r="F69" s="336" t="s">
        <v>137</v>
      </c>
      <c r="G69" s="544" t="s">
        <v>6</v>
      </c>
      <c r="H69" s="527"/>
      <c r="I69" s="336" t="s">
        <v>138</v>
      </c>
      <c r="J69" s="602"/>
      <c r="K69" s="529"/>
      <c r="L69" s="536" t="s">
        <v>139</v>
      </c>
      <c r="M69" s="533"/>
    </row>
    <row r="70" spans="1:13" ht="16.5" customHeight="1">
      <c r="A70" s="525">
        <v>61</v>
      </c>
      <c r="B70" s="336" t="s">
        <v>25</v>
      </c>
      <c r="C70" s="586" t="s">
        <v>70</v>
      </c>
      <c r="D70" s="526" t="s">
        <v>140</v>
      </c>
      <c r="E70" s="336" t="s">
        <v>141</v>
      </c>
      <c r="F70" s="336" t="s">
        <v>141</v>
      </c>
      <c r="G70" s="544" t="s">
        <v>6</v>
      </c>
      <c r="H70" s="527"/>
      <c r="I70" s="336" t="s">
        <v>142</v>
      </c>
      <c r="J70" s="602"/>
      <c r="K70" s="602"/>
      <c r="L70" s="605" t="s">
        <v>143</v>
      </c>
      <c r="M70" s="533"/>
    </row>
    <row r="71" spans="1:13" ht="16.5" customHeight="1">
      <c r="A71" s="525">
        <v>62</v>
      </c>
      <c r="B71" s="336" t="s">
        <v>25</v>
      </c>
      <c r="C71" s="586" t="s">
        <v>70</v>
      </c>
      <c r="D71" s="526" t="s">
        <v>144</v>
      </c>
      <c r="E71" s="527"/>
      <c r="F71" s="527"/>
      <c r="G71" s="544" t="s">
        <v>6</v>
      </c>
      <c r="H71" s="527"/>
      <c r="I71" s="336" t="s">
        <v>145</v>
      </c>
      <c r="J71" s="602"/>
      <c r="K71" s="602"/>
      <c r="L71" s="605" t="s">
        <v>146</v>
      </c>
      <c r="M71" s="533"/>
    </row>
    <row r="72" spans="1:13" ht="16.5" customHeight="1">
      <c r="A72" s="525">
        <v>63</v>
      </c>
      <c r="B72" s="336" t="s">
        <v>25</v>
      </c>
      <c r="C72" s="586" t="s">
        <v>70</v>
      </c>
      <c r="D72" s="526" t="s">
        <v>147</v>
      </c>
      <c r="E72" s="336" t="s">
        <v>148</v>
      </c>
      <c r="F72" s="336" t="s">
        <v>148</v>
      </c>
      <c r="G72" s="544" t="s">
        <v>6</v>
      </c>
      <c r="H72" s="527"/>
      <c r="I72" s="607"/>
      <c r="J72" s="605" t="s">
        <v>149</v>
      </c>
      <c r="K72" s="602"/>
      <c r="L72" s="642" t="s">
        <v>2029</v>
      </c>
      <c r="M72" s="533"/>
    </row>
    <row r="73" spans="1:13" ht="16.5" customHeight="1">
      <c r="A73" s="525">
        <v>64</v>
      </c>
      <c r="B73" s="336" t="s">
        <v>25</v>
      </c>
      <c r="C73" s="586" t="s">
        <v>70</v>
      </c>
      <c r="D73" s="526" t="s">
        <v>150</v>
      </c>
      <c r="E73" s="336" t="s">
        <v>151</v>
      </c>
      <c r="F73" s="336" t="s">
        <v>151</v>
      </c>
      <c r="G73" s="544" t="s">
        <v>6</v>
      </c>
      <c r="H73" s="527"/>
      <c r="I73" s="607"/>
      <c r="J73" s="602"/>
      <c r="K73" s="602"/>
      <c r="L73" s="643"/>
      <c r="M73" s="533"/>
    </row>
    <row r="74" spans="1:13" ht="16.5" customHeight="1">
      <c r="A74" s="525">
        <v>65</v>
      </c>
      <c r="B74" s="336" t="s">
        <v>25</v>
      </c>
      <c r="C74" s="586" t="s">
        <v>70</v>
      </c>
      <c r="D74" s="526" t="s">
        <v>152</v>
      </c>
      <c r="E74" s="336" t="s">
        <v>153</v>
      </c>
      <c r="F74" s="336" t="s">
        <v>153</v>
      </c>
      <c r="G74" s="544" t="s">
        <v>6</v>
      </c>
      <c r="H74" s="527"/>
      <c r="I74" s="607"/>
      <c r="J74" s="602"/>
      <c r="K74" s="602"/>
      <c r="L74" s="643"/>
      <c r="M74" s="533"/>
    </row>
    <row r="75" spans="1:13" ht="16.5" customHeight="1">
      <c r="A75" s="525">
        <v>66</v>
      </c>
      <c r="B75" s="336" t="s">
        <v>25</v>
      </c>
      <c r="C75" s="586" t="s">
        <v>70</v>
      </c>
      <c r="D75" s="526" t="s">
        <v>154</v>
      </c>
      <c r="E75" s="336" t="s">
        <v>155</v>
      </c>
      <c r="F75" s="336" t="s">
        <v>155</v>
      </c>
      <c r="G75" s="544" t="s">
        <v>6</v>
      </c>
      <c r="H75" s="527"/>
      <c r="I75" s="607"/>
      <c r="J75" s="602"/>
      <c r="K75" s="602"/>
      <c r="L75" s="643"/>
      <c r="M75" s="533"/>
    </row>
    <row r="76" spans="1:13" ht="16.5" customHeight="1">
      <c r="A76" s="525">
        <v>67</v>
      </c>
      <c r="B76" s="336" t="s">
        <v>25</v>
      </c>
      <c r="C76" s="586" t="s">
        <v>70</v>
      </c>
      <c r="D76" s="526" t="s">
        <v>156</v>
      </c>
      <c r="E76" s="336" t="s">
        <v>157</v>
      </c>
      <c r="F76" s="336" t="s">
        <v>157</v>
      </c>
      <c r="G76" s="544" t="s">
        <v>6</v>
      </c>
      <c r="H76" s="527"/>
      <c r="I76" s="607"/>
      <c r="J76" s="602"/>
      <c r="K76" s="602"/>
      <c r="L76" s="643"/>
      <c r="M76" s="533"/>
    </row>
    <row r="77" spans="1:13" ht="16.5" customHeight="1">
      <c r="A77" s="525">
        <v>68</v>
      </c>
      <c r="B77" s="336" t="s">
        <v>25</v>
      </c>
      <c r="C77" s="586" t="s">
        <v>70</v>
      </c>
      <c r="D77" s="526" t="s">
        <v>158</v>
      </c>
      <c r="E77" s="336" t="s">
        <v>159</v>
      </c>
      <c r="F77" s="336" t="s">
        <v>159</v>
      </c>
      <c r="G77" s="544" t="s">
        <v>6</v>
      </c>
      <c r="H77" s="527"/>
      <c r="I77" s="607"/>
      <c r="J77" s="602"/>
      <c r="K77" s="602"/>
      <c r="L77" s="643"/>
      <c r="M77" s="533"/>
    </row>
    <row r="78" spans="1:13" ht="16.5" customHeight="1">
      <c r="A78" s="525">
        <v>69</v>
      </c>
      <c r="B78" s="336" t="s">
        <v>25</v>
      </c>
      <c r="C78" s="586" t="s">
        <v>70</v>
      </c>
      <c r="D78" s="526" t="s">
        <v>160</v>
      </c>
      <c r="E78" s="336" t="s">
        <v>161</v>
      </c>
      <c r="F78" s="336" t="s">
        <v>161</v>
      </c>
      <c r="G78" s="544" t="s">
        <v>6</v>
      </c>
      <c r="H78" s="527"/>
      <c r="I78" s="607"/>
      <c r="J78" s="602"/>
      <c r="K78" s="602"/>
      <c r="L78" s="643"/>
      <c r="M78" s="533"/>
    </row>
    <row r="79" spans="1:13" ht="16.5" customHeight="1">
      <c r="A79" s="525">
        <v>70</v>
      </c>
      <c r="B79" s="336" t="s">
        <v>25</v>
      </c>
      <c r="C79" s="586" t="s">
        <v>70</v>
      </c>
      <c r="D79" s="526" t="s">
        <v>162</v>
      </c>
      <c r="E79" s="336" t="s">
        <v>163</v>
      </c>
      <c r="F79" s="336" t="s">
        <v>163</v>
      </c>
      <c r="G79" s="544" t="s">
        <v>6</v>
      </c>
      <c r="H79" s="527"/>
      <c r="I79" s="607"/>
      <c r="J79" s="602"/>
      <c r="K79" s="602"/>
      <c r="L79" s="643"/>
      <c r="M79" s="533"/>
    </row>
    <row r="80" spans="1:13" ht="16.5" customHeight="1">
      <c r="A80" s="525">
        <v>71</v>
      </c>
      <c r="B80" s="336" t="s">
        <v>25</v>
      </c>
      <c r="C80" s="586" t="s">
        <v>70</v>
      </c>
      <c r="D80" s="526" t="s">
        <v>164</v>
      </c>
      <c r="E80" s="336" t="s">
        <v>165</v>
      </c>
      <c r="F80" s="336" t="s">
        <v>165</v>
      </c>
      <c r="G80" s="544" t="s">
        <v>6</v>
      </c>
      <c r="H80" s="527"/>
      <c r="I80" s="607"/>
      <c r="J80" s="605" t="s">
        <v>166</v>
      </c>
      <c r="K80" s="602"/>
      <c r="L80" s="644"/>
      <c r="M80" s="533"/>
    </row>
    <row r="81" spans="1:14" ht="16.5" customHeight="1">
      <c r="A81" s="525">
        <v>72</v>
      </c>
      <c r="B81" s="336" t="s">
        <v>25</v>
      </c>
      <c r="C81" s="586" t="s">
        <v>70</v>
      </c>
      <c r="D81" s="526" t="s">
        <v>167</v>
      </c>
      <c r="E81" s="336" t="s">
        <v>168</v>
      </c>
      <c r="F81" s="336" t="s">
        <v>168</v>
      </c>
      <c r="G81" s="544" t="s">
        <v>6</v>
      </c>
      <c r="H81" s="527"/>
      <c r="I81" s="607"/>
      <c r="J81" s="605" t="s">
        <v>169</v>
      </c>
      <c r="K81" s="602"/>
      <c r="L81" s="639" t="s">
        <v>170</v>
      </c>
      <c r="M81" s="533"/>
    </row>
    <row r="82" spans="1:14" ht="16.5" customHeight="1">
      <c r="A82" s="525">
        <v>73</v>
      </c>
      <c r="B82" s="336" t="s">
        <v>25</v>
      </c>
      <c r="C82" s="586" t="s">
        <v>70</v>
      </c>
      <c r="D82" s="526" t="s">
        <v>171</v>
      </c>
      <c r="E82" s="336" t="s">
        <v>151</v>
      </c>
      <c r="F82" s="336" t="s">
        <v>151</v>
      </c>
      <c r="G82" s="544" t="s">
        <v>6</v>
      </c>
      <c r="H82" s="527"/>
      <c r="I82" s="607"/>
      <c r="J82" s="602"/>
      <c r="K82" s="602"/>
      <c r="L82" s="640"/>
      <c r="M82" s="533"/>
    </row>
    <row r="83" spans="1:14" ht="16.5" customHeight="1">
      <c r="A83" s="525">
        <v>74</v>
      </c>
      <c r="B83" s="336" t="s">
        <v>25</v>
      </c>
      <c r="C83" s="586" t="s">
        <v>70</v>
      </c>
      <c r="D83" s="526" t="s">
        <v>172</v>
      </c>
      <c r="E83" s="336" t="s">
        <v>173</v>
      </c>
      <c r="F83" s="336" t="s">
        <v>173</v>
      </c>
      <c r="G83" s="544" t="s">
        <v>6</v>
      </c>
      <c r="H83" s="527"/>
      <c r="I83" s="607"/>
      <c r="J83" s="602"/>
      <c r="K83" s="602"/>
      <c r="L83" s="640"/>
      <c r="M83" s="533"/>
    </row>
    <row r="84" spans="1:14" ht="16.5" customHeight="1">
      <c r="A84" s="525">
        <v>75</v>
      </c>
      <c r="B84" s="336" t="s">
        <v>25</v>
      </c>
      <c r="C84" s="586" t="s">
        <v>70</v>
      </c>
      <c r="D84" s="526" t="s">
        <v>174</v>
      </c>
      <c r="E84" s="336" t="s">
        <v>175</v>
      </c>
      <c r="F84" s="336" t="s">
        <v>175</v>
      </c>
      <c r="G84" s="544" t="s">
        <v>6</v>
      </c>
      <c r="H84" s="527"/>
      <c r="I84" s="607"/>
      <c r="J84" s="602"/>
      <c r="K84" s="602"/>
      <c r="L84" s="640"/>
      <c r="M84" s="533"/>
    </row>
    <row r="85" spans="1:14" ht="16.5" customHeight="1">
      <c r="A85" s="525">
        <v>76</v>
      </c>
      <c r="B85" s="336" t="s">
        <v>25</v>
      </c>
      <c r="C85" s="586" t="s">
        <v>70</v>
      </c>
      <c r="D85" s="526" t="s">
        <v>176</v>
      </c>
      <c r="E85" s="336" t="s">
        <v>177</v>
      </c>
      <c r="F85" s="336" t="s">
        <v>177</v>
      </c>
      <c r="G85" s="544" t="s">
        <v>6</v>
      </c>
      <c r="H85" s="527"/>
      <c r="I85" s="607"/>
      <c r="J85" s="602"/>
      <c r="K85" s="602"/>
      <c r="L85" s="640"/>
      <c r="M85" s="533"/>
    </row>
    <row r="86" spans="1:14" ht="16.5" customHeight="1">
      <c r="A86" s="525">
        <v>77</v>
      </c>
      <c r="B86" s="336" t="s">
        <v>25</v>
      </c>
      <c r="C86" s="586" t="s">
        <v>70</v>
      </c>
      <c r="D86" s="526" t="s">
        <v>178</v>
      </c>
      <c r="E86" s="336" t="s">
        <v>179</v>
      </c>
      <c r="F86" s="336" t="s">
        <v>179</v>
      </c>
      <c r="G86" s="544" t="s">
        <v>6</v>
      </c>
      <c r="H86" s="527"/>
      <c r="I86" s="607"/>
      <c r="J86" s="602"/>
      <c r="K86" s="602"/>
      <c r="L86" s="640"/>
      <c r="M86" s="533"/>
    </row>
    <row r="87" spans="1:14" ht="16.5" customHeight="1">
      <c r="A87" s="525">
        <v>78</v>
      </c>
      <c r="B87" s="336" t="s">
        <v>25</v>
      </c>
      <c r="C87" s="586" t="s">
        <v>70</v>
      </c>
      <c r="D87" s="526" t="s">
        <v>180</v>
      </c>
      <c r="E87" s="336" t="s">
        <v>161</v>
      </c>
      <c r="F87" s="336" t="s">
        <v>161</v>
      </c>
      <c r="G87" s="544" t="s">
        <v>6</v>
      </c>
      <c r="H87" s="527"/>
      <c r="I87" s="607"/>
      <c r="J87" s="602"/>
      <c r="K87" s="602"/>
      <c r="L87" s="640"/>
      <c r="M87" s="533"/>
    </row>
    <row r="88" spans="1:14" ht="16.5" customHeight="1">
      <c r="A88" s="525">
        <v>79</v>
      </c>
      <c r="B88" s="336" t="s">
        <v>25</v>
      </c>
      <c r="C88" s="586" t="s">
        <v>70</v>
      </c>
      <c r="D88" s="526" t="s">
        <v>181</v>
      </c>
      <c r="E88" s="336" t="s">
        <v>182</v>
      </c>
      <c r="F88" s="336" t="s">
        <v>182</v>
      </c>
      <c r="G88" s="544" t="s">
        <v>6</v>
      </c>
      <c r="H88" s="527"/>
      <c r="I88" s="607"/>
      <c r="J88" s="605" t="s">
        <v>183</v>
      </c>
      <c r="K88" s="602"/>
      <c r="L88" s="641"/>
      <c r="M88" s="533"/>
    </row>
    <row r="89" spans="1:14" s="113" customFormat="1" ht="16.5" customHeight="1">
      <c r="A89" s="525">
        <v>80</v>
      </c>
      <c r="B89" s="336" t="s">
        <v>25</v>
      </c>
      <c r="C89" s="298" t="s">
        <v>184</v>
      </c>
      <c r="D89" s="298" t="s">
        <v>1484</v>
      </c>
      <c r="E89" s="201" t="s">
        <v>2056</v>
      </c>
      <c r="F89" s="201" t="s">
        <v>2056</v>
      </c>
      <c r="G89" s="528" t="s">
        <v>11</v>
      </c>
      <c r="H89" s="201"/>
      <c r="I89" s="201"/>
      <c r="J89" s="203"/>
      <c r="K89" s="203"/>
      <c r="L89" s="608" t="s">
        <v>2237</v>
      </c>
      <c r="M89" s="200"/>
      <c r="N89" s="112"/>
    </row>
    <row r="90" spans="1:14" s="113" customFormat="1" ht="16.5" customHeight="1">
      <c r="A90" s="525">
        <v>81</v>
      </c>
      <c r="B90" s="336" t="s">
        <v>25</v>
      </c>
      <c r="C90" s="298" t="s">
        <v>184</v>
      </c>
      <c r="D90" s="298" t="s">
        <v>1485</v>
      </c>
      <c r="E90" s="201" t="s">
        <v>2057</v>
      </c>
      <c r="F90" s="201" t="s">
        <v>2057</v>
      </c>
      <c r="G90" s="528" t="s">
        <v>11</v>
      </c>
      <c r="H90" s="201"/>
      <c r="I90" s="201"/>
      <c r="J90" s="203"/>
      <c r="K90" s="203"/>
      <c r="L90" s="608" t="s">
        <v>2063</v>
      </c>
      <c r="M90" s="200"/>
      <c r="N90" s="112"/>
    </row>
    <row r="91" spans="1:14" s="113" customFormat="1" ht="16.5" customHeight="1">
      <c r="A91" s="525">
        <v>82</v>
      </c>
      <c r="B91" s="336" t="s">
        <v>25</v>
      </c>
      <c r="C91" s="298" t="s">
        <v>184</v>
      </c>
      <c r="D91" s="298" t="s">
        <v>1486</v>
      </c>
      <c r="E91" s="201" t="s">
        <v>2060</v>
      </c>
      <c r="F91" s="201" t="s">
        <v>2060</v>
      </c>
      <c r="G91" s="528" t="s">
        <v>11</v>
      </c>
      <c r="H91" s="201"/>
      <c r="I91" s="201"/>
      <c r="J91" s="203"/>
      <c r="K91" s="609"/>
      <c r="L91" s="610" t="s">
        <v>2077</v>
      </c>
      <c r="M91" s="200"/>
      <c r="N91" s="112"/>
    </row>
    <row r="92" spans="1:14" s="113" customFormat="1" ht="16.5" customHeight="1">
      <c r="A92" s="525">
        <v>83</v>
      </c>
      <c r="B92" s="336" t="s">
        <v>25</v>
      </c>
      <c r="C92" s="298" t="s">
        <v>184</v>
      </c>
      <c r="D92" s="298" t="s">
        <v>2058</v>
      </c>
      <c r="E92" s="201" t="s">
        <v>2060</v>
      </c>
      <c r="F92" s="201" t="s">
        <v>2060</v>
      </c>
      <c r="G92" s="528" t="s">
        <v>11</v>
      </c>
      <c r="H92" s="201"/>
      <c r="I92" s="201"/>
      <c r="J92" s="203"/>
      <c r="K92" s="203"/>
      <c r="L92" s="608" t="s">
        <v>2090</v>
      </c>
      <c r="M92" s="200"/>
      <c r="N92" s="112"/>
    </row>
    <row r="93" spans="1:14" s="113" customFormat="1" ht="16.5" customHeight="1">
      <c r="A93" s="525">
        <v>84</v>
      </c>
      <c r="B93" s="336" t="s">
        <v>25</v>
      </c>
      <c r="C93" s="298" t="s">
        <v>184</v>
      </c>
      <c r="D93" s="298" t="s">
        <v>2059</v>
      </c>
      <c r="E93" s="201" t="s">
        <v>2060</v>
      </c>
      <c r="F93" s="201" t="s">
        <v>2060</v>
      </c>
      <c r="G93" s="528" t="s">
        <v>11</v>
      </c>
      <c r="H93" s="201"/>
      <c r="I93" s="201"/>
      <c r="J93" s="203"/>
      <c r="K93" s="203"/>
      <c r="L93" s="608" t="s">
        <v>2078</v>
      </c>
      <c r="M93" s="200"/>
      <c r="N93" s="112"/>
    </row>
    <row r="94" spans="1:14" s="150" customFormat="1" ht="16.5" customHeight="1">
      <c r="A94" s="525">
        <v>85</v>
      </c>
      <c r="B94" s="336" t="s">
        <v>25</v>
      </c>
      <c r="C94" s="611" t="s">
        <v>184</v>
      </c>
      <c r="D94" s="611" t="s">
        <v>1399</v>
      </c>
      <c r="E94" s="201" t="s">
        <v>2060</v>
      </c>
      <c r="F94" s="201" t="s">
        <v>2060</v>
      </c>
      <c r="G94" s="528" t="s">
        <v>11</v>
      </c>
      <c r="H94" s="341"/>
      <c r="I94" s="341"/>
      <c r="J94" s="342"/>
      <c r="K94" s="342"/>
      <c r="L94" s="612" t="s">
        <v>2281</v>
      </c>
      <c r="M94" s="613"/>
    </row>
    <row r="95" spans="1:14" s="113" customFormat="1" ht="16.5" customHeight="1">
      <c r="A95" s="525">
        <v>86</v>
      </c>
      <c r="B95" s="336" t="s">
        <v>25</v>
      </c>
      <c r="C95" s="298" t="s">
        <v>184</v>
      </c>
      <c r="D95" s="298" t="s">
        <v>2092</v>
      </c>
      <c r="E95" s="201" t="s">
        <v>185</v>
      </c>
      <c r="F95" s="201" t="s">
        <v>185</v>
      </c>
      <c r="G95" s="528" t="s">
        <v>11</v>
      </c>
      <c r="H95" s="201"/>
      <c r="I95" s="201"/>
      <c r="J95" s="204" t="s">
        <v>2087</v>
      </c>
      <c r="K95" s="204"/>
      <c r="L95" s="645" t="s">
        <v>2280</v>
      </c>
      <c r="M95" s="200"/>
      <c r="N95" s="112"/>
    </row>
    <row r="96" spans="1:14" s="113" customFormat="1" ht="16.5" customHeight="1">
      <c r="A96" s="525">
        <v>87</v>
      </c>
      <c r="B96" s="336" t="s">
        <v>25</v>
      </c>
      <c r="C96" s="298" t="s">
        <v>184</v>
      </c>
      <c r="D96" s="298" t="s">
        <v>2093</v>
      </c>
      <c r="E96" s="201" t="s">
        <v>185</v>
      </c>
      <c r="F96" s="201" t="s">
        <v>185</v>
      </c>
      <c r="G96" s="528" t="s">
        <v>11</v>
      </c>
      <c r="H96" s="201"/>
      <c r="I96" s="201"/>
      <c r="J96" s="202"/>
      <c r="K96" s="202"/>
      <c r="L96" s="646"/>
      <c r="M96" s="200"/>
      <c r="N96" s="112"/>
    </row>
    <row r="97" spans="1:14" s="113" customFormat="1" ht="16.5" customHeight="1">
      <c r="A97" s="525">
        <v>88</v>
      </c>
      <c r="B97" s="336" t="s">
        <v>25</v>
      </c>
      <c r="C97" s="298" t="s">
        <v>184</v>
      </c>
      <c r="D97" s="298" t="s">
        <v>2094</v>
      </c>
      <c r="E97" s="201" t="s">
        <v>185</v>
      </c>
      <c r="F97" s="201" t="s">
        <v>185</v>
      </c>
      <c r="G97" s="528" t="s">
        <v>11</v>
      </c>
      <c r="H97" s="201"/>
      <c r="I97" s="201"/>
      <c r="J97" s="202"/>
      <c r="K97" s="202"/>
      <c r="L97" s="646"/>
      <c r="M97" s="200"/>
      <c r="N97" s="112"/>
    </row>
    <row r="98" spans="1:14" s="113" customFormat="1" ht="16.5" customHeight="1">
      <c r="A98" s="525">
        <v>89</v>
      </c>
      <c r="B98" s="336" t="s">
        <v>25</v>
      </c>
      <c r="C98" s="298" t="s">
        <v>184</v>
      </c>
      <c r="D98" s="298" t="s">
        <v>2091</v>
      </c>
      <c r="E98" s="201" t="s">
        <v>185</v>
      </c>
      <c r="F98" s="201" t="s">
        <v>185</v>
      </c>
      <c r="G98" s="528" t="s">
        <v>11</v>
      </c>
      <c r="H98" s="201"/>
      <c r="I98" s="201"/>
      <c r="J98" s="202"/>
      <c r="K98" s="202"/>
      <c r="L98" s="646"/>
      <c r="M98" s="200"/>
      <c r="N98" s="112"/>
    </row>
    <row r="99" spans="1:14" s="113" customFormat="1" ht="16.5" customHeight="1">
      <c r="A99" s="525">
        <v>90</v>
      </c>
      <c r="B99" s="336" t="s">
        <v>25</v>
      </c>
      <c r="C99" s="298" t="s">
        <v>184</v>
      </c>
      <c r="D99" s="298" t="s">
        <v>2095</v>
      </c>
      <c r="E99" s="201" t="s">
        <v>185</v>
      </c>
      <c r="F99" s="201" t="s">
        <v>185</v>
      </c>
      <c r="G99" s="528" t="s">
        <v>11</v>
      </c>
      <c r="H99" s="201"/>
      <c r="I99" s="201"/>
      <c r="J99" s="202"/>
      <c r="K99" s="202"/>
      <c r="L99" s="646"/>
      <c r="M99" s="200"/>
      <c r="N99" s="112"/>
    </row>
    <row r="100" spans="1:14" s="113" customFormat="1" ht="16.5" customHeight="1">
      <c r="A100" s="525">
        <v>91</v>
      </c>
      <c r="B100" s="336" t="s">
        <v>25</v>
      </c>
      <c r="C100" s="298" t="s">
        <v>184</v>
      </c>
      <c r="D100" s="298" t="s">
        <v>2096</v>
      </c>
      <c r="E100" s="201" t="s">
        <v>2060</v>
      </c>
      <c r="F100" s="201" t="s">
        <v>2060</v>
      </c>
      <c r="G100" s="528" t="s">
        <v>11</v>
      </c>
      <c r="H100" s="201"/>
      <c r="I100" s="201"/>
      <c r="J100" s="202"/>
      <c r="K100" s="202"/>
      <c r="L100" s="647"/>
      <c r="M100" s="200"/>
      <c r="N100" s="112"/>
    </row>
    <row r="101" spans="1:14" s="113" customFormat="1" ht="16.5" customHeight="1">
      <c r="A101" s="525">
        <v>92</v>
      </c>
      <c r="B101" s="336" t="s">
        <v>25</v>
      </c>
      <c r="C101" s="298" t="s">
        <v>184</v>
      </c>
      <c r="D101" s="298" t="s">
        <v>1488</v>
      </c>
      <c r="E101" s="201" t="s">
        <v>2056</v>
      </c>
      <c r="F101" s="201" t="s">
        <v>2056</v>
      </c>
      <c r="G101" s="528" t="s">
        <v>11</v>
      </c>
      <c r="H101" s="201"/>
      <c r="I101" s="201"/>
      <c r="J101" s="202"/>
      <c r="K101" s="202"/>
      <c r="L101" s="614" t="s">
        <v>2282</v>
      </c>
      <c r="M101" s="200"/>
      <c r="N101" s="112"/>
    </row>
    <row r="102" spans="1:14" s="113" customFormat="1" ht="16.5" customHeight="1">
      <c r="A102" s="525">
        <v>93</v>
      </c>
      <c r="B102" s="336" t="s">
        <v>25</v>
      </c>
      <c r="C102" s="298" t="s">
        <v>184</v>
      </c>
      <c r="D102" s="298" t="s">
        <v>1490</v>
      </c>
      <c r="E102" s="201" t="s">
        <v>2057</v>
      </c>
      <c r="F102" s="201" t="s">
        <v>2057</v>
      </c>
      <c r="G102" s="528" t="s">
        <v>11</v>
      </c>
      <c r="H102" s="201"/>
      <c r="I102" s="201"/>
      <c r="J102" s="202"/>
      <c r="K102" s="202"/>
      <c r="L102" s="608" t="s">
        <v>2079</v>
      </c>
      <c r="M102" s="200"/>
      <c r="N102" s="112"/>
    </row>
    <row r="103" spans="1:14" s="113" customFormat="1" ht="16.5" customHeight="1">
      <c r="A103" s="525">
        <v>94</v>
      </c>
      <c r="B103" s="336" t="s">
        <v>25</v>
      </c>
      <c r="C103" s="298" t="s">
        <v>184</v>
      </c>
      <c r="D103" s="298" t="s">
        <v>1491</v>
      </c>
      <c r="E103" s="201" t="s">
        <v>2060</v>
      </c>
      <c r="F103" s="201" t="s">
        <v>2060</v>
      </c>
      <c r="G103" s="528" t="s">
        <v>11</v>
      </c>
      <c r="H103" s="201"/>
      <c r="I103" s="201"/>
      <c r="J103" s="202"/>
      <c r="K103" s="615"/>
      <c r="L103" s="610" t="s">
        <v>2080</v>
      </c>
      <c r="M103" s="200"/>
      <c r="N103" s="112"/>
    </row>
    <row r="104" spans="1:14" s="113" customFormat="1" ht="16.5" customHeight="1">
      <c r="A104" s="525">
        <v>95</v>
      </c>
      <c r="B104" s="336" t="s">
        <v>25</v>
      </c>
      <c r="C104" s="298" t="s">
        <v>184</v>
      </c>
      <c r="D104" s="298" t="s">
        <v>2061</v>
      </c>
      <c r="E104" s="201" t="s">
        <v>2060</v>
      </c>
      <c r="F104" s="201" t="s">
        <v>2060</v>
      </c>
      <c r="G104" s="528" t="s">
        <v>11</v>
      </c>
      <c r="H104" s="201"/>
      <c r="I104" s="201"/>
      <c r="J104" s="202"/>
      <c r="K104" s="202"/>
      <c r="L104" s="608" t="s">
        <v>2081</v>
      </c>
      <c r="M104" s="200"/>
      <c r="N104" s="112"/>
    </row>
    <row r="105" spans="1:14" s="113" customFormat="1" ht="16.5" customHeight="1">
      <c r="A105" s="525">
        <v>96</v>
      </c>
      <c r="B105" s="336" t="s">
        <v>25</v>
      </c>
      <c r="C105" s="298" t="s">
        <v>184</v>
      </c>
      <c r="D105" s="298" t="s">
        <v>2062</v>
      </c>
      <c r="E105" s="201" t="s">
        <v>2060</v>
      </c>
      <c r="F105" s="201" t="s">
        <v>2060</v>
      </c>
      <c r="G105" s="528" t="s">
        <v>11</v>
      </c>
      <c r="H105" s="201"/>
      <c r="I105" s="201"/>
      <c r="J105" s="202"/>
      <c r="K105" s="202"/>
      <c r="L105" s="608" t="s">
        <v>2082</v>
      </c>
      <c r="M105" s="200"/>
      <c r="N105" s="112"/>
    </row>
    <row r="106" spans="1:14" s="150" customFormat="1" ht="16.5" customHeight="1">
      <c r="A106" s="525">
        <v>97</v>
      </c>
      <c r="B106" s="336" t="s">
        <v>25</v>
      </c>
      <c r="C106" s="298" t="s">
        <v>184</v>
      </c>
      <c r="D106" s="611" t="s">
        <v>1400</v>
      </c>
      <c r="E106" s="201" t="s">
        <v>2060</v>
      </c>
      <c r="F106" s="201" t="s">
        <v>2060</v>
      </c>
      <c r="G106" s="528" t="s">
        <v>11</v>
      </c>
      <c r="H106" s="341"/>
      <c r="I106" s="341"/>
      <c r="J106" s="342"/>
      <c r="K106" s="342"/>
      <c r="L106" s="612" t="s">
        <v>2283</v>
      </c>
      <c r="M106" s="613"/>
    </row>
    <row r="107" spans="1:14" s="113" customFormat="1" ht="16.5" customHeight="1">
      <c r="A107" s="525">
        <v>98</v>
      </c>
      <c r="B107" s="336" t="s">
        <v>25</v>
      </c>
      <c r="C107" s="298" t="s">
        <v>184</v>
      </c>
      <c r="D107" s="298" t="s">
        <v>2097</v>
      </c>
      <c r="E107" s="201" t="s">
        <v>185</v>
      </c>
      <c r="F107" s="201" t="s">
        <v>185</v>
      </c>
      <c r="G107" s="528" t="s">
        <v>11</v>
      </c>
      <c r="H107" s="201"/>
      <c r="I107" s="201"/>
      <c r="J107" s="204" t="s">
        <v>2088</v>
      </c>
      <c r="K107" s="202"/>
      <c r="L107" s="645" t="s">
        <v>2108</v>
      </c>
      <c r="M107" s="200"/>
      <c r="N107" s="112"/>
    </row>
    <row r="108" spans="1:14" s="113" customFormat="1" ht="16.5" customHeight="1">
      <c r="A108" s="525">
        <v>99</v>
      </c>
      <c r="B108" s="336" t="s">
        <v>25</v>
      </c>
      <c r="C108" s="298" t="s">
        <v>184</v>
      </c>
      <c r="D108" s="298" t="s">
        <v>2098</v>
      </c>
      <c r="E108" s="201" t="s">
        <v>185</v>
      </c>
      <c r="F108" s="201" t="s">
        <v>185</v>
      </c>
      <c r="G108" s="528" t="s">
        <v>11</v>
      </c>
      <c r="H108" s="201"/>
      <c r="I108" s="201"/>
      <c r="J108" s="202"/>
      <c r="K108" s="202"/>
      <c r="L108" s="646"/>
      <c r="M108" s="200"/>
      <c r="N108" s="112"/>
    </row>
    <row r="109" spans="1:14" s="113" customFormat="1" ht="16.5" customHeight="1">
      <c r="A109" s="525">
        <v>100</v>
      </c>
      <c r="B109" s="336" t="s">
        <v>25</v>
      </c>
      <c r="C109" s="298" t="s">
        <v>184</v>
      </c>
      <c r="D109" s="298" t="s">
        <v>2099</v>
      </c>
      <c r="E109" s="201" t="s">
        <v>185</v>
      </c>
      <c r="F109" s="201" t="s">
        <v>185</v>
      </c>
      <c r="G109" s="528" t="s">
        <v>11</v>
      </c>
      <c r="H109" s="201"/>
      <c r="I109" s="201"/>
      <c r="J109" s="202"/>
      <c r="K109" s="202"/>
      <c r="L109" s="646"/>
      <c r="M109" s="200"/>
      <c r="N109" s="112"/>
    </row>
    <row r="110" spans="1:14" s="113" customFormat="1" ht="16.5" customHeight="1">
      <c r="A110" s="525">
        <v>101</v>
      </c>
      <c r="B110" s="336" t="s">
        <v>25</v>
      </c>
      <c r="C110" s="298" t="s">
        <v>184</v>
      </c>
      <c r="D110" s="298" t="s">
        <v>2100</v>
      </c>
      <c r="E110" s="201" t="s">
        <v>185</v>
      </c>
      <c r="F110" s="201" t="s">
        <v>185</v>
      </c>
      <c r="G110" s="528" t="s">
        <v>11</v>
      </c>
      <c r="H110" s="201"/>
      <c r="I110" s="201"/>
      <c r="J110" s="204"/>
      <c r="K110" s="204"/>
      <c r="L110" s="646"/>
      <c r="M110" s="200"/>
      <c r="N110" s="112"/>
    </row>
    <row r="111" spans="1:14" s="113" customFormat="1" ht="16.5" customHeight="1">
      <c r="A111" s="525">
        <v>102</v>
      </c>
      <c r="B111" s="336" t="s">
        <v>25</v>
      </c>
      <c r="C111" s="298" t="s">
        <v>184</v>
      </c>
      <c r="D111" s="298" t="s">
        <v>2101</v>
      </c>
      <c r="E111" s="201" t="s">
        <v>185</v>
      </c>
      <c r="F111" s="201" t="s">
        <v>185</v>
      </c>
      <c r="G111" s="528" t="s">
        <v>11</v>
      </c>
      <c r="H111" s="201"/>
      <c r="I111" s="201"/>
      <c r="J111" s="204"/>
      <c r="K111" s="204"/>
      <c r="L111" s="646"/>
      <c r="M111" s="200"/>
      <c r="N111" s="112"/>
    </row>
    <row r="112" spans="1:14" s="113" customFormat="1" ht="16.5" customHeight="1">
      <c r="A112" s="525">
        <v>103</v>
      </c>
      <c r="B112" s="336" t="s">
        <v>25</v>
      </c>
      <c r="C112" s="298" t="s">
        <v>184</v>
      </c>
      <c r="D112" s="298" t="s">
        <v>2102</v>
      </c>
      <c r="E112" s="201" t="s">
        <v>2060</v>
      </c>
      <c r="F112" s="201" t="s">
        <v>2060</v>
      </c>
      <c r="G112" s="528" t="s">
        <v>11</v>
      </c>
      <c r="H112" s="201"/>
      <c r="I112" s="201"/>
      <c r="J112" s="204"/>
      <c r="K112" s="204"/>
      <c r="L112" s="647"/>
      <c r="M112" s="200"/>
      <c r="N112" s="112"/>
    </row>
    <row r="113" spans="1:258" ht="16.5" customHeight="1">
      <c r="A113" s="525">
        <v>104</v>
      </c>
      <c r="B113" s="336" t="s">
        <v>25</v>
      </c>
      <c r="C113" s="526" t="s">
        <v>186</v>
      </c>
      <c r="D113" s="526" t="s">
        <v>187</v>
      </c>
      <c r="E113" s="527"/>
      <c r="F113" s="527"/>
      <c r="G113" s="224" t="s">
        <v>11</v>
      </c>
      <c r="H113" s="616"/>
      <c r="I113" s="617"/>
      <c r="J113" s="618"/>
      <c r="K113" s="619"/>
      <c r="L113" s="620" t="s">
        <v>2284</v>
      </c>
      <c r="M113" s="621"/>
    </row>
    <row r="114" spans="1:258" ht="15.75" customHeight="1">
      <c r="A114" s="525">
        <v>105</v>
      </c>
      <c r="B114" s="321" t="s">
        <v>25</v>
      </c>
      <c r="C114" s="482" t="s">
        <v>54</v>
      </c>
      <c r="D114" s="482" t="s">
        <v>2703</v>
      </c>
      <c r="E114" s="482"/>
      <c r="F114" s="279"/>
      <c r="G114" s="224" t="s">
        <v>11</v>
      </c>
      <c r="H114" s="280"/>
      <c r="I114" s="292"/>
      <c r="J114" s="292" t="s">
        <v>1906</v>
      </c>
      <c r="K114" s="292"/>
      <c r="L114" s="346" t="s">
        <v>2705</v>
      </c>
      <c r="M114" s="635" t="s">
        <v>1770</v>
      </c>
      <c r="IW114" s="74"/>
      <c r="IX114" s="74"/>
    </row>
    <row r="115" spans="1:258" ht="15.75" customHeight="1">
      <c r="A115" s="525">
        <v>106</v>
      </c>
      <c r="B115" s="321" t="s">
        <v>25</v>
      </c>
      <c r="C115" s="482" t="s">
        <v>54</v>
      </c>
      <c r="D115" s="482" t="s">
        <v>189</v>
      </c>
      <c r="E115" s="482"/>
      <c r="F115" s="279"/>
      <c r="G115" s="224" t="s">
        <v>11</v>
      </c>
      <c r="H115" s="280"/>
      <c r="I115" s="292"/>
      <c r="J115" s="292"/>
      <c r="K115" s="292"/>
      <c r="L115" s="283" t="s">
        <v>2285</v>
      </c>
      <c r="M115" s="635"/>
      <c r="IW115" s="74"/>
      <c r="IX115" s="74"/>
    </row>
    <row r="116" spans="1:258" ht="15.75" customHeight="1">
      <c r="A116" s="525">
        <v>107</v>
      </c>
      <c r="B116" s="321" t="s">
        <v>25</v>
      </c>
      <c r="C116" s="482" t="s">
        <v>54</v>
      </c>
      <c r="D116" s="482" t="s">
        <v>190</v>
      </c>
      <c r="E116" s="482"/>
      <c r="F116" s="279"/>
      <c r="G116" s="224" t="s">
        <v>11</v>
      </c>
      <c r="H116" s="280"/>
      <c r="I116" s="292"/>
      <c r="J116" s="292"/>
      <c r="K116" s="292"/>
      <c r="L116" s="283" t="s">
        <v>1422</v>
      </c>
      <c r="M116" s="635"/>
      <c r="IW116" s="74"/>
      <c r="IX116" s="74"/>
    </row>
    <row r="117" spans="1:258" ht="15.75" customHeight="1">
      <c r="A117" s="525">
        <v>108</v>
      </c>
      <c r="B117" s="321" t="s">
        <v>25</v>
      </c>
      <c r="C117" s="482" t="s">
        <v>54</v>
      </c>
      <c r="D117" s="482" t="s">
        <v>191</v>
      </c>
      <c r="E117" s="482"/>
      <c r="F117" s="279"/>
      <c r="G117" s="224" t="s">
        <v>11</v>
      </c>
      <c r="H117" s="280"/>
      <c r="I117" s="292"/>
      <c r="J117" s="292"/>
      <c r="K117" s="292"/>
      <c r="L117" s="283" t="s">
        <v>192</v>
      </c>
      <c r="M117" s="635"/>
      <c r="IW117" s="74"/>
      <c r="IX117" s="74"/>
    </row>
    <row r="118" spans="1:258" ht="15.75" customHeight="1">
      <c r="A118" s="525">
        <v>109</v>
      </c>
      <c r="B118" s="321" t="s">
        <v>25</v>
      </c>
      <c r="C118" s="482" t="s">
        <v>54</v>
      </c>
      <c r="D118" s="482" t="s">
        <v>1185</v>
      </c>
      <c r="E118" s="482"/>
      <c r="F118" s="279"/>
      <c r="G118" s="224" t="s">
        <v>11</v>
      </c>
      <c r="H118" s="280"/>
      <c r="I118" s="292"/>
      <c r="J118" s="292"/>
      <c r="K118" s="292"/>
      <c r="L118" s="283" t="s">
        <v>1186</v>
      </c>
      <c r="M118" s="635"/>
      <c r="IW118" s="74"/>
      <c r="IX118" s="74"/>
    </row>
    <row r="119" spans="1:258" ht="15.75" customHeight="1">
      <c r="A119" s="525">
        <v>110</v>
      </c>
      <c r="B119" s="321" t="s">
        <v>25</v>
      </c>
      <c r="C119" s="482" t="s">
        <v>54</v>
      </c>
      <c r="D119" s="482" t="s">
        <v>1187</v>
      </c>
      <c r="E119" s="482"/>
      <c r="F119" s="279"/>
      <c r="G119" s="224" t="s">
        <v>11</v>
      </c>
      <c r="H119" s="280"/>
      <c r="I119" s="292"/>
      <c r="J119" s="292"/>
      <c r="K119" s="292"/>
      <c r="L119" s="283" t="s">
        <v>1188</v>
      </c>
      <c r="M119" s="635"/>
      <c r="IW119" s="74"/>
      <c r="IX119" s="74"/>
    </row>
    <row r="120" spans="1:258" ht="15.75" customHeight="1">
      <c r="A120" s="525">
        <v>111</v>
      </c>
      <c r="B120" s="321" t="s">
        <v>25</v>
      </c>
      <c r="C120" s="482" t="s">
        <v>54</v>
      </c>
      <c r="D120" s="482" t="s">
        <v>1189</v>
      </c>
      <c r="E120" s="482"/>
      <c r="F120" s="279"/>
      <c r="G120" s="224" t="s">
        <v>11</v>
      </c>
      <c r="H120" s="280"/>
      <c r="I120" s="292"/>
      <c r="J120" s="292"/>
      <c r="K120" s="292"/>
      <c r="L120" s="283" t="s">
        <v>1190</v>
      </c>
      <c r="M120" s="635"/>
      <c r="IW120" s="74"/>
      <c r="IX120" s="74"/>
    </row>
    <row r="121" spans="1:258" ht="15.75" customHeight="1">
      <c r="A121" s="525">
        <v>112</v>
      </c>
      <c r="B121" s="321" t="s">
        <v>25</v>
      </c>
      <c r="C121" s="482" t="s">
        <v>54</v>
      </c>
      <c r="D121" s="482" t="s">
        <v>1191</v>
      </c>
      <c r="E121" s="482"/>
      <c r="F121" s="279"/>
      <c r="G121" s="224" t="s">
        <v>11</v>
      </c>
      <c r="H121" s="280"/>
      <c r="I121" s="292"/>
      <c r="J121" s="292"/>
      <c r="K121" s="292"/>
      <c r="L121" s="283" t="s">
        <v>1192</v>
      </c>
      <c r="M121" s="635"/>
      <c r="IW121" s="74"/>
      <c r="IX121" s="74"/>
    </row>
    <row r="122" spans="1:258" ht="15.75" customHeight="1">
      <c r="A122" s="525">
        <v>113</v>
      </c>
      <c r="B122" s="321" t="s">
        <v>25</v>
      </c>
      <c r="C122" s="482" t="s">
        <v>54</v>
      </c>
      <c r="D122" s="482" t="s">
        <v>193</v>
      </c>
      <c r="E122" s="482"/>
      <c r="F122" s="279"/>
      <c r="G122" s="224" t="s">
        <v>11</v>
      </c>
      <c r="H122" s="280"/>
      <c r="I122" s="292"/>
      <c r="J122" s="292"/>
      <c r="K122" s="292"/>
      <c r="L122" s="283" t="s">
        <v>194</v>
      </c>
      <c r="M122" s="635"/>
      <c r="IW122" s="74"/>
      <c r="IX122" s="74"/>
    </row>
    <row r="123" spans="1:258" ht="15.75" customHeight="1">
      <c r="A123" s="525">
        <v>114</v>
      </c>
      <c r="B123" s="321" t="s">
        <v>25</v>
      </c>
      <c r="C123" s="482" t="s">
        <v>54</v>
      </c>
      <c r="D123" s="482" t="s">
        <v>195</v>
      </c>
      <c r="E123" s="482"/>
      <c r="F123" s="279"/>
      <c r="G123" s="224" t="s">
        <v>11</v>
      </c>
      <c r="H123" s="280"/>
      <c r="I123" s="292"/>
      <c r="J123" s="292"/>
      <c r="K123" s="292"/>
      <c r="L123" s="283" t="s">
        <v>196</v>
      </c>
      <c r="M123" s="635"/>
      <c r="IW123" s="74"/>
      <c r="IX123" s="74"/>
    </row>
    <row r="124" spans="1:258" ht="15.75" customHeight="1">
      <c r="A124" s="525">
        <v>115</v>
      </c>
      <c r="B124" s="321" t="s">
        <v>25</v>
      </c>
      <c r="C124" s="482" t="s">
        <v>54</v>
      </c>
      <c r="D124" s="482" t="s">
        <v>1193</v>
      </c>
      <c r="E124" s="482"/>
      <c r="F124" s="279"/>
      <c r="G124" s="224" t="s">
        <v>11</v>
      </c>
      <c r="H124" s="280"/>
      <c r="I124" s="292"/>
      <c r="J124" s="292"/>
      <c r="K124" s="292"/>
      <c r="L124" s="283" t="s">
        <v>1194</v>
      </c>
      <c r="M124" s="635"/>
      <c r="IW124" s="74"/>
      <c r="IX124" s="74"/>
    </row>
    <row r="125" spans="1:258" ht="15.75" customHeight="1">
      <c r="A125" s="525">
        <v>116</v>
      </c>
      <c r="B125" s="321" t="s">
        <v>25</v>
      </c>
      <c r="C125" s="482" t="s">
        <v>54</v>
      </c>
      <c r="D125" s="482" t="s">
        <v>1195</v>
      </c>
      <c r="E125" s="482"/>
      <c r="F125" s="279"/>
      <c r="G125" s="224" t="s">
        <v>11</v>
      </c>
      <c r="H125" s="280"/>
      <c r="I125" s="292"/>
      <c r="J125" s="292"/>
      <c r="K125" s="292"/>
      <c r="L125" s="283" t="s">
        <v>1196</v>
      </c>
      <c r="M125" s="635"/>
      <c r="IW125" s="74"/>
      <c r="IX125" s="74"/>
    </row>
    <row r="126" spans="1:258" ht="15.75" customHeight="1">
      <c r="A126" s="525">
        <v>117</v>
      </c>
      <c r="B126" s="321" t="s">
        <v>25</v>
      </c>
      <c r="C126" s="482" t="s">
        <v>54</v>
      </c>
      <c r="D126" s="482" t="s">
        <v>1197</v>
      </c>
      <c r="E126" s="482"/>
      <c r="F126" s="279"/>
      <c r="G126" s="224" t="s">
        <v>11</v>
      </c>
      <c r="H126" s="280"/>
      <c r="I126" s="292"/>
      <c r="J126" s="292"/>
      <c r="K126" s="292"/>
      <c r="L126" s="283" t="s">
        <v>1198</v>
      </c>
      <c r="M126" s="635"/>
      <c r="IW126" s="74"/>
      <c r="IX126" s="74"/>
    </row>
    <row r="127" spans="1:258" ht="15.75" customHeight="1">
      <c r="A127" s="525">
        <v>118</v>
      </c>
      <c r="B127" s="321" t="s">
        <v>25</v>
      </c>
      <c r="C127" s="482" t="s">
        <v>54</v>
      </c>
      <c r="D127" s="482" t="s">
        <v>1199</v>
      </c>
      <c r="E127" s="482"/>
      <c r="F127" s="279"/>
      <c r="G127" s="224" t="s">
        <v>11</v>
      </c>
      <c r="H127" s="280"/>
      <c r="I127" s="292"/>
      <c r="J127" s="292"/>
      <c r="K127" s="292"/>
      <c r="L127" s="283" t="s">
        <v>1200</v>
      </c>
      <c r="M127" s="635"/>
      <c r="IW127" s="74"/>
      <c r="IX127" s="74"/>
    </row>
    <row r="128" spans="1:258" ht="15.75" customHeight="1">
      <c r="A128" s="525">
        <v>119</v>
      </c>
      <c r="B128" s="321" t="s">
        <v>25</v>
      </c>
      <c r="C128" s="482" t="s">
        <v>54</v>
      </c>
      <c r="D128" s="482" t="s">
        <v>1201</v>
      </c>
      <c r="E128" s="482"/>
      <c r="F128" s="279"/>
      <c r="G128" s="224" t="s">
        <v>11</v>
      </c>
      <c r="H128" s="280"/>
      <c r="I128" s="292"/>
      <c r="J128" s="292"/>
      <c r="K128" s="292"/>
      <c r="L128" s="283" t="s">
        <v>1202</v>
      </c>
      <c r="M128" s="635"/>
      <c r="IW128" s="74"/>
      <c r="IX128" s="74"/>
    </row>
    <row r="129" spans="1:258" ht="15.75" customHeight="1">
      <c r="A129" s="525">
        <v>120</v>
      </c>
      <c r="B129" s="321" t="s">
        <v>25</v>
      </c>
      <c r="C129" s="482" t="s">
        <v>54</v>
      </c>
      <c r="D129" s="277" t="s">
        <v>1203</v>
      </c>
      <c r="E129" s="277"/>
      <c r="F129" s="279"/>
      <c r="G129" s="224" t="s">
        <v>11</v>
      </c>
      <c r="H129" s="280"/>
      <c r="I129" s="292"/>
      <c r="J129" s="292"/>
      <c r="K129" s="292"/>
      <c r="L129" s="283" t="s">
        <v>197</v>
      </c>
      <c r="M129" s="635"/>
      <c r="IW129" s="74"/>
      <c r="IX129" s="74"/>
    </row>
    <row r="130" spans="1:258" ht="15.75" customHeight="1">
      <c r="A130" s="525">
        <v>121</v>
      </c>
      <c r="B130" s="321" t="s">
        <v>25</v>
      </c>
      <c r="C130" s="482" t="s">
        <v>54</v>
      </c>
      <c r="D130" s="482" t="s">
        <v>198</v>
      </c>
      <c r="E130" s="482"/>
      <c r="F130" s="279"/>
      <c r="G130" s="224" t="s">
        <v>11</v>
      </c>
      <c r="H130" s="280"/>
      <c r="I130" s="292"/>
      <c r="J130" s="292"/>
      <c r="K130" s="292"/>
      <c r="L130" s="283" t="s">
        <v>199</v>
      </c>
      <c r="M130" s="635"/>
      <c r="IW130" s="74"/>
      <c r="IX130" s="74"/>
    </row>
    <row r="131" spans="1:258" ht="15.75" customHeight="1">
      <c r="A131" s="525">
        <v>122</v>
      </c>
      <c r="B131" s="321" t="s">
        <v>25</v>
      </c>
      <c r="C131" s="482" t="s">
        <v>54</v>
      </c>
      <c r="D131" s="482" t="s">
        <v>200</v>
      </c>
      <c r="E131" s="482"/>
      <c r="F131" s="279"/>
      <c r="G131" s="224" t="s">
        <v>11</v>
      </c>
      <c r="H131" s="280"/>
      <c r="I131" s="292"/>
      <c r="J131" s="292"/>
      <c r="K131" s="292"/>
      <c r="L131" s="283" t="s">
        <v>201</v>
      </c>
      <c r="M131" s="635"/>
      <c r="IW131" s="74"/>
      <c r="IX131" s="74"/>
    </row>
    <row r="132" spans="1:258" ht="15.75" customHeight="1">
      <c r="A132" s="525">
        <v>123</v>
      </c>
      <c r="B132" s="321" t="s">
        <v>25</v>
      </c>
      <c r="C132" s="482" t="s">
        <v>54</v>
      </c>
      <c r="D132" s="482" t="s">
        <v>1204</v>
      </c>
      <c r="E132" s="482"/>
      <c r="F132" s="279"/>
      <c r="G132" s="224" t="s">
        <v>11</v>
      </c>
      <c r="H132" s="280"/>
      <c r="I132" s="292"/>
      <c r="J132" s="292"/>
      <c r="K132" s="292"/>
      <c r="L132" s="283" t="s">
        <v>1205</v>
      </c>
      <c r="M132" s="635"/>
      <c r="IW132" s="74"/>
      <c r="IX132" s="74"/>
    </row>
    <row r="133" spans="1:258" ht="15.75" customHeight="1">
      <c r="A133" s="525">
        <v>124</v>
      </c>
      <c r="B133" s="321" t="s">
        <v>25</v>
      </c>
      <c r="C133" s="482" t="s">
        <v>54</v>
      </c>
      <c r="D133" s="482" t="s">
        <v>1206</v>
      </c>
      <c r="E133" s="482"/>
      <c r="F133" s="279"/>
      <c r="G133" s="224" t="s">
        <v>11</v>
      </c>
      <c r="H133" s="280"/>
      <c r="I133" s="292"/>
      <c r="J133" s="292"/>
      <c r="K133" s="292"/>
      <c r="L133" s="283" t="s">
        <v>1207</v>
      </c>
      <c r="M133" s="635"/>
      <c r="IW133" s="74"/>
      <c r="IX133" s="74"/>
    </row>
    <row r="134" spans="1:258" ht="16.5" customHeight="1">
      <c r="A134" s="525">
        <v>125</v>
      </c>
      <c r="B134" s="336" t="s">
        <v>25</v>
      </c>
      <c r="C134" s="586" t="s">
        <v>33</v>
      </c>
      <c r="D134" s="586" t="s">
        <v>202</v>
      </c>
      <c r="E134" s="527"/>
      <c r="F134" s="527"/>
      <c r="G134" s="224" t="s">
        <v>11</v>
      </c>
      <c r="H134" s="527"/>
      <c r="I134" s="339"/>
      <c r="J134" s="536" t="s">
        <v>1907</v>
      </c>
      <c r="K134" s="529"/>
      <c r="L134" s="536" t="s">
        <v>203</v>
      </c>
      <c r="M134" s="533"/>
    </row>
    <row r="135" spans="1:258" ht="16.5" customHeight="1" thickBot="1">
      <c r="A135" s="588">
        <v>126</v>
      </c>
      <c r="B135" s="589" t="s">
        <v>25</v>
      </c>
      <c r="C135" s="590" t="s">
        <v>204</v>
      </c>
      <c r="D135" s="590" t="s">
        <v>205</v>
      </c>
      <c r="E135" s="592"/>
      <c r="F135" s="592"/>
      <c r="G135" s="488" t="s">
        <v>11</v>
      </c>
      <c r="H135" s="592"/>
      <c r="I135" s="622"/>
      <c r="J135" s="623"/>
      <c r="K135" s="623"/>
      <c r="L135" s="597"/>
      <c r="M135" s="624"/>
    </row>
  </sheetData>
  <mergeCells count="6">
    <mergeCell ref="M114:M133"/>
    <mergeCell ref="C1:D8"/>
    <mergeCell ref="L81:L88"/>
    <mergeCell ref="L72:L80"/>
    <mergeCell ref="L107:L112"/>
    <mergeCell ref="L95:L100"/>
  </mergeCells>
  <phoneticPr fontId="21" type="noConversion"/>
  <hyperlinks>
    <hyperlink ref="D63" r:id="rId1"/>
    <hyperlink ref="D64" r:id="rId2"/>
    <hyperlink ref="D91" r:id="rId3"/>
    <hyperlink ref="D101" r:id="rId4"/>
    <hyperlink ref="D102" r:id="rId5"/>
    <hyperlink ref="D103" r:id="rId6"/>
    <hyperlink ref="D90" r:id="rId7"/>
    <hyperlink ref="D89" r:id="rId8" display="Device_ID@ALS1_FH_Right"/>
    <hyperlink ref="D92" r:id="rId9"/>
    <hyperlink ref="D93" r:id="rId10"/>
    <hyperlink ref="D104" r:id="rId11"/>
    <hyperlink ref="D105" r:id="rId12"/>
    <hyperlink ref="D94" r:id="rId13"/>
    <hyperlink ref="D106" r:id="rId14"/>
    <hyperlink ref="D100" r:id="rId15"/>
    <hyperlink ref="D112" r:id="rId16"/>
  </hyperlinks>
  <pageMargins left="0.69930599999999998" right="0.69930599999999998"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dimension ref="A1:IV357"/>
  <sheetViews>
    <sheetView showGridLines="0" workbookViewId="0">
      <selection activeCell="H333" sqref="H333"/>
    </sheetView>
  </sheetViews>
  <sheetFormatPr defaultColWidth="9" defaultRowHeight="15.75" customHeight="1"/>
  <cols>
    <col min="1" max="1" width="5.125" style="74" customWidth="1"/>
    <col min="2" max="2" width="5.625" style="81" customWidth="1"/>
    <col min="3" max="3" width="13.375" style="74" customWidth="1"/>
    <col min="4" max="4" width="45.5" style="74" customWidth="1"/>
    <col min="5" max="5" width="12.625" style="81" customWidth="1"/>
    <col min="6" max="6" width="13.625" style="74" bestFit="1" customWidth="1"/>
    <col min="7" max="7" width="8.875" style="81" customWidth="1"/>
    <col min="8" max="8" width="38.5" style="74" bestFit="1" customWidth="1"/>
    <col min="9" max="9" width="31.375" style="74" customWidth="1"/>
    <col min="10" max="10" width="51" style="74" customWidth="1"/>
    <col min="11" max="11" width="47.625" style="74" customWidth="1"/>
    <col min="12" max="254" width="8.875" style="74" customWidth="1"/>
    <col min="255" max="16384" width="9" style="75"/>
  </cols>
  <sheetData>
    <row r="1" spans="1:11" ht="16.5" customHeight="1">
      <c r="A1" s="42"/>
      <c r="B1" s="80"/>
      <c r="C1" s="659" t="s">
        <v>1212</v>
      </c>
      <c r="D1" s="660"/>
      <c r="E1" s="660"/>
      <c r="F1" s="30"/>
      <c r="G1" s="93" t="s">
        <v>5</v>
      </c>
      <c r="H1" s="42"/>
      <c r="I1" s="42"/>
      <c r="J1" s="73"/>
      <c r="K1" s="42"/>
    </row>
    <row r="2" spans="1:11" ht="17.25" customHeight="1">
      <c r="A2" s="42"/>
      <c r="B2" s="80"/>
      <c r="C2" s="661"/>
      <c r="D2" s="661"/>
      <c r="E2" s="662"/>
      <c r="F2" s="25" t="s">
        <v>6</v>
      </c>
      <c r="G2" s="22">
        <f>COUNTIF(F10:F357,"Not POR")</f>
        <v>3</v>
      </c>
      <c r="H2" s="76"/>
      <c r="I2" s="42"/>
      <c r="J2" s="77"/>
      <c r="K2" s="42"/>
    </row>
    <row r="3" spans="1:11" ht="21" customHeight="1">
      <c r="A3" s="42"/>
      <c r="B3" s="80"/>
      <c r="C3" s="661"/>
      <c r="D3" s="661"/>
      <c r="E3" s="662"/>
      <c r="F3" s="31" t="s">
        <v>8</v>
      </c>
      <c r="G3" s="22">
        <f>COUNTIF(F10:F357,"CHN validation")</f>
        <v>0</v>
      </c>
      <c r="H3" s="76"/>
      <c r="I3" s="42"/>
      <c r="J3" s="77"/>
      <c r="K3" s="42"/>
    </row>
    <row r="4" spans="1:11" ht="18.75" customHeight="1">
      <c r="A4" s="42"/>
      <c r="B4" s="80"/>
      <c r="C4" s="661"/>
      <c r="D4" s="661"/>
      <c r="E4" s="662"/>
      <c r="F4" s="32" t="s">
        <v>9</v>
      </c>
      <c r="G4" s="22">
        <f>COUNTIF(F12:F357,"New Item")</f>
        <v>7</v>
      </c>
      <c r="H4" s="76"/>
      <c r="I4" s="42"/>
      <c r="J4" s="77"/>
      <c r="K4" s="42"/>
    </row>
    <row r="5" spans="1:11" ht="19.5" customHeight="1">
      <c r="A5" s="42"/>
      <c r="B5" s="80"/>
      <c r="C5" s="661"/>
      <c r="D5" s="661"/>
      <c r="E5" s="662"/>
      <c r="F5" s="33" t="s">
        <v>7</v>
      </c>
      <c r="G5" s="22">
        <f>COUNTIF(F12:F357,"Pending update")</f>
        <v>0</v>
      </c>
      <c r="H5" s="34"/>
      <c r="I5" s="42"/>
      <c r="J5" s="76"/>
      <c r="K5" s="42"/>
    </row>
    <row r="6" spans="1:11" ht="18.75" customHeight="1">
      <c r="A6" s="42"/>
      <c r="B6" s="80"/>
      <c r="C6" s="661"/>
      <c r="D6" s="661"/>
      <c r="E6" s="662"/>
      <c r="F6" s="35" t="s">
        <v>10</v>
      </c>
      <c r="G6" s="22">
        <f>COUNTIF(F15:F357,"Modified")</f>
        <v>11</v>
      </c>
      <c r="H6" s="76"/>
      <c r="I6" s="42"/>
      <c r="J6" s="77"/>
      <c r="K6" s="42"/>
    </row>
    <row r="7" spans="1:11" ht="16.5" customHeight="1">
      <c r="A7" s="42"/>
      <c r="B7" s="80"/>
      <c r="C7" s="661"/>
      <c r="D7" s="661"/>
      <c r="E7" s="662"/>
      <c r="F7" s="36" t="s">
        <v>11</v>
      </c>
      <c r="G7" s="22">
        <f>COUNTIF(F10:F357,"Ready")</f>
        <v>327</v>
      </c>
      <c r="H7" s="76"/>
      <c r="I7" s="42"/>
      <c r="J7" s="77"/>
      <c r="K7" s="42"/>
    </row>
    <row r="8" spans="1:11" ht="18" customHeight="1" thickBot="1">
      <c r="A8" s="89"/>
      <c r="B8" s="520"/>
      <c r="C8" s="661"/>
      <c r="D8" s="661"/>
      <c r="E8" s="662"/>
      <c r="F8" s="306" t="s">
        <v>12</v>
      </c>
      <c r="G8" s="307">
        <f>COUNTIF(F10:F357,"Not ready")</f>
        <v>0</v>
      </c>
      <c r="H8" s="99"/>
      <c r="I8" s="89"/>
      <c r="J8" s="521"/>
      <c r="K8" s="89"/>
    </row>
    <row r="9" spans="1:11" ht="63">
      <c r="A9" s="522" t="s">
        <v>13</v>
      </c>
      <c r="B9" s="523" t="s">
        <v>14</v>
      </c>
      <c r="C9" s="523" t="s">
        <v>15</v>
      </c>
      <c r="D9" s="523" t="s">
        <v>16</v>
      </c>
      <c r="E9" s="523" t="s">
        <v>206</v>
      </c>
      <c r="F9" s="523" t="s">
        <v>19</v>
      </c>
      <c r="G9" s="523" t="s">
        <v>1418</v>
      </c>
      <c r="H9" s="523" t="s">
        <v>20</v>
      </c>
      <c r="I9" s="523" t="s">
        <v>21</v>
      </c>
      <c r="J9" s="523" t="s">
        <v>23</v>
      </c>
      <c r="K9" s="524" t="s">
        <v>207</v>
      </c>
    </row>
    <row r="10" spans="1:11" ht="16.5" customHeight="1">
      <c r="A10" s="525">
        <v>1</v>
      </c>
      <c r="B10" s="336" t="s">
        <v>25</v>
      </c>
      <c r="C10" s="337" t="s">
        <v>28</v>
      </c>
      <c r="D10" s="526" t="s">
        <v>29</v>
      </c>
      <c r="E10" s="527"/>
      <c r="F10" s="528" t="s">
        <v>11</v>
      </c>
      <c r="G10" s="221"/>
      <c r="H10" s="338"/>
      <c r="I10" s="339"/>
      <c r="J10" s="529"/>
      <c r="K10" s="530"/>
    </row>
    <row r="11" spans="1:11" ht="16.5" customHeight="1">
      <c r="A11" s="525">
        <v>2</v>
      </c>
      <c r="B11" s="336" t="s">
        <v>25</v>
      </c>
      <c r="C11" s="337" t="s">
        <v>28</v>
      </c>
      <c r="D11" s="526" t="s">
        <v>31</v>
      </c>
      <c r="E11" s="527"/>
      <c r="F11" s="528" t="s">
        <v>11</v>
      </c>
      <c r="G11" s="221"/>
      <c r="H11" s="338"/>
      <c r="I11" s="339"/>
      <c r="J11" s="529"/>
      <c r="K11" s="530"/>
    </row>
    <row r="12" spans="1:11" ht="16.5" customHeight="1">
      <c r="A12" s="525">
        <v>3</v>
      </c>
      <c r="B12" s="336" t="s">
        <v>25</v>
      </c>
      <c r="C12" s="337" t="s">
        <v>26</v>
      </c>
      <c r="D12" s="337" t="s">
        <v>27</v>
      </c>
      <c r="E12" s="527"/>
      <c r="F12" s="528" t="s">
        <v>11</v>
      </c>
      <c r="G12" s="221"/>
      <c r="H12" s="338"/>
      <c r="I12" s="339"/>
      <c r="J12" s="529"/>
      <c r="K12" s="530"/>
    </row>
    <row r="13" spans="1:11" ht="16.5" customHeight="1">
      <c r="A13" s="525">
        <v>4</v>
      </c>
      <c r="B13" s="336" t="s">
        <v>25</v>
      </c>
      <c r="C13" s="337" t="s">
        <v>33</v>
      </c>
      <c r="D13" s="337" t="s">
        <v>34</v>
      </c>
      <c r="E13" s="527"/>
      <c r="F13" s="528" t="s">
        <v>11</v>
      </c>
      <c r="G13" s="527"/>
      <c r="H13" s="531"/>
      <c r="I13" s="532" t="s">
        <v>208</v>
      </c>
      <c r="J13" s="531"/>
      <c r="K13" s="533"/>
    </row>
    <row r="14" spans="1:11" ht="16.5" customHeight="1">
      <c r="A14" s="525">
        <v>5</v>
      </c>
      <c r="B14" s="336" t="s">
        <v>25</v>
      </c>
      <c r="C14" s="337" t="s">
        <v>33</v>
      </c>
      <c r="D14" s="534" t="s">
        <v>209</v>
      </c>
      <c r="E14" s="336"/>
      <c r="F14" s="528" t="s">
        <v>11</v>
      </c>
      <c r="G14" s="527"/>
      <c r="H14" s="531"/>
      <c r="I14" s="532" t="s">
        <v>1405</v>
      </c>
      <c r="J14" s="531"/>
      <c r="K14" s="535"/>
    </row>
    <row r="15" spans="1:11" ht="16.5" customHeight="1">
      <c r="A15" s="525">
        <v>6</v>
      </c>
      <c r="B15" s="336" t="s">
        <v>25</v>
      </c>
      <c r="C15" s="337" t="s">
        <v>28</v>
      </c>
      <c r="D15" s="337" t="s">
        <v>36</v>
      </c>
      <c r="E15" s="527"/>
      <c r="F15" s="223" t="s">
        <v>11</v>
      </c>
      <c r="G15" s="221"/>
      <c r="H15" s="338"/>
      <c r="I15" s="531"/>
      <c r="J15" s="536" t="s">
        <v>1681</v>
      </c>
      <c r="K15" s="530"/>
    </row>
    <row r="16" spans="1:11" ht="16.5" customHeight="1">
      <c r="A16" s="525">
        <v>7</v>
      </c>
      <c r="B16" s="336" t="s">
        <v>25</v>
      </c>
      <c r="C16" s="337" t="s">
        <v>26</v>
      </c>
      <c r="D16" s="337" t="s">
        <v>1458</v>
      </c>
      <c r="E16" s="271"/>
      <c r="F16" s="223" t="s">
        <v>11</v>
      </c>
      <c r="G16" s="219"/>
      <c r="H16" s="336" t="s">
        <v>212</v>
      </c>
      <c r="I16" s="339"/>
      <c r="J16" s="536" t="s">
        <v>1774</v>
      </c>
      <c r="K16" s="537" t="s">
        <v>1776</v>
      </c>
    </row>
    <row r="17" spans="1:11" ht="16.5" customHeight="1">
      <c r="A17" s="525">
        <v>8</v>
      </c>
      <c r="B17" s="336" t="s">
        <v>25</v>
      </c>
      <c r="C17" s="277" t="s">
        <v>26</v>
      </c>
      <c r="D17" s="277" t="s">
        <v>1428</v>
      </c>
      <c r="E17" s="527"/>
      <c r="F17" s="272" t="s">
        <v>11</v>
      </c>
      <c r="G17" s="221"/>
      <c r="H17" s="338"/>
      <c r="I17" s="531"/>
      <c r="J17" s="536" t="s">
        <v>1427</v>
      </c>
      <c r="K17" s="530"/>
    </row>
    <row r="18" spans="1:11" ht="16.5" customHeight="1">
      <c r="A18" s="525">
        <v>9</v>
      </c>
      <c r="B18" s="336" t="s">
        <v>25</v>
      </c>
      <c r="C18" s="277" t="s">
        <v>204</v>
      </c>
      <c r="D18" s="278" t="s">
        <v>1429</v>
      </c>
      <c r="E18" s="527"/>
      <c r="F18" s="528" t="s">
        <v>11</v>
      </c>
      <c r="G18" s="221"/>
      <c r="H18" s="338"/>
      <c r="I18" s="531"/>
      <c r="J18" s="536" t="s">
        <v>1456</v>
      </c>
      <c r="K18" s="530"/>
    </row>
    <row r="19" spans="1:11" ht="16.5" customHeight="1">
      <c r="A19" s="525">
        <v>10</v>
      </c>
      <c r="B19" s="336" t="s">
        <v>25</v>
      </c>
      <c r="C19" s="337" t="s">
        <v>26</v>
      </c>
      <c r="D19" s="337" t="s">
        <v>210</v>
      </c>
      <c r="E19" s="527"/>
      <c r="F19" s="528" t="s">
        <v>11</v>
      </c>
      <c r="G19" s="538" t="s">
        <v>211</v>
      </c>
      <c r="H19" s="338"/>
      <c r="I19" s="339"/>
      <c r="J19" s="536" t="s">
        <v>1454</v>
      </c>
      <c r="K19" s="530"/>
    </row>
    <row r="20" spans="1:11" ht="16.5" customHeight="1">
      <c r="A20" s="525">
        <v>11</v>
      </c>
      <c r="B20" s="336" t="s">
        <v>25</v>
      </c>
      <c r="C20" s="337" t="s">
        <v>26</v>
      </c>
      <c r="D20" s="337" t="s">
        <v>1457</v>
      </c>
      <c r="E20" s="527"/>
      <c r="F20" s="528" t="s">
        <v>11</v>
      </c>
      <c r="G20" s="221"/>
      <c r="H20" s="338"/>
      <c r="I20" s="339"/>
      <c r="J20" s="536" t="s">
        <v>1430</v>
      </c>
      <c r="K20" s="530"/>
    </row>
    <row r="21" spans="1:11" ht="16.5" customHeight="1">
      <c r="A21" s="525">
        <v>12</v>
      </c>
      <c r="B21" s="336" t="s">
        <v>25</v>
      </c>
      <c r="C21" s="337" t="s">
        <v>26</v>
      </c>
      <c r="D21" s="337" t="s">
        <v>1431</v>
      </c>
      <c r="E21" s="527"/>
      <c r="F21" s="528" t="s">
        <v>11</v>
      </c>
      <c r="G21" s="221"/>
      <c r="H21" s="338"/>
      <c r="I21" s="339"/>
      <c r="J21" s="531"/>
      <c r="K21" s="539" t="s">
        <v>1415</v>
      </c>
    </row>
    <row r="22" spans="1:11" ht="16.5" customHeight="1">
      <c r="A22" s="525">
        <v>13</v>
      </c>
      <c r="B22" s="336" t="s">
        <v>25</v>
      </c>
      <c r="C22" s="337" t="s">
        <v>26</v>
      </c>
      <c r="D22" s="337" t="s">
        <v>214</v>
      </c>
      <c r="E22" s="527"/>
      <c r="F22" s="528" t="s">
        <v>11</v>
      </c>
      <c r="G22" s="221"/>
      <c r="H22" s="338"/>
      <c r="I22" s="339"/>
      <c r="J22" s="536" t="s">
        <v>1403</v>
      </c>
      <c r="K22" s="540" t="s">
        <v>2674</v>
      </c>
    </row>
    <row r="23" spans="1:11" ht="16.5" customHeight="1">
      <c r="A23" s="525">
        <v>14</v>
      </c>
      <c r="B23" s="336" t="s">
        <v>25</v>
      </c>
      <c r="C23" s="337" t="s">
        <v>26</v>
      </c>
      <c r="D23" s="337" t="s">
        <v>215</v>
      </c>
      <c r="E23" s="527"/>
      <c r="F23" s="528" t="s">
        <v>11</v>
      </c>
      <c r="G23" s="221"/>
      <c r="H23" s="541" t="s">
        <v>216</v>
      </c>
      <c r="I23" s="339"/>
      <c r="J23" s="542" t="s">
        <v>1404</v>
      </c>
      <c r="K23" s="530" t="s">
        <v>1406</v>
      </c>
    </row>
    <row r="24" spans="1:11" ht="16.5" customHeight="1">
      <c r="A24" s="525">
        <v>15</v>
      </c>
      <c r="B24" s="336" t="s">
        <v>25</v>
      </c>
      <c r="C24" s="337" t="s">
        <v>26</v>
      </c>
      <c r="D24" s="337" t="s">
        <v>217</v>
      </c>
      <c r="E24" s="527"/>
      <c r="F24" s="528" t="s">
        <v>11</v>
      </c>
      <c r="G24" s="527"/>
      <c r="H24" s="541" t="s">
        <v>218</v>
      </c>
      <c r="I24" s="338"/>
      <c r="J24" s="542" t="s">
        <v>219</v>
      </c>
      <c r="K24" s="543" t="s">
        <v>1728</v>
      </c>
    </row>
    <row r="25" spans="1:11" ht="16.5" customHeight="1">
      <c r="A25" s="525">
        <v>16</v>
      </c>
      <c r="B25" s="336" t="s">
        <v>25</v>
      </c>
      <c r="C25" s="337" t="s">
        <v>204</v>
      </c>
      <c r="D25" s="337" t="s">
        <v>2313</v>
      </c>
      <c r="E25" s="527"/>
      <c r="F25" s="544" t="s">
        <v>6</v>
      </c>
      <c r="G25" s="221"/>
      <c r="H25" s="338"/>
      <c r="I25" s="339"/>
      <c r="J25" s="536" t="s">
        <v>1463</v>
      </c>
      <c r="K25" s="530"/>
    </row>
    <row r="26" spans="1:11" ht="16.5" customHeight="1">
      <c r="A26" s="525">
        <v>17</v>
      </c>
      <c r="B26" s="336" t="s">
        <v>25</v>
      </c>
      <c r="C26" s="337" t="s">
        <v>204</v>
      </c>
      <c r="D26" s="337" t="s">
        <v>220</v>
      </c>
      <c r="E26" s="527"/>
      <c r="F26" s="528" t="s">
        <v>11</v>
      </c>
      <c r="G26" s="221"/>
      <c r="H26" s="338"/>
      <c r="I26" s="339"/>
      <c r="J26" s="536" t="s">
        <v>1408</v>
      </c>
      <c r="K26" s="530"/>
    </row>
    <row r="27" spans="1:11" ht="16.5" customHeight="1">
      <c r="A27" s="525">
        <v>18</v>
      </c>
      <c r="B27" s="336" t="s">
        <v>25</v>
      </c>
      <c r="C27" s="337" t="s">
        <v>204</v>
      </c>
      <c r="D27" s="337" t="s">
        <v>221</v>
      </c>
      <c r="E27" s="527"/>
      <c r="F27" s="528" t="s">
        <v>11</v>
      </c>
      <c r="G27" s="545"/>
      <c r="H27" s="527"/>
      <c r="I27" s="531"/>
      <c r="J27" s="536" t="s">
        <v>1464</v>
      </c>
      <c r="K27" s="530"/>
    </row>
    <row r="28" spans="1:11" ht="16.5" customHeight="1">
      <c r="A28" s="525">
        <v>19</v>
      </c>
      <c r="B28" s="336" t="s">
        <v>25</v>
      </c>
      <c r="C28" s="337" t="s">
        <v>204</v>
      </c>
      <c r="D28" s="337" t="s">
        <v>222</v>
      </c>
      <c r="E28" s="527"/>
      <c r="F28" s="528" t="s">
        <v>11</v>
      </c>
      <c r="G28" s="545"/>
      <c r="H28" s="527"/>
      <c r="I28" s="531"/>
      <c r="J28" s="536" t="s">
        <v>1465</v>
      </c>
      <c r="K28" s="530"/>
    </row>
    <row r="29" spans="1:11" ht="16.5" customHeight="1">
      <c r="A29" s="525">
        <v>20</v>
      </c>
      <c r="B29" s="336" t="s">
        <v>25</v>
      </c>
      <c r="C29" s="337" t="s">
        <v>223</v>
      </c>
      <c r="D29" s="337" t="s">
        <v>224</v>
      </c>
      <c r="E29" s="336" t="s">
        <v>225</v>
      </c>
      <c r="F29" s="528" t="s">
        <v>11</v>
      </c>
      <c r="G29" s="221"/>
      <c r="H29" s="338"/>
      <c r="I29" s="339"/>
      <c r="J29" s="536" t="s">
        <v>1727</v>
      </c>
      <c r="K29" s="546"/>
    </row>
    <row r="30" spans="1:11" ht="16.5" customHeight="1">
      <c r="A30" s="525">
        <v>21</v>
      </c>
      <c r="B30" s="336" t="s">
        <v>25</v>
      </c>
      <c r="C30" s="337" t="s">
        <v>223</v>
      </c>
      <c r="D30" s="337" t="s">
        <v>227</v>
      </c>
      <c r="E30" s="336" t="s">
        <v>228</v>
      </c>
      <c r="F30" s="528" t="s">
        <v>11</v>
      </c>
      <c r="G30" s="221"/>
      <c r="H30" s="338"/>
      <c r="I30" s="339"/>
      <c r="J30" s="536" t="s">
        <v>1407</v>
      </c>
      <c r="K30" s="530"/>
    </row>
    <row r="31" spans="1:11" ht="16.5" customHeight="1">
      <c r="A31" s="525">
        <v>22</v>
      </c>
      <c r="B31" s="336" t="s">
        <v>25</v>
      </c>
      <c r="C31" s="337" t="s">
        <v>223</v>
      </c>
      <c r="D31" s="534" t="s">
        <v>1680</v>
      </c>
      <c r="E31" s="527"/>
      <c r="F31" s="528" t="s">
        <v>11</v>
      </c>
      <c r="G31" s="221"/>
      <c r="H31" s="338"/>
      <c r="I31" s="339"/>
      <c r="J31" s="547" t="s">
        <v>2665</v>
      </c>
      <c r="K31" s="548"/>
    </row>
    <row r="32" spans="1:11" ht="16.5" customHeight="1">
      <c r="A32" s="525">
        <v>23</v>
      </c>
      <c r="B32" s="336" t="s">
        <v>25</v>
      </c>
      <c r="C32" s="337" t="s">
        <v>223</v>
      </c>
      <c r="D32" s="337" t="s">
        <v>231</v>
      </c>
      <c r="E32" s="336" t="s">
        <v>232</v>
      </c>
      <c r="F32" s="528" t="s">
        <v>11</v>
      </c>
      <c r="G32" s="221"/>
      <c r="H32" s="338"/>
      <c r="I32" s="339"/>
      <c r="J32" s="665" t="s">
        <v>2757</v>
      </c>
      <c r="K32" s="668"/>
    </row>
    <row r="33" spans="1:11" ht="16.5" customHeight="1">
      <c r="A33" s="525">
        <v>24</v>
      </c>
      <c r="B33" s="336" t="s">
        <v>25</v>
      </c>
      <c r="C33" s="337" t="s">
        <v>223</v>
      </c>
      <c r="D33" s="337" t="s">
        <v>233</v>
      </c>
      <c r="E33" s="336" t="s">
        <v>69</v>
      </c>
      <c r="F33" s="528" t="s">
        <v>11</v>
      </c>
      <c r="G33" s="221"/>
      <c r="H33" s="338"/>
      <c r="I33" s="339"/>
      <c r="J33" s="666"/>
      <c r="K33" s="668"/>
    </row>
    <row r="34" spans="1:11" ht="16.5" customHeight="1">
      <c r="A34" s="525">
        <v>25</v>
      </c>
      <c r="B34" s="336" t="s">
        <v>25</v>
      </c>
      <c r="C34" s="337" t="s">
        <v>223</v>
      </c>
      <c r="D34" s="337" t="s">
        <v>234</v>
      </c>
      <c r="E34" s="336" t="s">
        <v>69</v>
      </c>
      <c r="F34" s="528" t="s">
        <v>11</v>
      </c>
      <c r="G34" s="221"/>
      <c r="H34" s="338"/>
      <c r="I34" s="339"/>
      <c r="J34" s="666"/>
      <c r="K34" s="668"/>
    </row>
    <row r="35" spans="1:11" ht="16.5" customHeight="1">
      <c r="A35" s="525">
        <v>26</v>
      </c>
      <c r="B35" s="336" t="s">
        <v>25</v>
      </c>
      <c r="C35" s="337" t="s">
        <v>223</v>
      </c>
      <c r="D35" s="337" t="s">
        <v>235</v>
      </c>
      <c r="E35" s="336" t="s">
        <v>69</v>
      </c>
      <c r="F35" s="528" t="s">
        <v>11</v>
      </c>
      <c r="G35" s="221"/>
      <c r="H35" s="338"/>
      <c r="I35" s="339"/>
      <c r="J35" s="666"/>
      <c r="K35" s="668"/>
    </row>
    <row r="36" spans="1:11" ht="16.5" customHeight="1">
      <c r="A36" s="525">
        <v>27</v>
      </c>
      <c r="B36" s="336" t="s">
        <v>25</v>
      </c>
      <c r="C36" s="337" t="s">
        <v>223</v>
      </c>
      <c r="D36" s="337" t="s">
        <v>236</v>
      </c>
      <c r="E36" s="336" t="s">
        <v>69</v>
      </c>
      <c r="F36" s="528" t="s">
        <v>11</v>
      </c>
      <c r="G36" s="221"/>
      <c r="H36" s="338"/>
      <c r="I36" s="339"/>
      <c r="J36" s="666"/>
      <c r="K36" s="668"/>
    </row>
    <row r="37" spans="1:11" ht="16.5" customHeight="1">
      <c r="A37" s="525">
        <v>28</v>
      </c>
      <c r="B37" s="336" t="s">
        <v>25</v>
      </c>
      <c r="C37" s="337" t="s">
        <v>223</v>
      </c>
      <c r="D37" s="337" t="s">
        <v>237</v>
      </c>
      <c r="E37" s="336" t="s">
        <v>69</v>
      </c>
      <c r="F37" s="528" t="s">
        <v>11</v>
      </c>
      <c r="G37" s="221"/>
      <c r="H37" s="338"/>
      <c r="I37" s="339"/>
      <c r="J37" s="666"/>
      <c r="K37" s="668"/>
    </row>
    <row r="38" spans="1:11" ht="16.5" customHeight="1">
      <c r="A38" s="525">
        <v>29</v>
      </c>
      <c r="B38" s="336"/>
      <c r="C38" s="337" t="s">
        <v>223</v>
      </c>
      <c r="D38" s="337" t="s">
        <v>2769</v>
      </c>
      <c r="E38" s="336"/>
      <c r="F38" s="528" t="s">
        <v>11</v>
      </c>
      <c r="G38" s="221"/>
      <c r="H38" s="338"/>
      <c r="I38" s="339"/>
      <c r="J38" s="340"/>
      <c r="K38" s="478" t="s">
        <v>2758</v>
      </c>
    </row>
    <row r="39" spans="1:11" ht="16.5" customHeight="1">
      <c r="A39" s="525">
        <v>30</v>
      </c>
      <c r="B39" s="336" t="s">
        <v>25</v>
      </c>
      <c r="C39" s="337" t="s">
        <v>26</v>
      </c>
      <c r="D39" s="337" t="s">
        <v>238</v>
      </c>
      <c r="E39" s="527"/>
      <c r="F39" s="528" t="s">
        <v>11</v>
      </c>
      <c r="G39" s="221"/>
      <c r="H39" s="336" t="s">
        <v>1409</v>
      </c>
      <c r="I39" s="339"/>
      <c r="J39" s="529"/>
      <c r="K39" s="530"/>
    </row>
    <row r="40" spans="1:11" ht="16.5" customHeight="1">
      <c r="A40" s="525">
        <v>31</v>
      </c>
      <c r="B40" s="336" t="s">
        <v>25</v>
      </c>
      <c r="C40" s="337" t="s">
        <v>26</v>
      </c>
      <c r="D40" s="337" t="s">
        <v>239</v>
      </c>
      <c r="E40" s="527"/>
      <c r="F40" s="528" t="s">
        <v>11</v>
      </c>
      <c r="G40" s="221"/>
      <c r="H40" s="336" t="s">
        <v>1410</v>
      </c>
      <c r="I40" s="339"/>
      <c r="J40" s="529"/>
      <c r="K40" s="530"/>
    </row>
    <row r="41" spans="1:11" ht="16.5" customHeight="1">
      <c r="A41" s="525">
        <v>32</v>
      </c>
      <c r="B41" s="336" t="s">
        <v>25</v>
      </c>
      <c r="C41" s="337" t="s">
        <v>26</v>
      </c>
      <c r="D41" s="337" t="s">
        <v>240</v>
      </c>
      <c r="E41" s="527"/>
      <c r="F41" s="528" t="s">
        <v>11</v>
      </c>
      <c r="G41" s="221" t="s">
        <v>241</v>
      </c>
      <c r="H41" s="336"/>
      <c r="I41" s="339"/>
      <c r="J41" s="529" t="s">
        <v>2041</v>
      </c>
      <c r="K41" s="549"/>
    </row>
    <row r="42" spans="1:11" ht="16.5" customHeight="1">
      <c r="A42" s="525">
        <v>33</v>
      </c>
      <c r="B42" s="336" t="s">
        <v>25</v>
      </c>
      <c r="C42" s="337" t="s">
        <v>26</v>
      </c>
      <c r="D42" s="337" t="s">
        <v>242</v>
      </c>
      <c r="E42" s="527"/>
      <c r="F42" s="528" t="s">
        <v>11</v>
      </c>
      <c r="G42" s="550"/>
      <c r="H42" s="527"/>
      <c r="I42" s="339"/>
      <c r="J42" s="536" t="s">
        <v>1675</v>
      </c>
      <c r="K42" s="671"/>
    </row>
    <row r="43" spans="1:11" ht="16.5" customHeight="1">
      <c r="A43" s="525">
        <v>34</v>
      </c>
      <c r="B43" s="336" t="s">
        <v>25</v>
      </c>
      <c r="C43" s="337" t="s">
        <v>26</v>
      </c>
      <c r="D43" s="337" t="s">
        <v>243</v>
      </c>
      <c r="E43" s="527"/>
      <c r="F43" s="528" t="s">
        <v>11</v>
      </c>
      <c r="G43" s="538" t="s">
        <v>244</v>
      </c>
      <c r="H43" s="663" t="s">
        <v>245</v>
      </c>
      <c r="I43" s="339"/>
      <c r="J43" s="536" t="s">
        <v>1674</v>
      </c>
      <c r="K43" s="672"/>
    </row>
    <row r="44" spans="1:11" ht="16.5" customHeight="1">
      <c r="A44" s="525">
        <v>35</v>
      </c>
      <c r="B44" s="336" t="s">
        <v>25</v>
      </c>
      <c r="C44" s="337" t="s">
        <v>26</v>
      </c>
      <c r="D44" s="337" t="s">
        <v>246</v>
      </c>
      <c r="E44" s="527"/>
      <c r="F44" s="528" t="s">
        <v>11</v>
      </c>
      <c r="G44" s="552" t="s">
        <v>244</v>
      </c>
      <c r="H44" s="664"/>
      <c r="I44" s="339"/>
      <c r="J44" s="536" t="s">
        <v>247</v>
      </c>
      <c r="K44" s="672"/>
    </row>
    <row r="45" spans="1:11" ht="16.5" customHeight="1">
      <c r="A45" s="525">
        <v>36</v>
      </c>
      <c r="B45" s="336" t="s">
        <v>25</v>
      </c>
      <c r="C45" s="337" t="s">
        <v>26</v>
      </c>
      <c r="D45" s="337" t="s">
        <v>248</v>
      </c>
      <c r="E45" s="527"/>
      <c r="F45" s="528" t="s">
        <v>11</v>
      </c>
      <c r="G45" s="538" t="s">
        <v>249</v>
      </c>
      <c r="H45" s="663" t="s">
        <v>250</v>
      </c>
      <c r="I45" s="339"/>
      <c r="J45" s="536" t="s">
        <v>251</v>
      </c>
      <c r="K45" s="530"/>
    </row>
    <row r="46" spans="1:11" ht="16.5" customHeight="1">
      <c r="A46" s="525">
        <v>37</v>
      </c>
      <c r="B46" s="336" t="s">
        <v>25</v>
      </c>
      <c r="C46" s="337" t="s">
        <v>26</v>
      </c>
      <c r="D46" s="337" t="s">
        <v>252</v>
      </c>
      <c r="E46" s="527"/>
      <c r="F46" s="528" t="s">
        <v>11</v>
      </c>
      <c r="G46" s="554" t="s">
        <v>249</v>
      </c>
      <c r="H46" s="664"/>
      <c r="I46" s="339"/>
      <c r="J46" s="536" t="s">
        <v>253</v>
      </c>
      <c r="K46" s="530"/>
    </row>
    <row r="47" spans="1:11" ht="16.5" customHeight="1">
      <c r="A47" s="525">
        <v>38</v>
      </c>
      <c r="B47" s="336" t="s">
        <v>25</v>
      </c>
      <c r="C47" s="337" t="s">
        <v>26</v>
      </c>
      <c r="D47" s="337" t="s">
        <v>254</v>
      </c>
      <c r="E47" s="527"/>
      <c r="F47" s="528" t="s">
        <v>11</v>
      </c>
      <c r="G47" s="538" t="s">
        <v>255</v>
      </c>
      <c r="H47" s="663" t="s">
        <v>256</v>
      </c>
      <c r="I47" s="339"/>
      <c r="J47" s="536" t="s">
        <v>257</v>
      </c>
      <c r="K47" s="530"/>
    </row>
    <row r="48" spans="1:11" ht="16.5" customHeight="1">
      <c r="A48" s="525">
        <v>39</v>
      </c>
      <c r="B48" s="336" t="s">
        <v>25</v>
      </c>
      <c r="C48" s="337" t="s">
        <v>26</v>
      </c>
      <c r="D48" s="337" t="s">
        <v>258</v>
      </c>
      <c r="E48" s="527"/>
      <c r="F48" s="528" t="s">
        <v>11</v>
      </c>
      <c r="G48" s="554" t="s">
        <v>259</v>
      </c>
      <c r="H48" s="664"/>
      <c r="I48" s="339"/>
      <c r="J48" s="536" t="s">
        <v>260</v>
      </c>
      <c r="K48" s="530"/>
    </row>
    <row r="49" spans="1:11" ht="16.5" customHeight="1">
      <c r="A49" s="525">
        <v>40</v>
      </c>
      <c r="B49" s="336" t="s">
        <v>25</v>
      </c>
      <c r="C49" s="337" t="s">
        <v>26</v>
      </c>
      <c r="D49" s="337" t="s">
        <v>261</v>
      </c>
      <c r="E49" s="527"/>
      <c r="F49" s="528" t="s">
        <v>11</v>
      </c>
      <c r="G49" s="538" t="s">
        <v>262</v>
      </c>
      <c r="H49" s="663" t="s">
        <v>263</v>
      </c>
      <c r="I49" s="339"/>
      <c r="J49" s="536" t="s">
        <v>1678</v>
      </c>
      <c r="K49" s="530"/>
    </row>
    <row r="50" spans="1:11" ht="16.5" customHeight="1">
      <c r="A50" s="525">
        <v>41</v>
      </c>
      <c r="B50" s="336" t="s">
        <v>25</v>
      </c>
      <c r="C50" s="337" t="s">
        <v>26</v>
      </c>
      <c r="D50" s="337" t="s">
        <v>264</v>
      </c>
      <c r="E50" s="527"/>
      <c r="F50" s="528" t="s">
        <v>11</v>
      </c>
      <c r="G50" s="554" t="s">
        <v>265</v>
      </c>
      <c r="H50" s="664"/>
      <c r="I50" s="339"/>
      <c r="J50" s="536" t="s">
        <v>266</v>
      </c>
      <c r="K50" s="530"/>
    </row>
    <row r="51" spans="1:11" ht="16.5" customHeight="1">
      <c r="A51" s="525">
        <v>42</v>
      </c>
      <c r="B51" s="336" t="s">
        <v>25</v>
      </c>
      <c r="C51" s="337" t="s">
        <v>26</v>
      </c>
      <c r="D51" s="337" t="s">
        <v>267</v>
      </c>
      <c r="E51" s="527"/>
      <c r="F51" s="528" t="s">
        <v>11</v>
      </c>
      <c r="G51" s="538" t="s">
        <v>268</v>
      </c>
      <c r="H51" s="663" t="s">
        <v>269</v>
      </c>
      <c r="I51" s="339"/>
      <c r="J51" s="536" t="s">
        <v>270</v>
      </c>
      <c r="K51" s="530"/>
    </row>
    <row r="52" spans="1:11" ht="16.5" customHeight="1">
      <c r="A52" s="525">
        <v>43</v>
      </c>
      <c r="B52" s="336" t="s">
        <v>25</v>
      </c>
      <c r="C52" s="337" t="s">
        <v>26</v>
      </c>
      <c r="D52" s="337" t="s">
        <v>271</v>
      </c>
      <c r="E52" s="527"/>
      <c r="F52" s="528" t="s">
        <v>11</v>
      </c>
      <c r="G52" s="554" t="s">
        <v>269</v>
      </c>
      <c r="H52" s="664"/>
      <c r="I52" s="339"/>
      <c r="J52" s="536" t="s">
        <v>272</v>
      </c>
      <c r="K52" s="530"/>
    </row>
    <row r="53" spans="1:11" ht="16.5" customHeight="1">
      <c r="A53" s="525">
        <v>44</v>
      </c>
      <c r="B53" s="336" t="s">
        <v>25</v>
      </c>
      <c r="C53" s="337" t="s">
        <v>26</v>
      </c>
      <c r="D53" s="337" t="s">
        <v>273</v>
      </c>
      <c r="E53" s="527"/>
      <c r="F53" s="528" t="s">
        <v>11</v>
      </c>
      <c r="G53" s="538" t="s">
        <v>274</v>
      </c>
      <c r="H53" s="663" t="s">
        <v>274</v>
      </c>
      <c r="I53" s="339"/>
      <c r="J53" s="536" t="s">
        <v>275</v>
      </c>
      <c r="K53" s="530"/>
    </row>
    <row r="54" spans="1:11" ht="16.5" customHeight="1">
      <c r="A54" s="525">
        <v>45</v>
      </c>
      <c r="B54" s="336" t="s">
        <v>25</v>
      </c>
      <c r="C54" s="337" t="s">
        <v>26</v>
      </c>
      <c r="D54" s="337" t="s">
        <v>276</v>
      </c>
      <c r="E54" s="527"/>
      <c r="F54" s="528" t="s">
        <v>11</v>
      </c>
      <c r="G54" s="554" t="s">
        <v>274</v>
      </c>
      <c r="H54" s="664"/>
      <c r="I54" s="339"/>
      <c r="J54" s="536" t="s">
        <v>277</v>
      </c>
      <c r="K54" s="530"/>
    </row>
    <row r="55" spans="1:11" ht="16.5" customHeight="1">
      <c r="A55" s="525">
        <v>46</v>
      </c>
      <c r="B55" s="336" t="s">
        <v>25</v>
      </c>
      <c r="C55" s="337" t="s">
        <v>26</v>
      </c>
      <c r="D55" s="337" t="s">
        <v>278</v>
      </c>
      <c r="E55" s="527"/>
      <c r="F55" s="528" t="s">
        <v>11</v>
      </c>
      <c r="G55" s="554" t="s">
        <v>249</v>
      </c>
      <c r="H55" s="527"/>
      <c r="I55" s="339"/>
      <c r="J55" s="536" t="s">
        <v>1920</v>
      </c>
      <c r="K55" s="555" t="s">
        <v>279</v>
      </c>
    </row>
    <row r="56" spans="1:11" ht="16.5" customHeight="1">
      <c r="A56" s="525">
        <v>47</v>
      </c>
      <c r="B56" s="336" t="s">
        <v>25</v>
      </c>
      <c r="C56" s="337" t="s">
        <v>26</v>
      </c>
      <c r="D56" s="337" t="s">
        <v>280</v>
      </c>
      <c r="E56" s="527"/>
      <c r="F56" s="528" t="s">
        <v>11</v>
      </c>
      <c r="G56" s="221"/>
      <c r="H56" s="556" t="s">
        <v>281</v>
      </c>
      <c r="I56" s="339"/>
      <c r="J56" s="536" t="s">
        <v>1921</v>
      </c>
      <c r="K56" s="530"/>
    </row>
    <row r="57" spans="1:11" ht="16.5" customHeight="1">
      <c r="A57" s="525">
        <v>48</v>
      </c>
      <c r="B57" s="336" t="s">
        <v>25</v>
      </c>
      <c r="C57" s="337" t="s">
        <v>26</v>
      </c>
      <c r="D57" s="337" t="s">
        <v>282</v>
      </c>
      <c r="E57" s="527"/>
      <c r="F57" s="528" t="s">
        <v>11</v>
      </c>
      <c r="G57" s="538" t="s">
        <v>283</v>
      </c>
      <c r="H57" s="669" t="s">
        <v>284</v>
      </c>
      <c r="I57" s="339"/>
      <c r="J57" s="536" t="s">
        <v>285</v>
      </c>
      <c r="K57" s="530"/>
    </row>
    <row r="58" spans="1:11" ht="16.5" customHeight="1">
      <c r="A58" s="525">
        <v>49</v>
      </c>
      <c r="B58" s="336" t="s">
        <v>25</v>
      </c>
      <c r="C58" s="337" t="s">
        <v>26</v>
      </c>
      <c r="D58" s="337" t="s">
        <v>286</v>
      </c>
      <c r="E58" s="527"/>
      <c r="F58" s="528" t="s">
        <v>11</v>
      </c>
      <c r="G58" s="554" t="s">
        <v>287</v>
      </c>
      <c r="H58" s="664"/>
      <c r="I58" s="339"/>
      <c r="J58" s="536" t="s">
        <v>288</v>
      </c>
      <c r="K58" s="530"/>
    </row>
    <row r="59" spans="1:11" ht="16.5" customHeight="1">
      <c r="A59" s="525">
        <v>50</v>
      </c>
      <c r="B59" s="336" t="s">
        <v>25</v>
      </c>
      <c r="C59" s="337" t="s">
        <v>26</v>
      </c>
      <c r="D59" s="337" t="s">
        <v>289</v>
      </c>
      <c r="E59" s="527"/>
      <c r="F59" s="528" t="s">
        <v>11</v>
      </c>
      <c r="G59" s="554" t="s">
        <v>290</v>
      </c>
      <c r="H59" s="336" t="s">
        <v>291</v>
      </c>
      <c r="I59" s="532" t="s">
        <v>292</v>
      </c>
      <c r="J59" s="536" t="s">
        <v>293</v>
      </c>
      <c r="K59" s="530"/>
    </row>
    <row r="60" spans="1:11" ht="16.5" customHeight="1">
      <c r="A60" s="525">
        <v>51</v>
      </c>
      <c r="B60" s="336" t="s">
        <v>25</v>
      </c>
      <c r="C60" s="337" t="s">
        <v>26</v>
      </c>
      <c r="D60" s="337" t="s">
        <v>294</v>
      </c>
      <c r="E60" s="527"/>
      <c r="F60" s="528" t="s">
        <v>11</v>
      </c>
      <c r="G60" s="221"/>
      <c r="H60" s="336" t="s">
        <v>295</v>
      </c>
      <c r="I60" s="339"/>
      <c r="J60" s="529"/>
      <c r="K60" s="667"/>
    </row>
    <row r="61" spans="1:11" ht="16.5" customHeight="1">
      <c r="A61" s="525">
        <v>52</v>
      </c>
      <c r="B61" s="336" t="s">
        <v>25</v>
      </c>
      <c r="C61" s="337" t="s">
        <v>26</v>
      </c>
      <c r="D61" s="337" t="s">
        <v>296</v>
      </c>
      <c r="E61" s="527"/>
      <c r="F61" s="528" t="s">
        <v>11</v>
      </c>
      <c r="G61" s="221"/>
      <c r="H61" s="336" t="s">
        <v>297</v>
      </c>
      <c r="I61" s="339"/>
      <c r="J61" s="529"/>
      <c r="K61" s="667"/>
    </row>
    <row r="62" spans="1:11" ht="16.5" customHeight="1">
      <c r="A62" s="525">
        <v>53</v>
      </c>
      <c r="B62" s="551" t="s">
        <v>25</v>
      </c>
      <c r="C62" s="337" t="s">
        <v>26</v>
      </c>
      <c r="D62" s="337" t="s">
        <v>2794</v>
      </c>
      <c r="E62" s="553"/>
      <c r="F62" s="528" t="s">
        <v>11</v>
      </c>
      <c r="G62" s="221"/>
      <c r="H62" s="625" t="s">
        <v>2794</v>
      </c>
      <c r="I62" s="339"/>
      <c r="J62" s="529"/>
      <c r="K62" s="626" t="s">
        <v>2795</v>
      </c>
    </row>
    <row r="63" spans="1:11" ht="16.5" customHeight="1">
      <c r="A63" s="525">
        <v>54</v>
      </c>
      <c r="B63" s="336" t="s">
        <v>25</v>
      </c>
      <c r="C63" s="337" t="s">
        <v>26</v>
      </c>
      <c r="D63" s="337" t="s">
        <v>298</v>
      </c>
      <c r="E63" s="527"/>
      <c r="F63" s="528" t="s">
        <v>11</v>
      </c>
      <c r="G63" s="221"/>
      <c r="H63" s="336" t="s">
        <v>299</v>
      </c>
      <c r="I63" s="339"/>
      <c r="J63" s="532" t="s">
        <v>1998</v>
      </c>
      <c r="K63" s="557"/>
    </row>
    <row r="64" spans="1:11" ht="16.5" customHeight="1">
      <c r="A64" s="525">
        <v>55</v>
      </c>
      <c r="B64" s="336" t="s">
        <v>25</v>
      </c>
      <c r="C64" s="337" t="s">
        <v>26</v>
      </c>
      <c r="D64" s="337" t="s">
        <v>300</v>
      </c>
      <c r="E64" s="527"/>
      <c r="F64" s="528" t="s">
        <v>11</v>
      </c>
      <c r="G64" s="221"/>
      <c r="H64" s="527"/>
      <c r="I64" s="339"/>
      <c r="J64" s="529"/>
      <c r="K64" s="557"/>
    </row>
    <row r="65" spans="1:11" ht="16.5" customHeight="1">
      <c r="A65" s="525">
        <v>56</v>
      </c>
      <c r="B65" s="336" t="s">
        <v>25</v>
      </c>
      <c r="C65" s="337" t="s">
        <v>301</v>
      </c>
      <c r="D65" s="337" t="s">
        <v>1459</v>
      </c>
      <c r="E65" s="527"/>
      <c r="F65" s="528" t="s">
        <v>11</v>
      </c>
      <c r="G65" s="221"/>
      <c r="H65" s="527"/>
      <c r="I65" s="339"/>
      <c r="J65" s="536" t="s">
        <v>1441</v>
      </c>
      <c r="K65" s="558" t="s">
        <v>2042</v>
      </c>
    </row>
    <row r="66" spans="1:11" ht="16.5" customHeight="1">
      <c r="A66" s="525">
        <v>57</v>
      </c>
      <c r="B66" s="336" t="s">
        <v>25</v>
      </c>
      <c r="C66" s="337" t="s">
        <v>302</v>
      </c>
      <c r="D66" s="337" t="s">
        <v>2209</v>
      </c>
      <c r="E66" s="527"/>
      <c r="F66" s="528" t="s">
        <v>11</v>
      </c>
      <c r="G66" s="221"/>
      <c r="H66" s="221"/>
      <c r="I66" s="339"/>
      <c r="J66" s="532" t="s">
        <v>2225</v>
      </c>
      <c r="K66" s="559"/>
    </row>
    <row r="67" spans="1:11" ht="16.5" customHeight="1">
      <c r="A67" s="525">
        <v>58</v>
      </c>
      <c r="B67" s="336" t="s">
        <v>25</v>
      </c>
      <c r="C67" s="337" t="s">
        <v>302</v>
      </c>
      <c r="D67" s="337" t="s">
        <v>303</v>
      </c>
      <c r="E67" s="527"/>
      <c r="F67" s="528" t="s">
        <v>11</v>
      </c>
      <c r="G67" s="221"/>
      <c r="H67" s="556" t="s">
        <v>304</v>
      </c>
      <c r="I67" s="339"/>
      <c r="J67" s="532" t="s">
        <v>2185</v>
      </c>
      <c r="K67" s="557"/>
    </row>
    <row r="68" spans="1:11" ht="16.5" customHeight="1">
      <c r="A68" s="525">
        <v>59</v>
      </c>
      <c r="B68" s="336" t="s">
        <v>25</v>
      </c>
      <c r="C68" s="337" t="s">
        <v>302</v>
      </c>
      <c r="D68" s="337" t="s">
        <v>305</v>
      </c>
      <c r="E68" s="527"/>
      <c r="F68" s="528" t="s">
        <v>11</v>
      </c>
      <c r="G68" s="221"/>
      <c r="H68" s="556" t="s">
        <v>305</v>
      </c>
      <c r="I68" s="339"/>
      <c r="J68" s="532" t="s">
        <v>2000</v>
      </c>
      <c r="K68" s="560" t="s">
        <v>2213</v>
      </c>
    </row>
    <row r="69" spans="1:11" ht="16.5" customHeight="1">
      <c r="A69" s="525">
        <v>60</v>
      </c>
      <c r="B69" s="336" t="s">
        <v>25</v>
      </c>
      <c r="C69" s="337" t="s">
        <v>302</v>
      </c>
      <c r="D69" s="337" t="s">
        <v>306</v>
      </c>
      <c r="E69" s="336" t="s">
        <v>307</v>
      </c>
      <c r="F69" s="528" t="s">
        <v>11</v>
      </c>
      <c r="G69" s="221"/>
      <c r="H69" s="336" t="s">
        <v>308</v>
      </c>
      <c r="I69" s="339"/>
      <c r="J69" s="532" t="s">
        <v>2001</v>
      </c>
      <c r="K69" s="561" t="s">
        <v>309</v>
      </c>
    </row>
    <row r="70" spans="1:11" ht="16.5" customHeight="1">
      <c r="A70" s="525">
        <v>61</v>
      </c>
      <c r="B70" s="336" t="s">
        <v>25</v>
      </c>
      <c r="C70" s="337" t="s">
        <v>302</v>
      </c>
      <c r="D70" s="337" t="s">
        <v>310</v>
      </c>
      <c r="E70" s="336" t="s">
        <v>97</v>
      </c>
      <c r="F70" s="528" t="s">
        <v>11</v>
      </c>
      <c r="G70" s="221"/>
      <c r="H70" s="336" t="s">
        <v>311</v>
      </c>
      <c r="I70" s="339"/>
      <c r="J70" s="531"/>
      <c r="K70" s="560" t="s">
        <v>312</v>
      </c>
    </row>
    <row r="71" spans="1:11" ht="16.5" customHeight="1">
      <c r="A71" s="525">
        <v>62</v>
      </c>
      <c r="B71" s="336" t="s">
        <v>25</v>
      </c>
      <c r="C71" s="337" t="s">
        <v>302</v>
      </c>
      <c r="D71" s="337" t="s">
        <v>313</v>
      </c>
      <c r="E71" s="336" t="s">
        <v>79</v>
      </c>
      <c r="F71" s="528" t="s">
        <v>11</v>
      </c>
      <c r="G71" s="221"/>
      <c r="H71" s="556" t="s">
        <v>314</v>
      </c>
      <c r="I71" s="339"/>
      <c r="J71" s="532" t="s">
        <v>2305</v>
      </c>
      <c r="K71" s="560" t="s">
        <v>315</v>
      </c>
    </row>
    <row r="72" spans="1:11" ht="16.5" customHeight="1">
      <c r="A72" s="525">
        <v>63</v>
      </c>
      <c r="B72" s="336" t="s">
        <v>25</v>
      </c>
      <c r="C72" s="337" t="s">
        <v>302</v>
      </c>
      <c r="D72" s="337" t="s">
        <v>316</v>
      </c>
      <c r="E72" s="527"/>
      <c r="F72" s="528" t="s">
        <v>11</v>
      </c>
      <c r="G72" s="221"/>
      <c r="H72" s="221"/>
      <c r="I72" s="339"/>
      <c r="J72" s="531"/>
      <c r="K72" s="557"/>
    </row>
    <row r="73" spans="1:11" ht="16.5" customHeight="1">
      <c r="A73" s="525">
        <v>64</v>
      </c>
      <c r="B73" s="336" t="s">
        <v>25</v>
      </c>
      <c r="C73" s="337" t="s">
        <v>302</v>
      </c>
      <c r="D73" s="337" t="s">
        <v>317</v>
      </c>
      <c r="E73" s="527"/>
      <c r="F73" s="528" t="s">
        <v>11</v>
      </c>
      <c r="G73" s="221"/>
      <c r="H73" s="221"/>
      <c r="I73" s="339"/>
      <c r="J73" s="531"/>
      <c r="K73" s="557"/>
    </row>
    <row r="74" spans="1:11" ht="16.5" customHeight="1">
      <c r="A74" s="525">
        <v>65</v>
      </c>
      <c r="B74" s="336" t="s">
        <v>25</v>
      </c>
      <c r="C74" s="337" t="s">
        <v>302</v>
      </c>
      <c r="D74" s="337" t="s">
        <v>318</v>
      </c>
      <c r="E74" s="336" t="s">
        <v>319</v>
      </c>
      <c r="F74" s="528" t="s">
        <v>11</v>
      </c>
      <c r="G74" s="221"/>
      <c r="H74" s="221"/>
      <c r="I74" s="339"/>
      <c r="J74" s="562" t="s">
        <v>2311</v>
      </c>
      <c r="K74" s="560" t="s">
        <v>320</v>
      </c>
    </row>
    <row r="75" spans="1:11" ht="16.5" customHeight="1">
      <c r="A75" s="525">
        <v>66</v>
      </c>
      <c r="B75" s="336" t="s">
        <v>25</v>
      </c>
      <c r="C75" s="337" t="s">
        <v>302</v>
      </c>
      <c r="D75" s="337" t="s">
        <v>1214</v>
      </c>
      <c r="E75" s="563" t="s">
        <v>321</v>
      </c>
      <c r="F75" s="528" t="s">
        <v>11</v>
      </c>
      <c r="G75" s="219"/>
      <c r="H75" s="221"/>
      <c r="I75" s="339"/>
      <c r="J75" s="562" t="s">
        <v>2302</v>
      </c>
      <c r="K75" s="564" t="s">
        <v>2212</v>
      </c>
    </row>
    <row r="76" spans="1:11" ht="16.5" customHeight="1">
      <c r="A76" s="525">
        <v>67</v>
      </c>
      <c r="B76" s="336" t="s">
        <v>25</v>
      </c>
      <c r="C76" s="337" t="s">
        <v>302</v>
      </c>
      <c r="D76" s="337" t="s">
        <v>1215</v>
      </c>
      <c r="E76" s="563" t="s">
        <v>322</v>
      </c>
      <c r="F76" s="528" t="s">
        <v>11</v>
      </c>
      <c r="G76" s="219"/>
      <c r="H76" s="221"/>
      <c r="I76" s="339"/>
      <c r="J76" s="562" t="s">
        <v>2303</v>
      </c>
      <c r="K76" s="564" t="s">
        <v>2212</v>
      </c>
    </row>
    <row r="77" spans="1:11" ht="16.5" customHeight="1">
      <c r="A77" s="525">
        <v>68</v>
      </c>
      <c r="B77" s="336" t="s">
        <v>25</v>
      </c>
      <c r="C77" s="337" t="s">
        <v>302</v>
      </c>
      <c r="D77" s="337" t="s">
        <v>323</v>
      </c>
      <c r="E77" s="527"/>
      <c r="F77" s="272" t="s">
        <v>11</v>
      </c>
      <c r="G77" s="221"/>
      <c r="H77" s="221"/>
      <c r="I77" s="339"/>
      <c r="J77" s="532" t="s">
        <v>2306</v>
      </c>
      <c r="K77" s="561" t="s">
        <v>324</v>
      </c>
    </row>
    <row r="78" spans="1:11" ht="16.5" customHeight="1">
      <c r="A78" s="525">
        <v>69</v>
      </c>
      <c r="B78" s="336" t="s">
        <v>25</v>
      </c>
      <c r="C78" s="337" t="s">
        <v>302</v>
      </c>
      <c r="D78" s="337" t="s">
        <v>325</v>
      </c>
      <c r="E78" s="527"/>
      <c r="F78" s="528" t="s">
        <v>11</v>
      </c>
      <c r="G78" s="221"/>
      <c r="H78" s="221"/>
      <c r="I78" s="339"/>
      <c r="J78" s="532" t="s">
        <v>2307</v>
      </c>
      <c r="K78" s="561" t="s">
        <v>326</v>
      </c>
    </row>
    <row r="79" spans="1:11" ht="16.5" customHeight="1">
      <c r="A79" s="525">
        <v>70</v>
      </c>
      <c r="B79" s="336" t="s">
        <v>25</v>
      </c>
      <c r="C79" s="337" t="s">
        <v>302</v>
      </c>
      <c r="D79" s="337" t="s">
        <v>327</v>
      </c>
      <c r="E79" s="527"/>
      <c r="F79" s="528" t="s">
        <v>11</v>
      </c>
      <c r="G79" s="221"/>
      <c r="H79" s="221"/>
      <c r="I79" s="339"/>
      <c r="J79" s="532" t="s">
        <v>2308</v>
      </c>
      <c r="K79" s="561" t="s">
        <v>326</v>
      </c>
    </row>
    <row r="80" spans="1:11" ht="16.5" customHeight="1">
      <c r="A80" s="525">
        <v>71</v>
      </c>
      <c r="B80" s="336" t="s">
        <v>25</v>
      </c>
      <c r="C80" s="337" t="s">
        <v>302</v>
      </c>
      <c r="D80" s="337" t="s">
        <v>328</v>
      </c>
      <c r="E80" s="336" t="s">
        <v>79</v>
      </c>
      <c r="F80" s="528" t="s">
        <v>11</v>
      </c>
      <c r="G80" s="221"/>
      <c r="H80" s="565" t="s">
        <v>329</v>
      </c>
      <c r="I80" s="339"/>
      <c r="J80" s="532" t="s">
        <v>2309</v>
      </c>
      <c r="K80" s="560" t="s">
        <v>315</v>
      </c>
    </row>
    <row r="81" spans="1:11" ht="16.5" customHeight="1">
      <c r="A81" s="525">
        <v>72</v>
      </c>
      <c r="B81" s="336" t="s">
        <v>25</v>
      </c>
      <c r="C81" s="337" t="s">
        <v>302</v>
      </c>
      <c r="D81" s="337" t="s">
        <v>330</v>
      </c>
      <c r="E81" s="527"/>
      <c r="F81" s="528" t="s">
        <v>11</v>
      </c>
      <c r="G81" s="221"/>
      <c r="H81" s="566"/>
      <c r="I81" s="339"/>
      <c r="J81" s="531"/>
      <c r="K81" s="557"/>
    </row>
    <row r="82" spans="1:11" ht="16.5" customHeight="1">
      <c r="A82" s="525">
        <v>73</v>
      </c>
      <c r="B82" s="336" t="s">
        <v>25</v>
      </c>
      <c r="C82" s="337" t="s">
        <v>302</v>
      </c>
      <c r="D82" s="337" t="s">
        <v>331</v>
      </c>
      <c r="E82" s="527"/>
      <c r="F82" s="528" t="s">
        <v>11</v>
      </c>
      <c r="G82" s="221"/>
      <c r="H82" s="566"/>
      <c r="I82" s="339"/>
      <c r="J82" s="531"/>
      <c r="K82" s="557"/>
    </row>
    <row r="83" spans="1:11" ht="16.5" customHeight="1">
      <c r="A83" s="525">
        <v>74</v>
      </c>
      <c r="B83" s="336" t="s">
        <v>25</v>
      </c>
      <c r="C83" s="337" t="s">
        <v>302</v>
      </c>
      <c r="D83" s="337" t="s">
        <v>332</v>
      </c>
      <c r="E83" s="527"/>
      <c r="F83" s="528" t="s">
        <v>11</v>
      </c>
      <c r="G83" s="221"/>
      <c r="H83" s="566"/>
      <c r="I83" s="339"/>
      <c r="J83" s="531"/>
      <c r="K83" s="557"/>
    </row>
    <row r="84" spans="1:11" ht="16.5" customHeight="1">
      <c r="A84" s="525">
        <v>75</v>
      </c>
      <c r="B84" s="336" t="s">
        <v>25</v>
      </c>
      <c r="C84" s="337" t="s">
        <v>302</v>
      </c>
      <c r="D84" s="337" t="s">
        <v>1216</v>
      </c>
      <c r="E84" s="336" t="s">
        <v>79</v>
      </c>
      <c r="F84" s="528" t="s">
        <v>11</v>
      </c>
      <c r="G84" s="221"/>
      <c r="H84" s="221"/>
      <c r="I84" s="339"/>
      <c r="J84" s="532" t="s">
        <v>2310</v>
      </c>
      <c r="K84" s="561" t="s">
        <v>2217</v>
      </c>
    </row>
    <row r="85" spans="1:11" ht="16.5" customHeight="1">
      <c r="A85" s="525">
        <v>76</v>
      </c>
      <c r="B85" s="336" t="s">
        <v>25</v>
      </c>
      <c r="C85" s="337" t="s">
        <v>302</v>
      </c>
      <c r="D85" s="337" t="s">
        <v>1217</v>
      </c>
      <c r="E85" s="336" t="s">
        <v>104</v>
      </c>
      <c r="F85" s="528" t="s">
        <v>11</v>
      </c>
      <c r="G85" s="221"/>
      <c r="H85" s="221"/>
      <c r="I85" s="339"/>
      <c r="J85" s="532" t="s">
        <v>2214</v>
      </c>
      <c r="K85" s="561" t="s">
        <v>2215</v>
      </c>
    </row>
    <row r="86" spans="1:11" ht="16.5" customHeight="1">
      <c r="A86" s="525">
        <v>77</v>
      </c>
      <c r="B86" s="336" t="s">
        <v>25</v>
      </c>
      <c r="C86" s="337" t="s">
        <v>302</v>
      </c>
      <c r="D86" s="337" t="s">
        <v>1218</v>
      </c>
      <c r="E86" s="336" t="s">
        <v>97</v>
      </c>
      <c r="F86" s="528" t="s">
        <v>11</v>
      </c>
      <c r="G86" s="221"/>
      <c r="H86" s="221"/>
      <c r="I86" s="339"/>
      <c r="J86" s="532" t="s">
        <v>1999</v>
      </c>
      <c r="K86" s="561" t="s">
        <v>2216</v>
      </c>
    </row>
    <row r="87" spans="1:11" ht="16.5" customHeight="1">
      <c r="A87" s="525">
        <v>78</v>
      </c>
      <c r="B87" s="336" t="s">
        <v>25</v>
      </c>
      <c r="C87" s="337" t="s">
        <v>302</v>
      </c>
      <c r="D87" s="337" t="s">
        <v>2328</v>
      </c>
      <c r="E87" s="527"/>
      <c r="F87" s="528" t="s">
        <v>11</v>
      </c>
      <c r="G87" s="221"/>
      <c r="H87" s="221"/>
      <c r="I87" s="339"/>
      <c r="J87" s="532" t="s">
        <v>2723</v>
      </c>
      <c r="K87" s="561" t="s">
        <v>333</v>
      </c>
    </row>
    <row r="88" spans="1:11" ht="16.5" customHeight="1">
      <c r="A88" s="525">
        <v>79</v>
      </c>
      <c r="B88" s="336" t="s">
        <v>25</v>
      </c>
      <c r="C88" s="337" t="s">
        <v>302</v>
      </c>
      <c r="D88" s="337" t="s">
        <v>334</v>
      </c>
      <c r="E88" s="527"/>
      <c r="F88" s="528" t="s">
        <v>11</v>
      </c>
      <c r="G88" s="221"/>
      <c r="H88" s="221"/>
      <c r="I88" s="339"/>
      <c r="J88" s="531"/>
      <c r="K88" s="561" t="s">
        <v>335</v>
      </c>
    </row>
    <row r="89" spans="1:11" ht="16.5" customHeight="1">
      <c r="A89" s="525">
        <v>80</v>
      </c>
      <c r="B89" s="336" t="s">
        <v>25</v>
      </c>
      <c r="C89" s="337" t="s">
        <v>302</v>
      </c>
      <c r="D89" s="337" t="s">
        <v>2726</v>
      </c>
      <c r="E89" s="336" t="s">
        <v>97</v>
      </c>
      <c r="F89" s="528" t="s">
        <v>11</v>
      </c>
      <c r="G89" s="221"/>
      <c r="H89" s="221"/>
      <c r="I89" s="339"/>
      <c r="J89" s="532" t="s">
        <v>1994</v>
      </c>
      <c r="K89" s="561" t="s">
        <v>333</v>
      </c>
    </row>
    <row r="90" spans="1:11" ht="16.5" customHeight="1">
      <c r="A90" s="525">
        <v>81</v>
      </c>
      <c r="B90" s="336" t="s">
        <v>25</v>
      </c>
      <c r="C90" s="337" t="s">
        <v>302</v>
      </c>
      <c r="D90" s="337" t="s">
        <v>336</v>
      </c>
      <c r="E90" s="336" t="s">
        <v>79</v>
      </c>
      <c r="F90" s="528" t="s">
        <v>11</v>
      </c>
      <c r="G90" s="221"/>
      <c r="H90" s="221"/>
      <c r="I90" s="339"/>
      <c r="J90" s="531"/>
      <c r="K90" s="561" t="s">
        <v>335</v>
      </c>
    </row>
    <row r="91" spans="1:11" ht="16.5" customHeight="1">
      <c r="A91" s="525">
        <v>82</v>
      </c>
      <c r="B91" s="336" t="s">
        <v>25</v>
      </c>
      <c r="C91" s="337" t="s">
        <v>302</v>
      </c>
      <c r="D91" s="337" t="s">
        <v>337</v>
      </c>
      <c r="E91" s="336" t="s">
        <v>338</v>
      </c>
      <c r="F91" s="528" t="s">
        <v>11</v>
      </c>
      <c r="G91" s="221"/>
      <c r="H91" s="221"/>
      <c r="I91" s="339"/>
      <c r="J91" s="562" t="s">
        <v>2311</v>
      </c>
      <c r="K91" s="560" t="s">
        <v>320</v>
      </c>
    </row>
    <row r="92" spans="1:11" ht="16.5" customHeight="1">
      <c r="A92" s="525">
        <v>83</v>
      </c>
      <c r="B92" s="336" t="s">
        <v>25</v>
      </c>
      <c r="C92" s="337" t="s">
        <v>302</v>
      </c>
      <c r="D92" s="337" t="s">
        <v>339</v>
      </c>
      <c r="E92" s="336" t="s">
        <v>340</v>
      </c>
      <c r="F92" s="528" t="s">
        <v>11</v>
      </c>
      <c r="G92" s="221"/>
      <c r="H92" s="221"/>
      <c r="I92" s="339"/>
      <c r="J92" s="562" t="s">
        <v>2302</v>
      </c>
      <c r="K92" s="560" t="s">
        <v>320</v>
      </c>
    </row>
    <row r="93" spans="1:11" ht="16.5" customHeight="1">
      <c r="A93" s="525">
        <v>84</v>
      </c>
      <c r="B93" s="336" t="s">
        <v>25</v>
      </c>
      <c r="C93" s="337" t="s">
        <v>302</v>
      </c>
      <c r="D93" s="337" t="s">
        <v>341</v>
      </c>
      <c r="E93" s="336" t="s">
        <v>342</v>
      </c>
      <c r="F93" s="528" t="s">
        <v>11</v>
      </c>
      <c r="G93" s="221"/>
      <c r="H93" s="221"/>
      <c r="I93" s="339"/>
      <c r="J93" s="562" t="s">
        <v>2304</v>
      </c>
      <c r="K93" s="560" t="s">
        <v>320</v>
      </c>
    </row>
    <row r="94" spans="1:11" ht="16.5" customHeight="1">
      <c r="A94" s="525">
        <v>85</v>
      </c>
      <c r="B94" s="336" t="s">
        <v>25</v>
      </c>
      <c r="C94" s="337" t="s">
        <v>302</v>
      </c>
      <c r="D94" s="337" t="s">
        <v>343</v>
      </c>
      <c r="E94" s="336" t="s">
        <v>307</v>
      </c>
      <c r="F94" s="528" t="s">
        <v>11</v>
      </c>
      <c r="G94" s="221"/>
      <c r="H94" s="565" t="s">
        <v>344</v>
      </c>
      <c r="I94" s="339"/>
      <c r="J94" s="532" t="s">
        <v>2725</v>
      </c>
      <c r="K94" s="561" t="s">
        <v>309</v>
      </c>
    </row>
    <row r="95" spans="1:11" ht="16.5" customHeight="1">
      <c r="A95" s="525">
        <v>86</v>
      </c>
      <c r="B95" s="336" t="s">
        <v>25</v>
      </c>
      <c r="C95" s="337" t="s">
        <v>302</v>
      </c>
      <c r="D95" s="337" t="s">
        <v>345</v>
      </c>
      <c r="E95" s="336" t="s">
        <v>97</v>
      </c>
      <c r="F95" s="528" t="s">
        <v>11</v>
      </c>
      <c r="G95" s="221"/>
      <c r="H95" s="565" t="s">
        <v>346</v>
      </c>
      <c r="I95" s="338"/>
      <c r="J95" s="339"/>
      <c r="K95" s="560" t="s">
        <v>312</v>
      </c>
    </row>
    <row r="96" spans="1:11" ht="16.5" customHeight="1">
      <c r="A96" s="525">
        <v>87</v>
      </c>
      <c r="B96" s="336" t="s">
        <v>25</v>
      </c>
      <c r="C96" s="337" t="s">
        <v>302</v>
      </c>
      <c r="D96" s="337" t="s">
        <v>347</v>
      </c>
      <c r="E96" s="527"/>
      <c r="F96" s="528" t="s">
        <v>11</v>
      </c>
      <c r="G96" s="221"/>
      <c r="H96" s="566"/>
      <c r="I96" s="339"/>
      <c r="J96" s="532" t="s">
        <v>1534</v>
      </c>
      <c r="K96" s="560" t="s">
        <v>348</v>
      </c>
    </row>
    <row r="97" spans="1:256" ht="16.5" customHeight="1">
      <c r="A97" s="525">
        <v>88</v>
      </c>
      <c r="B97" s="336" t="s">
        <v>25</v>
      </c>
      <c r="C97" s="337" t="s">
        <v>302</v>
      </c>
      <c r="D97" s="337" t="s">
        <v>349</v>
      </c>
      <c r="E97" s="527"/>
      <c r="F97" s="528" t="s">
        <v>11</v>
      </c>
      <c r="G97" s="221"/>
      <c r="H97" s="565" t="s">
        <v>350</v>
      </c>
      <c r="I97" s="339"/>
      <c r="J97" s="531"/>
      <c r="K97" s="557"/>
    </row>
    <row r="98" spans="1:256" ht="16.5" customHeight="1">
      <c r="A98" s="525">
        <v>89</v>
      </c>
      <c r="B98" s="336" t="s">
        <v>25</v>
      </c>
      <c r="C98" s="337" t="s">
        <v>302</v>
      </c>
      <c r="D98" s="337" t="s">
        <v>351</v>
      </c>
      <c r="E98" s="527"/>
      <c r="F98" s="528" t="s">
        <v>11</v>
      </c>
      <c r="G98" s="221"/>
      <c r="H98" s="565" t="s">
        <v>352</v>
      </c>
      <c r="I98" s="339"/>
      <c r="J98" s="531"/>
      <c r="K98" s="557"/>
    </row>
    <row r="99" spans="1:256" ht="16.5" customHeight="1">
      <c r="A99" s="525">
        <v>90</v>
      </c>
      <c r="B99" s="336" t="s">
        <v>25</v>
      </c>
      <c r="C99" s="337" t="s">
        <v>302</v>
      </c>
      <c r="D99" s="337" t="s">
        <v>353</v>
      </c>
      <c r="E99" s="527"/>
      <c r="F99" s="528" t="s">
        <v>11</v>
      </c>
      <c r="G99" s="221"/>
      <c r="H99" s="565" t="s">
        <v>354</v>
      </c>
      <c r="I99" s="339"/>
      <c r="J99" s="531"/>
      <c r="K99" s="557"/>
    </row>
    <row r="100" spans="1:256" ht="16.5" customHeight="1">
      <c r="A100" s="525">
        <v>91</v>
      </c>
      <c r="B100" s="336" t="s">
        <v>25</v>
      </c>
      <c r="C100" s="337" t="s">
        <v>302</v>
      </c>
      <c r="D100" s="337" t="s">
        <v>355</v>
      </c>
      <c r="E100" s="336" t="s">
        <v>307</v>
      </c>
      <c r="F100" s="528" t="s">
        <v>11</v>
      </c>
      <c r="G100" s="221"/>
      <c r="H100" s="527"/>
      <c r="I100" s="339"/>
      <c r="J100" s="531"/>
      <c r="K100" s="557"/>
    </row>
    <row r="101" spans="1:256" ht="16.5" customHeight="1">
      <c r="A101" s="525">
        <v>92</v>
      </c>
      <c r="B101" s="336" t="s">
        <v>25</v>
      </c>
      <c r="C101" s="337" t="s">
        <v>302</v>
      </c>
      <c r="D101" s="337" t="s">
        <v>356</v>
      </c>
      <c r="E101" s="336" t="s">
        <v>357</v>
      </c>
      <c r="F101" s="528" t="s">
        <v>11</v>
      </c>
      <c r="G101" s="221"/>
      <c r="H101" s="527"/>
      <c r="I101" s="339"/>
      <c r="J101" s="531"/>
      <c r="K101" s="557"/>
    </row>
    <row r="102" spans="1:256" ht="16.5" customHeight="1">
      <c r="A102" s="525">
        <v>93</v>
      </c>
      <c r="B102" s="336" t="s">
        <v>25</v>
      </c>
      <c r="C102" s="337" t="s">
        <v>302</v>
      </c>
      <c r="D102" s="337" t="s">
        <v>358</v>
      </c>
      <c r="E102" s="527"/>
      <c r="F102" s="528" t="s">
        <v>11</v>
      </c>
      <c r="G102" s="221"/>
      <c r="H102" s="527"/>
      <c r="I102" s="339"/>
      <c r="J102" s="529"/>
      <c r="K102" s="557"/>
    </row>
    <row r="103" spans="1:256" ht="16.5" customHeight="1">
      <c r="A103" s="525">
        <v>94</v>
      </c>
      <c r="B103" s="336" t="s">
        <v>25</v>
      </c>
      <c r="C103" s="337" t="s">
        <v>26</v>
      </c>
      <c r="D103" s="534" t="s">
        <v>1566</v>
      </c>
      <c r="E103" s="527"/>
      <c r="F103" s="528" t="s">
        <v>11</v>
      </c>
      <c r="G103" s="545"/>
      <c r="H103" s="336" t="s">
        <v>359</v>
      </c>
      <c r="I103" s="531"/>
      <c r="J103" s="536" t="s">
        <v>1565</v>
      </c>
      <c r="K103" s="567" t="s">
        <v>1555</v>
      </c>
    </row>
    <row r="104" spans="1:256" ht="16.5" customHeight="1">
      <c r="A104" s="525">
        <v>95</v>
      </c>
      <c r="B104" s="336" t="s">
        <v>25</v>
      </c>
      <c r="C104" s="337" t="s">
        <v>26</v>
      </c>
      <c r="D104" s="337" t="s">
        <v>1556</v>
      </c>
      <c r="E104" s="527"/>
      <c r="F104" s="528" t="s">
        <v>11</v>
      </c>
      <c r="G104" s="545"/>
      <c r="H104" s="568" t="s">
        <v>360</v>
      </c>
      <c r="I104" s="531"/>
      <c r="J104" s="536" t="s">
        <v>1558</v>
      </c>
      <c r="K104" s="567" t="s">
        <v>1557</v>
      </c>
    </row>
    <row r="105" spans="1:256" ht="16.5" customHeight="1">
      <c r="A105" s="525">
        <v>96</v>
      </c>
      <c r="B105" s="336" t="s">
        <v>25</v>
      </c>
      <c r="C105" s="337" t="s">
        <v>1650</v>
      </c>
      <c r="D105" s="526" t="s">
        <v>1139</v>
      </c>
      <c r="E105" s="527"/>
      <c r="F105" s="528" t="s">
        <v>11</v>
      </c>
      <c r="G105" s="338"/>
      <c r="H105" s="527"/>
      <c r="I105" s="569" t="s">
        <v>1684</v>
      </c>
      <c r="J105" s="536" t="s">
        <v>1750</v>
      </c>
      <c r="K105" s="530"/>
      <c r="IU105" s="74"/>
      <c r="IV105" s="74"/>
    </row>
    <row r="106" spans="1:256" ht="16.5" customHeight="1">
      <c r="A106" s="525">
        <v>97</v>
      </c>
      <c r="B106" s="336" t="s">
        <v>25</v>
      </c>
      <c r="C106" s="337" t="s">
        <v>1650</v>
      </c>
      <c r="D106" s="526" t="s">
        <v>1688</v>
      </c>
      <c r="E106" s="527"/>
      <c r="F106" s="528" t="s">
        <v>11</v>
      </c>
      <c r="G106" s="338"/>
      <c r="H106" s="527"/>
      <c r="I106" s="570" t="s">
        <v>1956</v>
      </c>
      <c r="J106" s="536" t="s">
        <v>1738</v>
      </c>
      <c r="K106" s="530"/>
      <c r="IU106" s="74"/>
      <c r="IV106" s="74"/>
    </row>
    <row r="107" spans="1:256" ht="16.5" customHeight="1">
      <c r="A107" s="525">
        <v>98</v>
      </c>
      <c r="B107" s="336" t="s">
        <v>25</v>
      </c>
      <c r="C107" s="337" t="s">
        <v>1650</v>
      </c>
      <c r="D107" s="526" t="s">
        <v>1140</v>
      </c>
      <c r="E107" s="527"/>
      <c r="F107" s="528" t="s">
        <v>11</v>
      </c>
      <c r="G107" s="338"/>
      <c r="H107" s="527"/>
      <c r="I107" s="569" t="s">
        <v>1640</v>
      </c>
      <c r="J107" s="536" t="s">
        <v>1747</v>
      </c>
      <c r="K107" s="530"/>
      <c r="IU107" s="74"/>
      <c r="IV107" s="74"/>
    </row>
    <row r="108" spans="1:256" ht="16.5" customHeight="1">
      <c r="A108" s="525">
        <v>99</v>
      </c>
      <c r="B108" s="336" t="s">
        <v>25</v>
      </c>
      <c r="C108" s="337" t="s">
        <v>1650</v>
      </c>
      <c r="D108" s="526" t="s">
        <v>1141</v>
      </c>
      <c r="E108" s="527"/>
      <c r="F108" s="528" t="s">
        <v>11</v>
      </c>
      <c r="G108" s="338"/>
      <c r="H108" s="527"/>
      <c r="I108" s="570" t="s">
        <v>1957</v>
      </c>
      <c r="J108" s="536" t="s">
        <v>1959</v>
      </c>
      <c r="K108" s="530"/>
      <c r="IU108" s="74"/>
      <c r="IV108" s="74"/>
    </row>
    <row r="109" spans="1:256" ht="16.5" customHeight="1">
      <c r="A109" s="525">
        <v>100</v>
      </c>
      <c r="B109" s="336" t="s">
        <v>25</v>
      </c>
      <c r="C109" s="337" t="s">
        <v>1650</v>
      </c>
      <c r="D109" s="526" t="s">
        <v>1642</v>
      </c>
      <c r="E109" s="527"/>
      <c r="F109" s="528" t="s">
        <v>11</v>
      </c>
      <c r="G109" s="338"/>
      <c r="H109" s="527"/>
      <c r="I109" s="569" t="s">
        <v>1641</v>
      </c>
      <c r="J109" s="536" t="s">
        <v>1748</v>
      </c>
      <c r="K109" s="530"/>
      <c r="IU109" s="74"/>
      <c r="IV109" s="74"/>
    </row>
    <row r="110" spans="1:256" ht="16.5" customHeight="1">
      <c r="A110" s="525">
        <v>101</v>
      </c>
      <c r="B110" s="336" t="s">
        <v>25</v>
      </c>
      <c r="C110" s="337" t="s">
        <v>1650</v>
      </c>
      <c r="D110" s="526" t="s">
        <v>1144</v>
      </c>
      <c r="E110" s="527"/>
      <c r="F110" s="528" t="s">
        <v>11</v>
      </c>
      <c r="G110" s="338"/>
      <c r="H110" s="527"/>
      <c r="I110" s="569" t="s">
        <v>1643</v>
      </c>
      <c r="J110" s="536" t="s">
        <v>1958</v>
      </c>
      <c r="K110" s="530"/>
      <c r="IU110" s="74"/>
      <c r="IV110" s="74"/>
    </row>
    <row r="111" spans="1:256" ht="16.5" customHeight="1">
      <c r="A111" s="525">
        <v>102</v>
      </c>
      <c r="B111" s="336" t="s">
        <v>25</v>
      </c>
      <c r="C111" s="337" t="s">
        <v>1650</v>
      </c>
      <c r="D111" s="526" t="s">
        <v>1145</v>
      </c>
      <c r="E111" s="527"/>
      <c r="F111" s="528" t="s">
        <v>11</v>
      </c>
      <c r="G111" s="338"/>
      <c r="H111" s="527"/>
      <c r="I111" s="569" t="s">
        <v>1685</v>
      </c>
      <c r="J111" s="536" t="s">
        <v>1749</v>
      </c>
      <c r="K111" s="530"/>
      <c r="IU111" s="74"/>
      <c r="IV111" s="74"/>
    </row>
    <row r="112" spans="1:256" ht="16.5" customHeight="1">
      <c r="A112" s="525">
        <v>103</v>
      </c>
      <c r="B112" s="336" t="s">
        <v>25</v>
      </c>
      <c r="C112" s="526" t="s">
        <v>121</v>
      </c>
      <c r="D112" s="534" t="s">
        <v>361</v>
      </c>
      <c r="E112" s="527"/>
      <c r="F112" s="528" t="s">
        <v>11</v>
      </c>
      <c r="G112" s="545"/>
      <c r="H112" s="527"/>
      <c r="I112" s="562" t="s">
        <v>2196</v>
      </c>
      <c r="J112" s="536" t="s">
        <v>1538</v>
      </c>
      <c r="K112" s="657"/>
    </row>
    <row r="113" spans="1:11" ht="16.5" customHeight="1">
      <c r="A113" s="525">
        <v>104</v>
      </c>
      <c r="B113" s="336" t="s">
        <v>25</v>
      </c>
      <c r="C113" s="526" t="s">
        <v>121</v>
      </c>
      <c r="D113" s="534" t="s">
        <v>364</v>
      </c>
      <c r="E113" s="527"/>
      <c r="F113" s="528" t="s">
        <v>11</v>
      </c>
      <c r="G113" s="545"/>
      <c r="H113" s="527"/>
      <c r="I113" s="562" t="s">
        <v>2230</v>
      </c>
      <c r="J113" s="536" t="s">
        <v>363</v>
      </c>
      <c r="K113" s="658"/>
    </row>
    <row r="114" spans="1:11" ht="16.5" customHeight="1">
      <c r="A114" s="525">
        <v>105</v>
      </c>
      <c r="B114" s="336" t="s">
        <v>25</v>
      </c>
      <c r="C114" s="337" t="s">
        <v>366</v>
      </c>
      <c r="D114" s="337" t="s">
        <v>367</v>
      </c>
      <c r="E114" s="336" t="s">
        <v>368</v>
      </c>
      <c r="F114" s="528" t="s">
        <v>11</v>
      </c>
      <c r="G114" s="221"/>
      <c r="H114" s="338"/>
      <c r="I114" s="532" t="s">
        <v>369</v>
      </c>
      <c r="J114" s="536" t="s">
        <v>1630</v>
      </c>
      <c r="K114" s="679"/>
    </row>
    <row r="115" spans="1:11" ht="16.5" customHeight="1">
      <c r="A115" s="525">
        <v>106</v>
      </c>
      <c r="B115" s="336" t="s">
        <v>25</v>
      </c>
      <c r="C115" s="337" t="s">
        <v>366</v>
      </c>
      <c r="D115" s="337" t="s">
        <v>370</v>
      </c>
      <c r="E115" s="336" t="s">
        <v>368</v>
      </c>
      <c r="F115" s="528" t="s">
        <v>11</v>
      </c>
      <c r="G115" s="221"/>
      <c r="H115" s="338"/>
      <c r="I115" s="532" t="s">
        <v>371</v>
      </c>
      <c r="J115" s="536" t="s">
        <v>1725</v>
      </c>
      <c r="K115" s="680"/>
    </row>
    <row r="116" spans="1:11" ht="16.5" customHeight="1">
      <c r="A116" s="525">
        <v>107</v>
      </c>
      <c r="B116" s="336" t="s">
        <v>25</v>
      </c>
      <c r="C116" s="337" t="s">
        <v>366</v>
      </c>
      <c r="D116" s="337" t="s">
        <v>372</v>
      </c>
      <c r="E116" s="336" t="s">
        <v>368</v>
      </c>
      <c r="F116" s="528" t="s">
        <v>11</v>
      </c>
      <c r="G116" s="221"/>
      <c r="H116" s="338"/>
      <c r="I116" s="532" t="s">
        <v>373</v>
      </c>
      <c r="J116" s="536" t="s">
        <v>1540</v>
      </c>
      <c r="K116" s="680"/>
    </row>
    <row r="117" spans="1:11" ht="16.5" customHeight="1">
      <c r="A117" s="525">
        <v>108</v>
      </c>
      <c r="B117" s="336" t="s">
        <v>25</v>
      </c>
      <c r="C117" s="337" t="s">
        <v>366</v>
      </c>
      <c r="D117" s="337" t="s">
        <v>374</v>
      </c>
      <c r="E117" s="527"/>
      <c r="F117" s="528" t="s">
        <v>11</v>
      </c>
      <c r="G117" s="221"/>
      <c r="H117" s="338"/>
      <c r="I117" s="532" t="s">
        <v>1535</v>
      </c>
      <c r="J117" s="571"/>
      <c r="K117" s="680"/>
    </row>
    <row r="118" spans="1:11" ht="16.5" customHeight="1">
      <c r="A118" s="525">
        <v>109</v>
      </c>
      <c r="B118" s="336" t="s">
        <v>25</v>
      </c>
      <c r="C118" s="337" t="s">
        <v>366</v>
      </c>
      <c r="D118" s="337" t="s">
        <v>375</v>
      </c>
      <c r="E118" s="527"/>
      <c r="F118" s="528" t="s">
        <v>11</v>
      </c>
      <c r="G118" s="221"/>
      <c r="H118" s="338"/>
      <c r="I118" s="339"/>
      <c r="J118" s="536" t="s">
        <v>1733</v>
      </c>
      <c r="K118" s="680"/>
    </row>
    <row r="119" spans="1:11" ht="16.5" customHeight="1">
      <c r="A119" s="525">
        <v>110</v>
      </c>
      <c r="B119" s="336" t="s">
        <v>25</v>
      </c>
      <c r="C119" s="337" t="s">
        <v>366</v>
      </c>
      <c r="D119" s="337" t="s">
        <v>376</v>
      </c>
      <c r="E119" s="527"/>
      <c r="F119" s="528" t="s">
        <v>11</v>
      </c>
      <c r="G119" s="221"/>
      <c r="H119" s="338"/>
      <c r="I119" s="532" t="s">
        <v>377</v>
      </c>
      <c r="J119" s="536" t="s">
        <v>1732</v>
      </c>
      <c r="K119" s="680"/>
    </row>
    <row r="120" spans="1:11" ht="16.5" customHeight="1">
      <c r="A120" s="525">
        <v>111</v>
      </c>
      <c r="B120" s="336" t="s">
        <v>25</v>
      </c>
      <c r="C120" s="337" t="s">
        <v>366</v>
      </c>
      <c r="D120" s="337" t="s">
        <v>378</v>
      </c>
      <c r="E120" s="336" t="s">
        <v>379</v>
      </c>
      <c r="F120" s="528" t="s">
        <v>11</v>
      </c>
      <c r="G120" s="221"/>
      <c r="H120" s="338"/>
      <c r="I120" s="532" t="s">
        <v>380</v>
      </c>
      <c r="J120" s="529"/>
      <c r="K120" s="680"/>
    </row>
    <row r="121" spans="1:11" ht="16.5" customHeight="1">
      <c r="A121" s="525">
        <v>112</v>
      </c>
      <c r="B121" s="336" t="s">
        <v>25</v>
      </c>
      <c r="C121" s="337" t="s">
        <v>366</v>
      </c>
      <c r="D121" s="337" t="s">
        <v>381</v>
      </c>
      <c r="E121" s="336" t="s">
        <v>382</v>
      </c>
      <c r="F121" s="528" t="s">
        <v>11</v>
      </c>
      <c r="G121" s="221"/>
      <c r="H121" s="338"/>
      <c r="I121" s="532" t="s">
        <v>383</v>
      </c>
      <c r="J121" s="529"/>
      <c r="K121" s="680"/>
    </row>
    <row r="122" spans="1:11" ht="16.5" customHeight="1">
      <c r="A122" s="525">
        <v>113</v>
      </c>
      <c r="B122" s="336" t="s">
        <v>25</v>
      </c>
      <c r="C122" s="337" t="s">
        <v>366</v>
      </c>
      <c r="D122" s="337" t="s">
        <v>384</v>
      </c>
      <c r="E122" s="336" t="s">
        <v>385</v>
      </c>
      <c r="F122" s="528" t="s">
        <v>11</v>
      </c>
      <c r="G122" s="221"/>
      <c r="H122" s="338"/>
      <c r="I122" s="532" t="s">
        <v>380</v>
      </c>
      <c r="J122" s="529"/>
      <c r="K122" s="680"/>
    </row>
    <row r="123" spans="1:11" ht="16.5" customHeight="1">
      <c r="A123" s="525">
        <v>114</v>
      </c>
      <c r="B123" s="336" t="s">
        <v>25</v>
      </c>
      <c r="C123" s="337" t="s">
        <v>366</v>
      </c>
      <c r="D123" s="337" t="s">
        <v>386</v>
      </c>
      <c r="E123" s="336" t="s">
        <v>379</v>
      </c>
      <c r="F123" s="528" t="s">
        <v>11</v>
      </c>
      <c r="G123" s="221"/>
      <c r="H123" s="338"/>
      <c r="I123" s="532" t="s">
        <v>387</v>
      </c>
      <c r="J123" s="529"/>
      <c r="K123" s="680"/>
    </row>
    <row r="124" spans="1:11" ht="16.5" customHeight="1">
      <c r="A124" s="525">
        <v>115</v>
      </c>
      <c r="B124" s="336" t="s">
        <v>25</v>
      </c>
      <c r="C124" s="337" t="s">
        <v>366</v>
      </c>
      <c r="D124" s="337" t="s">
        <v>388</v>
      </c>
      <c r="E124" s="336" t="s">
        <v>389</v>
      </c>
      <c r="F124" s="528" t="s">
        <v>11</v>
      </c>
      <c r="G124" s="221"/>
      <c r="H124" s="338"/>
      <c r="I124" s="532" t="s">
        <v>390</v>
      </c>
      <c r="J124" s="529"/>
      <c r="K124" s="680"/>
    </row>
    <row r="125" spans="1:11" ht="16.5" customHeight="1">
      <c r="A125" s="525">
        <v>116</v>
      </c>
      <c r="B125" s="336" t="s">
        <v>25</v>
      </c>
      <c r="C125" s="337" t="s">
        <v>366</v>
      </c>
      <c r="D125" s="337" t="s">
        <v>391</v>
      </c>
      <c r="E125" s="336" t="s">
        <v>392</v>
      </c>
      <c r="F125" s="528" t="s">
        <v>11</v>
      </c>
      <c r="G125" s="221"/>
      <c r="H125" s="338"/>
      <c r="I125" s="532" t="s">
        <v>380</v>
      </c>
      <c r="J125" s="529"/>
      <c r="K125" s="680"/>
    </row>
    <row r="126" spans="1:11" ht="16.5" customHeight="1">
      <c r="A126" s="525">
        <v>117</v>
      </c>
      <c r="B126" s="336" t="s">
        <v>25</v>
      </c>
      <c r="C126" s="337" t="s">
        <v>366</v>
      </c>
      <c r="D126" s="337" t="s">
        <v>393</v>
      </c>
      <c r="E126" s="336" t="s">
        <v>394</v>
      </c>
      <c r="F126" s="528" t="s">
        <v>11</v>
      </c>
      <c r="G126" s="221"/>
      <c r="H126" s="338"/>
      <c r="I126" s="542" t="s">
        <v>1536</v>
      </c>
      <c r="J126" s="529"/>
      <c r="K126" s="680"/>
    </row>
    <row r="127" spans="1:11" ht="16.5" customHeight="1">
      <c r="A127" s="525">
        <v>118</v>
      </c>
      <c r="B127" s="336" t="s">
        <v>25</v>
      </c>
      <c r="C127" s="337" t="s">
        <v>366</v>
      </c>
      <c r="D127" s="337" t="s">
        <v>395</v>
      </c>
      <c r="E127" s="336" t="s">
        <v>396</v>
      </c>
      <c r="F127" s="528" t="s">
        <v>11</v>
      </c>
      <c r="G127" s="221"/>
      <c r="H127" s="338"/>
      <c r="I127" s="532" t="s">
        <v>397</v>
      </c>
      <c r="J127" s="529"/>
      <c r="K127" s="680"/>
    </row>
    <row r="128" spans="1:11" ht="16.5" customHeight="1">
      <c r="A128" s="525">
        <v>119</v>
      </c>
      <c r="B128" s="336" t="s">
        <v>25</v>
      </c>
      <c r="C128" s="337" t="s">
        <v>366</v>
      </c>
      <c r="D128" s="337" t="s">
        <v>398</v>
      </c>
      <c r="E128" s="527"/>
      <c r="F128" s="528" t="s">
        <v>11</v>
      </c>
      <c r="G128" s="221"/>
      <c r="H128" s="338"/>
      <c r="I128" s="339"/>
      <c r="J128" s="536" t="s">
        <v>2027</v>
      </c>
      <c r="K128" s="680"/>
    </row>
    <row r="129" spans="1:11" ht="16.5" customHeight="1">
      <c r="A129" s="525">
        <v>120</v>
      </c>
      <c r="B129" s="336" t="s">
        <v>25</v>
      </c>
      <c r="C129" s="337" t="s">
        <v>366</v>
      </c>
      <c r="D129" s="534" t="s">
        <v>399</v>
      </c>
      <c r="E129" s="527"/>
      <c r="F129" s="528" t="s">
        <v>11</v>
      </c>
      <c r="G129" s="221"/>
      <c r="H129" s="338"/>
      <c r="I129" s="531"/>
      <c r="J129" s="536" t="s">
        <v>1726</v>
      </c>
      <c r="K129" s="680"/>
    </row>
    <row r="130" spans="1:11" ht="16.5" customHeight="1">
      <c r="A130" s="525">
        <v>121</v>
      </c>
      <c r="B130" s="336" t="s">
        <v>25</v>
      </c>
      <c r="C130" s="337" t="s">
        <v>366</v>
      </c>
      <c r="D130" s="534" t="s">
        <v>1626</v>
      </c>
      <c r="E130" s="527"/>
      <c r="F130" s="528" t="s">
        <v>11</v>
      </c>
      <c r="G130" s="221"/>
      <c r="H130" s="338"/>
      <c r="I130" s="532" t="s">
        <v>400</v>
      </c>
      <c r="J130" s="536" t="s">
        <v>1858</v>
      </c>
      <c r="K130" s="680"/>
    </row>
    <row r="131" spans="1:11" ht="16.5" customHeight="1">
      <c r="A131" s="525">
        <v>122</v>
      </c>
      <c r="B131" s="336" t="s">
        <v>25</v>
      </c>
      <c r="C131" s="337" t="s">
        <v>366</v>
      </c>
      <c r="D131" s="534" t="s">
        <v>1627</v>
      </c>
      <c r="E131" s="527"/>
      <c r="F131" s="544" t="s">
        <v>6</v>
      </c>
      <c r="G131" s="221"/>
      <c r="H131" s="338"/>
      <c r="I131" s="532" t="s">
        <v>401</v>
      </c>
      <c r="J131" s="536" t="s">
        <v>2028</v>
      </c>
      <c r="K131" s="680"/>
    </row>
    <row r="132" spans="1:11" ht="16.5" customHeight="1">
      <c r="A132" s="525">
        <v>123</v>
      </c>
      <c r="B132" s="336" t="s">
        <v>25</v>
      </c>
      <c r="C132" s="337" t="s">
        <v>366</v>
      </c>
      <c r="D132" s="534" t="s">
        <v>1628</v>
      </c>
      <c r="E132" s="527"/>
      <c r="F132" s="528" t="s">
        <v>11</v>
      </c>
      <c r="G132" s="221"/>
      <c r="H132" s="338"/>
      <c r="I132" s="532" t="s">
        <v>402</v>
      </c>
      <c r="J132" s="536" t="s">
        <v>1629</v>
      </c>
      <c r="K132" s="680"/>
    </row>
    <row r="133" spans="1:11" ht="16.5" customHeight="1">
      <c r="A133" s="525">
        <v>124</v>
      </c>
      <c r="B133" s="336" t="s">
        <v>25</v>
      </c>
      <c r="C133" s="337" t="s">
        <v>366</v>
      </c>
      <c r="D133" s="534" t="s">
        <v>404</v>
      </c>
      <c r="E133" s="527"/>
      <c r="F133" s="528" t="s">
        <v>11</v>
      </c>
      <c r="G133" s="221"/>
      <c r="H133" s="338"/>
      <c r="I133" s="532" t="s">
        <v>405</v>
      </c>
      <c r="J133" s="529"/>
      <c r="K133" s="680"/>
    </row>
    <row r="134" spans="1:11" ht="16.5" customHeight="1">
      <c r="A134" s="525">
        <v>125</v>
      </c>
      <c r="B134" s="336" t="s">
        <v>25</v>
      </c>
      <c r="C134" s="337" t="s">
        <v>366</v>
      </c>
      <c r="D134" s="534" t="s">
        <v>406</v>
      </c>
      <c r="E134" s="527"/>
      <c r="F134" s="528" t="s">
        <v>11</v>
      </c>
      <c r="G134" s="221"/>
      <c r="H134" s="338"/>
      <c r="I134" s="531"/>
      <c r="J134" s="536" t="s">
        <v>1730</v>
      </c>
      <c r="K134" s="680"/>
    </row>
    <row r="135" spans="1:11" ht="16.5" customHeight="1">
      <c r="A135" s="525">
        <v>126</v>
      </c>
      <c r="B135" s="336" t="s">
        <v>25</v>
      </c>
      <c r="C135" s="337" t="s">
        <v>366</v>
      </c>
      <c r="D135" s="534" t="s">
        <v>407</v>
      </c>
      <c r="E135" s="336" t="s">
        <v>408</v>
      </c>
      <c r="F135" s="528" t="s">
        <v>11</v>
      </c>
      <c r="G135" s="221"/>
      <c r="H135" s="338"/>
      <c r="I135" s="532" t="s">
        <v>409</v>
      </c>
      <c r="J135" s="536" t="s">
        <v>1632</v>
      </c>
      <c r="K135" s="680"/>
    </row>
    <row r="136" spans="1:11" ht="16.5" customHeight="1">
      <c r="A136" s="525">
        <v>127</v>
      </c>
      <c r="B136" s="336" t="s">
        <v>25</v>
      </c>
      <c r="C136" s="337" t="s">
        <v>366</v>
      </c>
      <c r="D136" s="534" t="s">
        <v>410</v>
      </c>
      <c r="E136" s="527"/>
      <c r="F136" s="528" t="s">
        <v>11</v>
      </c>
      <c r="G136" s="221"/>
      <c r="H136" s="338"/>
      <c r="I136" s="339"/>
      <c r="J136" s="536" t="s">
        <v>403</v>
      </c>
      <c r="K136" s="680"/>
    </row>
    <row r="137" spans="1:11" ht="16.5" customHeight="1">
      <c r="A137" s="525">
        <v>128</v>
      </c>
      <c r="B137" s="336" t="s">
        <v>25</v>
      </c>
      <c r="C137" s="337" t="s">
        <v>366</v>
      </c>
      <c r="D137" s="534" t="s">
        <v>411</v>
      </c>
      <c r="E137" s="336" t="s">
        <v>412</v>
      </c>
      <c r="F137" s="528" t="s">
        <v>11</v>
      </c>
      <c r="G137" s="221"/>
      <c r="H137" s="338"/>
      <c r="I137" s="532" t="s">
        <v>413</v>
      </c>
      <c r="J137" s="536" t="s">
        <v>1413</v>
      </c>
      <c r="K137" s="680"/>
    </row>
    <row r="138" spans="1:11" ht="16.5" customHeight="1">
      <c r="A138" s="525">
        <v>129</v>
      </c>
      <c r="B138" s="336" t="s">
        <v>25</v>
      </c>
      <c r="C138" s="337" t="s">
        <v>366</v>
      </c>
      <c r="D138" s="534" t="s">
        <v>2320</v>
      </c>
      <c r="E138" s="336" t="s">
        <v>415</v>
      </c>
      <c r="F138" s="528" t="s">
        <v>11</v>
      </c>
      <c r="G138" s="221"/>
      <c r="H138" s="338"/>
      <c r="I138" s="532" t="s">
        <v>416</v>
      </c>
      <c r="J138" s="536" t="s">
        <v>2317</v>
      </c>
      <c r="K138" s="680"/>
    </row>
    <row r="139" spans="1:11" ht="16.5" customHeight="1">
      <c r="A139" s="525">
        <v>130</v>
      </c>
      <c r="B139" s="336" t="s">
        <v>25</v>
      </c>
      <c r="C139" s="337" t="s">
        <v>366</v>
      </c>
      <c r="D139" s="534" t="s">
        <v>417</v>
      </c>
      <c r="E139" s="336" t="s">
        <v>412</v>
      </c>
      <c r="F139" s="528" t="s">
        <v>11</v>
      </c>
      <c r="G139" s="221"/>
      <c r="H139" s="338"/>
      <c r="I139" s="532" t="s">
        <v>413</v>
      </c>
      <c r="J139" s="536" t="s">
        <v>1414</v>
      </c>
      <c r="K139" s="680"/>
    </row>
    <row r="140" spans="1:11" ht="16.5" customHeight="1">
      <c r="A140" s="525">
        <v>131</v>
      </c>
      <c r="B140" s="336" t="s">
        <v>25</v>
      </c>
      <c r="C140" s="337" t="s">
        <v>366</v>
      </c>
      <c r="D140" s="534" t="s">
        <v>418</v>
      </c>
      <c r="E140" s="572"/>
      <c r="F140" s="528" t="s">
        <v>11</v>
      </c>
      <c r="G140" s="573"/>
      <c r="H140" s="338"/>
      <c r="I140" s="531"/>
      <c r="J140" s="574" t="s">
        <v>1537</v>
      </c>
      <c r="K140" s="680"/>
    </row>
    <row r="141" spans="1:11" ht="16.5" customHeight="1">
      <c r="A141" s="525">
        <v>132</v>
      </c>
      <c r="B141" s="336" t="s">
        <v>25</v>
      </c>
      <c r="C141" s="337" t="s">
        <v>366</v>
      </c>
      <c r="D141" s="534" t="s">
        <v>419</v>
      </c>
      <c r="E141" s="527"/>
      <c r="F141" s="528" t="s">
        <v>11</v>
      </c>
      <c r="G141" s="221"/>
      <c r="H141" s="338"/>
      <c r="I141" s="531"/>
      <c r="J141" s="536" t="s">
        <v>1631</v>
      </c>
      <c r="K141" s="680"/>
    </row>
    <row r="142" spans="1:11" ht="16.5" customHeight="1">
      <c r="A142" s="525">
        <v>133</v>
      </c>
      <c r="B142" s="336" t="s">
        <v>25</v>
      </c>
      <c r="C142" s="337" t="s">
        <v>366</v>
      </c>
      <c r="D142" s="534" t="s">
        <v>420</v>
      </c>
      <c r="E142" s="527"/>
      <c r="F142" s="528" t="s">
        <v>11</v>
      </c>
      <c r="G142" s="221"/>
      <c r="H142" s="338"/>
      <c r="I142" s="531"/>
      <c r="J142" s="536" t="s">
        <v>1633</v>
      </c>
      <c r="K142" s="680"/>
    </row>
    <row r="143" spans="1:11" ht="16.5" customHeight="1">
      <c r="A143" s="525">
        <v>134</v>
      </c>
      <c r="B143" s="336" t="s">
        <v>25</v>
      </c>
      <c r="C143" s="337" t="s">
        <v>366</v>
      </c>
      <c r="D143" s="534" t="s">
        <v>421</v>
      </c>
      <c r="E143" s="527"/>
      <c r="F143" s="528" t="s">
        <v>11</v>
      </c>
      <c r="G143" s="221"/>
      <c r="H143" s="338"/>
      <c r="I143" s="532" t="s">
        <v>400</v>
      </c>
      <c r="J143" s="536" t="s">
        <v>1634</v>
      </c>
      <c r="K143" s="680"/>
    </row>
    <row r="144" spans="1:11" ht="16.5" customHeight="1">
      <c r="A144" s="525">
        <v>135</v>
      </c>
      <c r="B144" s="336" t="s">
        <v>25</v>
      </c>
      <c r="C144" s="337" t="s">
        <v>366</v>
      </c>
      <c r="D144" s="534" t="s">
        <v>422</v>
      </c>
      <c r="E144" s="527"/>
      <c r="F144" s="544" t="s">
        <v>6</v>
      </c>
      <c r="G144" s="221"/>
      <c r="H144" s="338"/>
      <c r="I144" s="532" t="s">
        <v>401</v>
      </c>
      <c r="J144" s="536" t="s">
        <v>1683</v>
      </c>
      <c r="K144" s="680"/>
    </row>
    <row r="145" spans="1:12" ht="16.5" customHeight="1">
      <c r="A145" s="525">
        <v>136</v>
      </c>
      <c r="B145" s="336" t="s">
        <v>25</v>
      </c>
      <c r="C145" s="337" t="s">
        <v>366</v>
      </c>
      <c r="D145" s="337" t="s">
        <v>423</v>
      </c>
      <c r="E145" s="527"/>
      <c r="F145" s="528" t="s">
        <v>11</v>
      </c>
      <c r="G145" s="221"/>
      <c r="H145" s="338"/>
      <c r="I145" s="532" t="s">
        <v>424</v>
      </c>
      <c r="J145" s="536" t="s">
        <v>1636</v>
      </c>
      <c r="K145" s="680"/>
    </row>
    <row r="146" spans="1:12" ht="16.5" customHeight="1">
      <c r="A146" s="525">
        <v>137</v>
      </c>
      <c r="B146" s="336" t="s">
        <v>25</v>
      </c>
      <c r="C146" s="337" t="s">
        <v>366</v>
      </c>
      <c r="D146" s="337" t="s">
        <v>425</v>
      </c>
      <c r="E146" s="527"/>
      <c r="F146" s="528" t="s">
        <v>11</v>
      </c>
      <c r="G146" s="221"/>
      <c r="H146" s="338"/>
      <c r="I146" s="532" t="s">
        <v>426</v>
      </c>
      <c r="J146" s="529"/>
      <c r="K146" s="681"/>
    </row>
    <row r="147" spans="1:12" s="127" customFormat="1" ht="16.5" customHeight="1">
      <c r="A147" s="525">
        <v>138</v>
      </c>
      <c r="B147" s="336" t="s">
        <v>25</v>
      </c>
      <c r="C147" s="575" t="s">
        <v>2336</v>
      </c>
      <c r="D147" s="576" t="s">
        <v>1568</v>
      </c>
      <c r="E147" s="220"/>
      <c r="F147" s="528" t="s">
        <v>11</v>
      </c>
      <c r="G147" s="221"/>
      <c r="H147" s="577" t="s">
        <v>1569</v>
      </c>
      <c r="I147" s="578"/>
      <c r="J147" s="579" t="s">
        <v>2195</v>
      </c>
      <c r="K147" s="580" t="s">
        <v>2755</v>
      </c>
      <c r="L147" s="126"/>
    </row>
    <row r="148" spans="1:12" s="127" customFormat="1" ht="16.5" customHeight="1">
      <c r="A148" s="525">
        <v>139</v>
      </c>
      <c r="B148" s="336" t="s">
        <v>25</v>
      </c>
      <c r="C148" s="575" t="s">
        <v>427</v>
      </c>
      <c r="D148" s="583" t="s">
        <v>1570</v>
      </c>
      <c r="E148" s="220"/>
      <c r="F148" s="528" t="s">
        <v>11</v>
      </c>
      <c r="G148" s="221"/>
      <c r="H148" s="577" t="s">
        <v>2815</v>
      </c>
      <c r="I148" s="578"/>
      <c r="J148" s="757" t="s">
        <v>2814</v>
      </c>
      <c r="K148" s="584"/>
      <c r="L148" s="113"/>
    </row>
    <row r="149" spans="1:12" s="127" customFormat="1" ht="16.5" customHeight="1">
      <c r="A149" s="525">
        <v>140</v>
      </c>
      <c r="B149" s="631" t="s">
        <v>25</v>
      </c>
      <c r="C149" s="575" t="s">
        <v>2336</v>
      </c>
      <c r="D149" s="753" t="s">
        <v>2813</v>
      </c>
      <c r="E149" s="220"/>
      <c r="F149" s="32" t="s">
        <v>9</v>
      </c>
      <c r="G149" s="221"/>
      <c r="H149" s="754"/>
      <c r="I149" s="755"/>
      <c r="J149" s="633"/>
      <c r="K149" s="756"/>
      <c r="L149" s="126"/>
    </row>
    <row r="150" spans="1:12" s="127" customFormat="1" ht="16.5" customHeight="1">
      <c r="A150" s="525">
        <v>141</v>
      </c>
      <c r="B150" s="336" t="s">
        <v>25</v>
      </c>
      <c r="C150" s="575" t="s">
        <v>427</v>
      </c>
      <c r="D150" s="583" t="s">
        <v>1571</v>
      </c>
      <c r="E150" s="220"/>
      <c r="F150" s="528" t="s">
        <v>11</v>
      </c>
      <c r="G150" s="221"/>
      <c r="H150" s="577" t="s">
        <v>1572</v>
      </c>
      <c r="I150" s="578"/>
      <c r="J150" s="758"/>
      <c r="K150" s="584"/>
      <c r="L150" s="113"/>
    </row>
    <row r="151" spans="1:12" s="127" customFormat="1" ht="16.5" customHeight="1">
      <c r="A151" s="525">
        <v>142</v>
      </c>
      <c r="B151" s="336" t="s">
        <v>25</v>
      </c>
      <c r="C151" s="575" t="s">
        <v>427</v>
      </c>
      <c r="D151" s="583" t="s">
        <v>1573</v>
      </c>
      <c r="E151" s="220"/>
      <c r="F151" s="528" t="s">
        <v>11</v>
      </c>
      <c r="G151" s="221"/>
      <c r="H151" s="577" t="s">
        <v>1574</v>
      </c>
      <c r="I151" s="578"/>
      <c r="J151" s="758"/>
      <c r="K151" s="584"/>
      <c r="L151" s="113"/>
    </row>
    <row r="152" spans="1:12" s="127" customFormat="1" ht="16.5" customHeight="1">
      <c r="A152" s="525">
        <v>143</v>
      </c>
      <c r="B152" s="336" t="s">
        <v>25</v>
      </c>
      <c r="C152" s="575" t="s">
        <v>427</v>
      </c>
      <c r="D152" s="583" t="s">
        <v>1575</v>
      </c>
      <c r="E152" s="220"/>
      <c r="F152" s="528" t="s">
        <v>11</v>
      </c>
      <c r="G152" s="221"/>
      <c r="H152" s="577" t="s">
        <v>1576</v>
      </c>
      <c r="I152" s="578"/>
      <c r="J152" s="758"/>
      <c r="K152" s="584"/>
      <c r="L152" s="113"/>
    </row>
    <row r="153" spans="1:12" s="127" customFormat="1" ht="16.5" customHeight="1">
      <c r="A153" s="525">
        <v>144</v>
      </c>
      <c r="B153" s="336" t="s">
        <v>25</v>
      </c>
      <c r="C153" s="575" t="s">
        <v>427</v>
      </c>
      <c r="D153" s="583" t="s">
        <v>1577</v>
      </c>
      <c r="E153" s="220"/>
      <c r="F153" s="528" t="s">
        <v>11</v>
      </c>
      <c r="G153" s="221"/>
      <c r="H153" s="577" t="s">
        <v>1578</v>
      </c>
      <c r="I153" s="578"/>
      <c r="J153" s="758"/>
      <c r="K153" s="584"/>
      <c r="L153" s="113"/>
    </row>
    <row r="154" spans="1:12" s="127" customFormat="1" ht="16.5" customHeight="1">
      <c r="A154" s="525">
        <v>145</v>
      </c>
      <c r="B154" s="336" t="s">
        <v>25</v>
      </c>
      <c r="C154" s="575" t="s">
        <v>427</v>
      </c>
      <c r="D154" s="583" t="s">
        <v>1579</v>
      </c>
      <c r="E154" s="220"/>
      <c r="F154" s="528" t="s">
        <v>11</v>
      </c>
      <c r="G154" s="221"/>
      <c r="H154" s="577" t="s">
        <v>1580</v>
      </c>
      <c r="I154" s="578"/>
      <c r="J154" s="758"/>
      <c r="K154" s="584"/>
      <c r="L154" s="113"/>
    </row>
    <row r="155" spans="1:12" s="127" customFormat="1" ht="16.5" customHeight="1">
      <c r="A155" s="525">
        <v>146</v>
      </c>
      <c r="B155" s="336" t="s">
        <v>25</v>
      </c>
      <c r="C155" s="575" t="s">
        <v>427</v>
      </c>
      <c r="D155" s="583" t="s">
        <v>1581</v>
      </c>
      <c r="E155" s="220"/>
      <c r="F155" s="528" t="s">
        <v>11</v>
      </c>
      <c r="G155" s="221"/>
      <c r="H155" s="577" t="s">
        <v>1582</v>
      </c>
      <c r="I155" s="578"/>
      <c r="J155" s="758"/>
      <c r="K155" s="584"/>
      <c r="L155" s="113"/>
    </row>
    <row r="156" spans="1:12" s="127" customFormat="1" ht="16.5" customHeight="1">
      <c r="A156" s="525">
        <v>147</v>
      </c>
      <c r="B156" s="336" t="s">
        <v>25</v>
      </c>
      <c r="C156" s="575" t="s">
        <v>427</v>
      </c>
      <c r="D156" s="583" t="s">
        <v>1583</v>
      </c>
      <c r="E156" s="220"/>
      <c r="F156" s="528" t="s">
        <v>11</v>
      </c>
      <c r="G156" s="221"/>
      <c r="H156" s="577" t="s">
        <v>1584</v>
      </c>
      <c r="I156" s="578"/>
      <c r="J156" s="758"/>
      <c r="K156" s="584" t="s">
        <v>2026</v>
      </c>
      <c r="L156" s="113"/>
    </row>
    <row r="157" spans="1:12" s="127" customFormat="1" ht="16.5" customHeight="1">
      <c r="A157" s="525">
        <v>148</v>
      </c>
      <c r="B157" s="336" t="s">
        <v>25</v>
      </c>
      <c r="C157" s="575" t="s">
        <v>427</v>
      </c>
      <c r="D157" s="583" t="s">
        <v>1585</v>
      </c>
      <c r="E157" s="220"/>
      <c r="F157" s="528" t="s">
        <v>11</v>
      </c>
      <c r="G157" s="221"/>
      <c r="H157" s="577" t="s">
        <v>1586</v>
      </c>
      <c r="I157" s="578"/>
      <c r="J157" s="758"/>
      <c r="K157" s="584"/>
      <c r="L157" s="113"/>
    </row>
    <row r="158" spans="1:12" s="127" customFormat="1" ht="16.5" customHeight="1">
      <c r="A158" s="525">
        <v>149</v>
      </c>
      <c r="B158" s="336" t="s">
        <v>25</v>
      </c>
      <c r="C158" s="575" t="s">
        <v>427</v>
      </c>
      <c r="D158" s="583" t="s">
        <v>1587</v>
      </c>
      <c r="E158" s="220"/>
      <c r="F158" s="528" t="s">
        <v>11</v>
      </c>
      <c r="G158" s="221"/>
      <c r="H158" s="577" t="s">
        <v>1588</v>
      </c>
      <c r="I158" s="578"/>
      <c r="J158" s="758"/>
      <c r="K158" s="584"/>
      <c r="L158" s="113"/>
    </row>
    <row r="159" spans="1:12" s="127" customFormat="1" ht="16.5" customHeight="1">
      <c r="A159" s="525">
        <v>150</v>
      </c>
      <c r="B159" s="336" t="s">
        <v>25</v>
      </c>
      <c r="C159" s="575" t="s">
        <v>427</v>
      </c>
      <c r="D159" s="583" t="s">
        <v>1589</v>
      </c>
      <c r="E159" s="220"/>
      <c r="F159" s="528" t="s">
        <v>1983</v>
      </c>
      <c r="G159" s="221"/>
      <c r="H159" s="577" t="s">
        <v>1590</v>
      </c>
      <c r="I159" s="578"/>
      <c r="J159" s="758"/>
      <c r="K159" s="584"/>
      <c r="L159" s="113"/>
    </row>
    <row r="160" spans="1:12" s="127" customFormat="1" ht="16.5" customHeight="1">
      <c r="A160" s="525">
        <v>151</v>
      </c>
      <c r="B160" s="336" t="s">
        <v>25</v>
      </c>
      <c r="C160" s="575" t="s">
        <v>427</v>
      </c>
      <c r="D160" s="583" t="s">
        <v>1591</v>
      </c>
      <c r="E160" s="220"/>
      <c r="F160" s="528" t="s">
        <v>11</v>
      </c>
      <c r="G160" s="221"/>
      <c r="H160" s="577" t="s">
        <v>1592</v>
      </c>
      <c r="I160" s="578"/>
      <c r="J160" s="758"/>
      <c r="K160" s="584"/>
      <c r="L160" s="113"/>
    </row>
    <row r="161" spans="1:12" s="127" customFormat="1" ht="16.5" customHeight="1">
      <c r="A161" s="525">
        <v>152</v>
      </c>
      <c r="B161" s="336" t="s">
        <v>25</v>
      </c>
      <c r="C161" s="575" t="s">
        <v>427</v>
      </c>
      <c r="D161" s="583" t="s">
        <v>2188</v>
      </c>
      <c r="E161" s="220" t="s">
        <v>2186</v>
      </c>
      <c r="F161" s="528" t="s">
        <v>1983</v>
      </c>
      <c r="G161" s="221"/>
      <c r="H161" s="577" t="s">
        <v>1593</v>
      </c>
      <c r="I161" s="578"/>
      <c r="J161" s="682" t="s">
        <v>2756</v>
      </c>
      <c r="K161" s="584"/>
      <c r="L161" s="113"/>
    </row>
    <row r="162" spans="1:12" s="127" customFormat="1" ht="16.5" customHeight="1">
      <c r="A162" s="525">
        <v>153</v>
      </c>
      <c r="B162" s="336" t="s">
        <v>25</v>
      </c>
      <c r="C162" s="575" t="s">
        <v>427</v>
      </c>
      <c r="D162" s="583" t="s">
        <v>2189</v>
      </c>
      <c r="E162" s="220" t="s">
        <v>2187</v>
      </c>
      <c r="F162" s="528" t="s">
        <v>11</v>
      </c>
      <c r="G162" s="221"/>
      <c r="H162" s="577" t="s">
        <v>1594</v>
      </c>
      <c r="I162" s="578"/>
      <c r="J162" s="683"/>
      <c r="K162" s="584"/>
      <c r="L162" s="113"/>
    </row>
    <row r="163" spans="1:12" s="127" customFormat="1" ht="16.5" customHeight="1">
      <c r="A163" s="525">
        <v>154</v>
      </c>
      <c r="B163" s="336" t="s">
        <v>25</v>
      </c>
      <c r="C163" s="575" t="s">
        <v>427</v>
      </c>
      <c r="D163" s="583" t="s">
        <v>1595</v>
      </c>
      <c r="E163" s="220"/>
      <c r="F163" s="528" t="s">
        <v>1983</v>
      </c>
      <c r="G163" s="221"/>
      <c r="H163" s="577" t="s">
        <v>1596</v>
      </c>
      <c r="I163" s="578"/>
      <c r="J163" s="683"/>
      <c r="K163" s="584"/>
      <c r="L163" s="113"/>
    </row>
    <row r="164" spans="1:12" s="127" customFormat="1" ht="16.5" customHeight="1">
      <c r="A164" s="525">
        <v>155</v>
      </c>
      <c r="B164" s="336" t="s">
        <v>25</v>
      </c>
      <c r="C164" s="575" t="s">
        <v>427</v>
      </c>
      <c r="D164" s="583" t="s">
        <v>1597</v>
      </c>
      <c r="E164" s="220"/>
      <c r="F164" s="528" t="s">
        <v>11</v>
      </c>
      <c r="G164" s="221"/>
      <c r="H164" s="577" t="s">
        <v>1598</v>
      </c>
      <c r="I164" s="578"/>
      <c r="J164" s="683"/>
      <c r="K164" s="584"/>
      <c r="L164" s="113"/>
    </row>
    <row r="165" spans="1:12" s="127" customFormat="1" ht="16.5" customHeight="1">
      <c r="A165" s="525">
        <v>156</v>
      </c>
      <c r="B165" s="336" t="s">
        <v>25</v>
      </c>
      <c r="C165" s="575" t="s">
        <v>427</v>
      </c>
      <c r="D165" s="583" t="s">
        <v>1599</v>
      </c>
      <c r="E165" s="220"/>
      <c r="F165" s="528" t="s">
        <v>1983</v>
      </c>
      <c r="G165" s="221"/>
      <c r="H165" s="577" t="s">
        <v>1600</v>
      </c>
      <c r="I165" s="578"/>
      <c r="J165" s="684"/>
      <c r="K165" s="584"/>
      <c r="L165" s="113"/>
    </row>
    <row r="166" spans="1:12" s="127" customFormat="1" ht="16.5" customHeight="1">
      <c r="A166" s="525">
        <v>157</v>
      </c>
      <c r="B166" s="336" t="s">
        <v>25</v>
      </c>
      <c r="C166" s="575" t="s">
        <v>427</v>
      </c>
      <c r="D166" s="583" t="s">
        <v>1601</v>
      </c>
      <c r="E166" s="577"/>
      <c r="F166" s="528" t="s">
        <v>11</v>
      </c>
      <c r="G166" s="221"/>
      <c r="H166" s="577" t="s">
        <v>1602</v>
      </c>
      <c r="I166" s="578"/>
      <c r="J166" s="682" t="s">
        <v>2820</v>
      </c>
      <c r="K166" s="584"/>
      <c r="L166" s="113"/>
    </row>
    <row r="167" spans="1:12" s="127" customFormat="1" ht="16.5" customHeight="1">
      <c r="A167" s="525">
        <v>158</v>
      </c>
      <c r="B167" s="336" t="s">
        <v>25</v>
      </c>
      <c r="C167" s="575" t="s">
        <v>427</v>
      </c>
      <c r="D167" s="583" t="s">
        <v>1603</v>
      </c>
      <c r="E167" s="577"/>
      <c r="F167" s="528" t="s">
        <v>11</v>
      </c>
      <c r="G167" s="221"/>
      <c r="H167" s="577" t="s">
        <v>1604</v>
      </c>
      <c r="I167" s="578"/>
      <c r="J167" s="683"/>
      <c r="K167" s="584"/>
      <c r="L167" s="113"/>
    </row>
    <row r="168" spans="1:12" s="127" customFormat="1" ht="16.5" customHeight="1">
      <c r="A168" s="525">
        <v>159</v>
      </c>
      <c r="B168" s="336" t="s">
        <v>25</v>
      </c>
      <c r="C168" s="575" t="s">
        <v>427</v>
      </c>
      <c r="D168" s="583" t="s">
        <v>1605</v>
      </c>
      <c r="E168" s="577"/>
      <c r="F168" s="528" t="s">
        <v>11</v>
      </c>
      <c r="G168" s="221"/>
      <c r="H168" s="577" t="s">
        <v>1606</v>
      </c>
      <c r="I168" s="578"/>
      <c r="J168" s="683"/>
      <c r="K168" s="584"/>
      <c r="L168" s="113"/>
    </row>
    <row r="169" spans="1:12" s="127" customFormat="1" ht="16.5" customHeight="1">
      <c r="A169" s="525">
        <v>160</v>
      </c>
      <c r="B169" s="336" t="s">
        <v>25</v>
      </c>
      <c r="C169" s="575" t="s">
        <v>427</v>
      </c>
      <c r="D169" s="583" t="s">
        <v>1607</v>
      </c>
      <c r="E169" s="577"/>
      <c r="F169" s="528" t="s">
        <v>11</v>
      </c>
      <c r="G169" s="221"/>
      <c r="H169" s="577" t="s">
        <v>1608</v>
      </c>
      <c r="I169" s="578"/>
      <c r="J169" s="683"/>
      <c r="K169" s="584"/>
      <c r="L169" s="113"/>
    </row>
    <row r="170" spans="1:12" s="127" customFormat="1" ht="16.5" customHeight="1">
      <c r="A170" s="525">
        <v>161</v>
      </c>
      <c r="B170" s="336" t="s">
        <v>25</v>
      </c>
      <c r="C170" s="575" t="s">
        <v>427</v>
      </c>
      <c r="D170" s="583" t="s">
        <v>1609</v>
      </c>
      <c r="E170" s="577"/>
      <c r="F170" s="528" t="s">
        <v>11</v>
      </c>
      <c r="G170" s="221"/>
      <c r="H170" s="577" t="s">
        <v>1610</v>
      </c>
      <c r="I170" s="578"/>
      <c r="J170" s="683"/>
      <c r="K170" s="584"/>
      <c r="L170" s="113"/>
    </row>
    <row r="171" spans="1:12" s="127" customFormat="1" ht="16.5" customHeight="1">
      <c r="A171" s="525">
        <v>162</v>
      </c>
      <c r="B171" s="336" t="s">
        <v>25</v>
      </c>
      <c r="C171" s="575" t="s">
        <v>427</v>
      </c>
      <c r="D171" s="583" t="s">
        <v>1611</v>
      </c>
      <c r="E171" s="577"/>
      <c r="F171" s="528" t="s">
        <v>11</v>
      </c>
      <c r="G171" s="221"/>
      <c r="H171" s="577" t="s">
        <v>1612</v>
      </c>
      <c r="I171" s="578"/>
      <c r="J171" s="683"/>
      <c r="K171" s="584"/>
      <c r="L171" s="113"/>
    </row>
    <row r="172" spans="1:12" s="127" customFormat="1" ht="16.5" customHeight="1">
      <c r="A172" s="525">
        <v>163</v>
      </c>
      <c r="B172" s="336" t="s">
        <v>25</v>
      </c>
      <c r="C172" s="575" t="s">
        <v>427</v>
      </c>
      <c r="D172" s="583" t="s">
        <v>1613</v>
      </c>
      <c r="E172" s="577"/>
      <c r="F172" s="528" t="s">
        <v>11</v>
      </c>
      <c r="G172" s="221"/>
      <c r="H172" s="577" t="s">
        <v>1614</v>
      </c>
      <c r="I172" s="578"/>
      <c r="J172" s="683"/>
      <c r="K172" s="584"/>
      <c r="L172" s="113"/>
    </row>
    <row r="173" spans="1:12" s="127" customFormat="1" ht="16.5" customHeight="1">
      <c r="A173" s="525">
        <v>164</v>
      </c>
      <c r="B173" s="336" t="s">
        <v>25</v>
      </c>
      <c r="C173" s="575" t="s">
        <v>427</v>
      </c>
      <c r="D173" s="583" t="s">
        <v>1615</v>
      </c>
      <c r="E173" s="577"/>
      <c r="F173" s="528" t="s">
        <v>11</v>
      </c>
      <c r="G173" s="221"/>
      <c r="H173" s="577" t="s">
        <v>1616</v>
      </c>
      <c r="I173" s="578"/>
      <c r="J173" s="683"/>
      <c r="K173" s="584"/>
      <c r="L173" s="113"/>
    </row>
    <row r="174" spans="1:12" s="127" customFormat="1" ht="16.5" customHeight="1">
      <c r="A174" s="525">
        <v>165</v>
      </c>
      <c r="B174" s="336" t="s">
        <v>25</v>
      </c>
      <c r="C174" s="575" t="s">
        <v>427</v>
      </c>
      <c r="D174" s="583" t="s">
        <v>1617</v>
      </c>
      <c r="E174" s="577"/>
      <c r="F174" s="528" t="s">
        <v>11</v>
      </c>
      <c r="G174" s="221"/>
      <c r="H174" s="577" t="s">
        <v>1618</v>
      </c>
      <c r="I174" s="578"/>
      <c r="J174" s="683"/>
      <c r="K174" s="584"/>
      <c r="L174" s="113"/>
    </row>
    <row r="175" spans="1:12" s="127" customFormat="1" ht="16.5" customHeight="1">
      <c r="A175" s="525">
        <v>166</v>
      </c>
      <c r="B175" s="336" t="s">
        <v>25</v>
      </c>
      <c r="C175" s="575" t="s">
        <v>427</v>
      </c>
      <c r="D175" s="583" t="s">
        <v>1619</v>
      </c>
      <c r="E175" s="577"/>
      <c r="F175" s="528" t="s">
        <v>11</v>
      </c>
      <c r="G175" s="221"/>
      <c r="H175" s="577" t="s">
        <v>1620</v>
      </c>
      <c r="I175" s="578"/>
      <c r="J175" s="683"/>
      <c r="K175" s="585"/>
      <c r="L175" s="113"/>
    </row>
    <row r="176" spans="1:12" s="127" customFormat="1" ht="16.5" customHeight="1">
      <c r="A176" s="525">
        <v>167</v>
      </c>
      <c r="B176" s="336" t="s">
        <v>25</v>
      </c>
      <c r="C176" s="575" t="s">
        <v>427</v>
      </c>
      <c r="D176" s="583" t="s">
        <v>1621</v>
      </c>
      <c r="E176" s="577"/>
      <c r="F176" s="528" t="s">
        <v>11</v>
      </c>
      <c r="G176" s="221"/>
      <c r="H176" s="577" t="s">
        <v>1622</v>
      </c>
      <c r="I176" s="578"/>
      <c r="J176" s="683"/>
      <c r="K176" s="585"/>
      <c r="L176" s="113"/>
    </row>
    <row r="177" spans="1:12" s="127" customFormat="1" ht="16.5" customHeight="1">
      <c r="A177" s="525">
        <v>168</v>
      </c>
      <c r="B177" s="336" t="s">
        <v>25</v>
      </c>
      <c r="C177" s="575" t="s">
        <v>427</v>
      </c>
      <c r="D177" s="583" t="s">
        <v>1623</v>
      </c>
      <c r="E177" s="577"/>
      <c r="F177" s="528" t="s">
        <v>11</v>
      </c>
      <c r="G177" s="221"/>
      <c r="H177" s="577" t="s">
        <v>1624</v>
      </c>
      <c r="I177" s="578"/>
      <c r="J177" s="684"/>
      <c r="K177" s="585"/>
      <c r="L177" s="113"/>
    </row>
    <row r="178" spans="1:12" s="127" customFormat="1" ht="16.5" customHeight="1">
      <c r="A178" s="525">
        <v>169</v>
      </c>
      <c r="B178" s="336" t="s">
        <v>25</v>
      </c>
      <c r="C178" s="575" t="s">
        <v>427</v>
      </c>
      <c r="D178" s="576" t="s">
        <v>2338</v>
      </c>
      <c r="E178" s="220"/>
      <c r="F178" s="528" t="s">
        <v>11</v>
      </c>
      <c r="G178" s="221"/>
      <c r="H178" s="577" t="s">
        <v>2339</v>
      </c>
      <c r="I178" s="578"/>
      <c r="J178" s="633" t="s">
        <v>2819</v>
      </c>
      <c r="K178" s="582" t="s">
        <v>2340</v>
      </c>
      <c r="L178" s="126"/>
    </row>
    <row r="179" spans="1:12" s="127" customFormat="1" ht="16.5" customHeight="1">
      <c r="A179" s="525">
        <v>170</v>
      </c>
      <c r="B179" s="336" t="s">
        <v>25</v>
      </c>
      <c r="C179" s="575" t="s">
        <v>427</v>
      </c>
      <c r="D179" s="576" t="s">
        <v>2341</v>
      </c>
      <c r="E179" s="220"/>
      <c r="F179" s="528" t="s">
        <v>11</v>
      </c>
      <c r="G179" s="221"/>
      <c r="H179" s="577" t="s">
        <v>2342</v>
      </c>
      <c r="I179" s="578"/>
      <c r="J179" s="633" t="s">
        <v>2349</v>
      </c>
      <c r="K179" s="582" t="s">
        <v>2783</v>
      </c>
      <c r="L179" s="126"/>
    </row>
    <row r="180" spans="1:12" s="127" customFormat="1" ht="16.5" customHeight="1">
      <c r="A180" s="525">
        <v>171</v>
      </c>
      <c r="B180" s="336" t="s">
        <v>25</v>
      </c>
      <c r="C180" s="575" t="s">
        <v>427</v>
      </c>
      <c r="D180" s="576" t="s">
        <v>2343</v>
      </c>
      <c r="E180" s="220"/>
      <c r="F180" s="528" t="s">
        <v>11</v>
      </c>
      <c r="G180" s="221"/>
      <c r="H180" s="577" t="s">
        <v>2344</v>
      </c>
      <c r="I180" s="578"/>
      <c r="J180" s="581"/>
      <c r="K180" s="582" t="s">
        <v>2345</v>
      </c>
      <c r="L180" s="126"/>
    </row>
    <row r="181" spans="1:12" s="127" customFormat="1" ht="16.5" customHeight="1">
      <c r="A181" s="525">
        <v>172</v>
      </c>
      <c r="B181" s="336" t="s">
        <v>25</v>
      </c>
      <c r="C181" s="575" t="s">
        <v>427</v>
      </c>
      <c r="D181" s="576" t="s">
        <v>2346</v>
      </c>
      <c r="E181" s="220"/>
      <c r="F181" s="528" t="s">
        <v>11</v>
      </c>
      <c r="G181" s="221"/>
      <c r="H181" s="577" t="s">
        <v>2347</v>
      </c>
      <c r="I181" s="578"/>
      <c r="J181" s="633" t="s">
        <v>2788</v>
      </c>
      <c r="K181" s="582" t="s">
        <v>2348</v>
      </c>
      <c r="L181" s="126"/>
    </row>
    <row r="182" spans="1:12" s="127" customFormat="1" ht="16.5" customHeight="1">
      <c r="A182" s="525">
        <v>173</v>
      </c>
      <c r="B182" s="551" t="s">
        <v>25</v>
      </c>
      <c r="C182" s="575" t="s">
        <v>2336</v>
      </c>
      <c r="D182" s="576" t="s">
        <v>2784</v>
      </c>
      <c r="E182" s="220"/>
      <c r="F182" s="35" t="s">
        <v>10</v>
      </c>
      <c r="G182" s="221"/>
      <c r="H182" s="627" t="s">
        <v>2790</v>
      </c>
      <c r="I182" s="578"/>
      <c r="J182" s="633" t="s">
        <v>2818</v>
      </c>
      <c r="K182" s="582"/>
      <c r="L182" s="126"/>
    </row>
    <row r="183" spans="1:12" s="127" customFormat="1" ht="16.5" customHeight="1">
      <c r="A183" s="525">
        <v>174</v>
      </c>
      <c r="B183" s="551" t="s">
        <v>25</v>
      </c>
      <c r="C183" s="575" t="s">
        <v>427</v>
      </c>
      <c r="D183" s="576" t="s">
        <v>2785</v>
      </c>
      <c r="E183" s="220"/>
      <c r="F183" s="35" t="s">
        <v>10</v>
      </c>
      <c r="G183" s="221"/>
      <c r="H183" s="627" t="s">
        <v>2791</v>
      </c>
      <c r="I183" s="578"/>
      <c r="J183" s="633" t="s">
        <v>2816</v>
      </c>
      <c r="K183" s="582"/>
      <c r="L183" s="126"/>
    </row>
    <row r="184" spans="1:12" s="127" customFormat="1" ht="16.5" customHeight="1">
      <c r="A184" s="525">
        <v>175</v>
      </c>
      <c r="B184" s="551" t="s">
        <v>25</v>
      </c>
      <c r="C184" s="575" t="s">
        <v>427</v>
      </c>
      <c r="D184" s="576" t="s">
        <v>2786</v>
      </c>
      <c r="E184" s="220"/>
      <c r="F184" s="528" t="s">
        <v>11</v>
      </c>
      <c r="G184" s="221"/>
      <c r="H184" s="627" t="s">
        <v>2792</v>
      </c>
      <c r="I184" s="578"/>
      <c r="J184" s="633" t="s">
        <v>2817</v>
      </c>
      <c r="K184" s="582"/>
      <c r="L184" s="126"/>
    </row>
    <row r="185" spans="1:12" s="127" customFormat="1" ht="16.5" customHeight="1">
      <c r="A185" s="525">
        <v>176</v>
      </c>
      <c r="B185" s="551" t="s">
        <v>25</v>
      </c>
      <c r="C185" s="575" t="s">
        <v>427</v>
      </c>
      <c r="D185" s="576" t="s">
        <v>2787</v>
      </c>
      <c r="E185" s="220"/>
      <c r="F185" s="35" t="s">
        <v>10</v>
      </c>
      <c r="G185" s="221"/>
      <c r="H185" s="627" t="s">
        <v>2793</v>
      </c>
      <c r="I185" s="578"/>
      <c r="J185" s="633" t="s">
        <v>2798</v>
      </c>
      <c r="K185" s="582"/>
      <c r="L185" s="126"/>
    </row>
    <row r="186" spans="1:12" ht="16.5" customHeight="1">
      <c r="A186" s="525">
        <v>177</v>
      </c>
      <c r="B186" s="336" t="s">
        <v>25</v>
      </c>
      <c r="C186" s="586" t="s">
        <v>429</v>
      </c>
      <c r="D186" s="337" t="s">
        <v>430</v>
      </c>
      <c r="E186" s="336" t="s">
        <v>431</v>
      </c>
      <c r="F186" s="528" t="s">
        <v>11</v>
      </c>
      <c r="G186" s="221"/>
      <c r="H186" s="338"/>
      <c r="I186" s="565" t="s">
        <v>432</v>
      </c>
      <c r="J186" s="536" t="s">
        <v>2025</v>
      </c>
      <c r="K186" s="657"/>
    </row>
    <row r="187" spans="1:12" ht="16.5" customHeight="1">
      <c r="A187" s="525">
        <v>178</v>
      </c>
      <c r="B187" s="336" t="s">
        <v>25</v>
      </c>
      <c r="C187" s="586" t="s">
        <v>429</v>
      </c>
      <c r="D187" s="337" t="s">
        <v>433</v>
      </c>
      <c r="E187" s="336" t="s">
        <v>434</v>
      </c>
      <c r="F187" s="528" t="s">
        <v>11</v>
      </c>
      <c r="G187" s="221"/>
      <c r="H187" s="338"/>
      <c r="I187" s="565" t="s">
        <v>435</v>
      </c>
      <c r="J187" s="529"/>
      <c r="K187" s="670"/>
    </row>
    <row r="188" spans="1:12" ht="16.5" customHeight="1">
      <c r="A188" s="525">
        <v>179</v>
      </c>
      <c r="B188" s="336" t="s">
        <v>25</v>
      </c>
      <c r="C188" s="586" t="s">
        <v>429</v>
      </c>
      <c r="D188" s="337" t="s">
        <v>436</v>
      </c>
      <c r="E188" s="336" t="s">
        <v>434</v>
      </c>
      <c r="F188" s="528" t="s">
        <v>11</v>
      </c>
      <c r="G188" s="221"/>
      <c r="H188" s="338"/>
      <c r="I188" s="565" t="s">
        <v>437</v>
      </c>
      <c r="J188" s="529"/>
      <c r="K188" s="670"/>
    </row>
    <row r="189" spans="1:12" ht="16.5" customHeight="1">
      <c r="A189" s="525">
        <v>180</v>
      </c>
      <c r="B189" s="336" t="s">
        <v>25</v>
      </c>
      <c r="C189" s="586" t="s">
        <v>429</v>
      </c>
      <c r="D189" s="337" t="s">
        <v>438</v>
      </c>
      <c r="E189" s="527"/>
      <c r="F189" s="528" t="s">
        <v>11</v>
      </c>
      <c r="G189" s="221"/>
      <c r="H189" s="338"/>
      <c r="I189" s="531"/>
      <c r="J189" s="529"/>
      <c r="K189" s="670"/>
    </row>
    <row r="190" spans="1:12" ht="16.5" customHeight="1">
      <c r="A190" s="525">
        <v>181</v>
      </c>
      <c r="B190" s="336" t="s">
        <v>25</v>
      </c>
      <c r="C190" s="586" t="s">
        <v>429</v>
      </c>
      <c r="D190" s="337" t="s">
        <v>439</v>
      </c>
      <c r="E190" s="527"/>
      <c r="F190" s="528" t="s">
        <v>11</v>
      </c>
      <c r="G190" s="221"/>
      <c r="H190" s="338"/>
      <c r="I190" s="531"/>
      <c r="J190" s="529"/>
      <c r="K190" s="670"/>
    </row>
    <row r="191" spans="1:12" ht="16.5" customHeight="1">
      <c r="A191" s="525">
        <v>182</v>
      </c>
      <c r="B191" s="336" t="s">
        <v>25</v>
      </c>
      <c r="C191" s="586" t="s">
        <v>429</v>
      </c>
      <c r="D191" s="337" t="s">
        <v>440</v>
      </c>
      <c r="E191" s="527"/>
      <c r="F191" s="528" t="s">
        <v>11</v>
      </c>
      <c r="G191" s="221"/>
      <c r="H191" s="338"/>
      <c r="I191" s="531"/>
      <c r="J191" s="529"/>
      <c r="K191" s="658"/>
    </row>
    <row r="192" spans="1:12" ht="16.5" customHeight="1">
      <c r="A192" s="525">
        <v>183</v>
      </c>
      <c r="B192" s="336" t="s">
        <v>25</v>
      </c>
      <c r="C192" s="586" t="s">
        <v>441</v>
      </c>
      <c r="D192" s="534" t="s">
        <v>1219</v>
      </c>
      <c r="E192" s="527"/>
      <c r="F192" s="528" t="s">
        <v>11</v>
      </c>
      <c r="G192" s="221"/>
      <c r="H192" s="338"/>
      <c r="I192" s="531"/>
      <c r="J192" s="673" t="s">
        <v>2752</v>
      </c>
      <c r="K192" s="657"/>
    </row>
    <row r="193" spans="1:11" ht="16.5" customHeight="1">
      <c r="A193" s="525">
        <v>184</v>
      </c>
      <c r="B193" s="336" t="s">
        <v>25</v>
      </c>
      <c r="C193" s="586" t="s">
        <v>441</v>
      </c>
      <c r="D193" s="534" t="s">
        <v>442</v>
      </c>
      <c r="E193" s="336" t="s">
        <v>443</v>
      </c>
      <c r="F193" s="528" t="s">
        <v>11</v>
      </c>
      <c r="G193" s="221"/>
      <c r="H193" s="338"/>
      <c r="I193" s="531"/>
      <c r="J193" s="674"/>
      <c r="K193" s="670"/>
    </row>
    <row r="194" spans="1:11" ht="16.5" customHeight="1">
      <c r="A194" s="525">
        <v>185</v>
      </c>
      <c r="B194" s="336" t="s">
        <v>25</v>
      </c>
      <c r="C194" s="586" t="s">
        <v>441</v>
      </c>
      <c r="D194" s="534" t="s">
        <v>1220</v>
      </c>
      <c r="E194" s="336" t="s">
        <v>2751</v>
      </c>
      <c r="F194" s="528" t="s">
        <v>11</v>
      </c>
      <c r="G194" s="221"/>
      <c r="H194" s="338"/>
      <c r="I194" s="531"/>
      <c r="J194" s="674"/>
      <c r="K194" s="670"/>
    </row>
    <row r="195" spans="1:11" ht="16.5" customHeight="1">
      <c r="A195" s="525">
        <v>186</v>
      </c>
      <c r="B195" s="336" t="s">
        <v>25</v>
      </c>
      <c r="C195" s="586" t="s">
        <v>441</v>
      </c>
      <c r="D195" s="534" t="s">
        <v>1221</v>
      </c>
      <c r="E195" s="336" t="s">
        <v>444</v>
      </c>
      <c r="F195" s="528" t="s">
        <v>11</v>
      </c>
      <c r="G195" s="221"/>
      <c r="H195" s="338"/>
      <c r="I195" s="531"/>
      <c r="J195" s="674"/>
      <c r="K195" s="670"/>
    </row>
    <row r="196" spans="1:11" ht="16.5" customHeight="1">
      <c r="A196" s="525">
        <v>187</v>
      </c>
      <c r="B196" s="336" t="s">
        <v>25</v>
      </c>
      <c r="C196" s="586" t="s">
        <v>441</v>
      </c>
      <c r="D196" s="534" t="s">
        <v>445</v>
      </c>
      <c r="E196" s="336" t="s">
        <v>446</v>
      </c>
      <c r="F196" s="528" t="s">
        <v>11</v>
      </c>
      <c r="G196" s="221"/>
      <c r="H196" s="338"/>
      <c r="I196" s="531"/>
      <c r="J196" s="674"/>
      <c r="K196" s="670"/>
    </row>
    <row r="197" spans="1:11" ht="16.5" customHeight="1">
      <c r="A197" s="525">
        <v>188</v>
      </c>
      <c r="B197" s="336" t="s">
        <v>25</v>
      </c>
      <c r="C197" s="586" t="s">
        <v>441</v>
      </c>
      <c r="D197" s="534" t="s">
        <v>447</v>
      </c>
      <c r="E197" s="336" t="s">
        <v>448</v>
      </c>
      <c r="F197" s="528" t="s">
        <v>11</v>
      </c>
      <c r="G197" s="221"/>
      <c r="H197" s="338"/>
      <c r="I197" s="531"/>
      <c r="J197" s="674"/>
      <c r="K197" s="670"/>
    </row>
    <row r="198" spans="1:11" ht="16.5" customHeight="1">
      <c r="A198" s="525">
        <v>189</v>
      </c>
      <c r="B198" s="336" t="s">
        <v>25</v>
      </c>
      <c r="C198" s="586" t="s">
        <v>441</v>
      </c>
      <c r="D198" s="534" t="s">
        <v>1222</v>
      </c>
      <c r="E198" s="336" t="s">
        <v>2751</v>
      </c>
      <c r="F198" s="528" t="s">
        <v>11</v>
      </c>
      <c r="G198" s="221"/>
      <c r="H198" s="338"/>
      <c r="I198" s="531"/>
      <c r="J198" s="674"/>
      <c r="K198" s="670"/>
    </row>
    <row r="199" spans="1:11" ht="16.5" customHeight="1">
      <c r="A199" s="525">
        <v>190</v>
      </c>
      <c r="B199" s="336" t="s">
        <v>25</v>
      </c>
      <c r="C199" s="586" t="s">
        <v>441</v>
      </c>
      <c r="D199" s="534" t="s">
        <v>1223</v>
      </c>
      <c r="E199" s="336" t="s">
        <v>449</v>
      </c>
      <c r="F199" s="528" t="s">
        <v>11</v>
      </c>
      <c r="G199" s="221"/>
      <c r="H199" s="338"/>
      <c r="I199" s="531"/>
      <c r="J199" s="674"/>
      <c r="K199" s="670"/>
    </row>
    <row r="200" spans="1:11" ht="16.5" customHeight="1">
      <c r="A200" s="525">
        <v>191</v>
      </c>
      <c r="B200" s="336" t="s">
        <v>25</v>
      </c>
      <c r="C200" s="586" t="s">
        <v>441</v>
      </c>
      <c r="D200" s="534" t="s">
        <v>1224</v>
      </c>
      <c r="E200" s="628" t="s">
        <v>2799</v>
      </c>
      <c r="F200" s="35" t="s">
        <v>10</v>
      </c>
      <c r="G200" s="221"/>
      <c r="H200" s="338"/>
      <c r="I200" s="339"/>
      <c r="J200" s="674"/>
      <c r="K200" s="670"/>
    </row>
    <row r="201" spans="1:11" ht="16.5" customHeight="1">
      <c r="A201" s="525">
        <v>192</v>
      </c>
      <c r="B201" s="336" t="s">
        <v>25</v>
      </c>
      <c r="C201" s="586" t="s">
        <v>441</v>
      </c>
      <c r="D201" s="534" t="s">
        <v>1225</v>
      </c>
      <c r="E201" s="336" t="s">
        <v>443</v>
      </c>
      <c r="F201" s="528" t="s">
        <v>11</v>
      </c>
      <c r="G201" s="221"/>
      <c r="H201" s="338"/>
      <c r="I201" s="531"/>
      <c r="J201" s="674"/>
      <c r="K201" s="670"/>
    </row>
    <row r="202" spans="1:11" ht="16.5" customHeight="1">
      <c r="A202" s="525">
        <v>193</v>
      </c>
      <c r="B202" s="336" t="s">
        <v>25</v>
      </c>
      <c r="C202" s="586" t="s">
        <v>441</v>
      </c>
      <c r="D202" s="534" t="s">
        <v>1226</v>
      </c>
      <c r="E202" s="336" t="s">
        <v>2751</v>
      </c>
      <c r="F202" s="528" t="s">
        <v>11</v>
      </c>
      <c r="G202" s="221"/>
      <c r="H202" s="338"/>
      <c r="I202" s="339"/>
      <c r="J202" s="674"/>
      <c r="K202" s="670"/>
    </row>
    <row r="203" spans="1:11" ht="16.5" customHeight="1">
      <c r="A203" s="525">
        <v>194</v>
      </c>
      <c r="B203" s="336" t="s">
        <v>25</v>
      </c>
      <c r="C203" s="586" t="s">
        <v>441</v>
      </c>
      <c r="D203" s="534" t="s">
        <v>1227</v>
      </c>
      <c r="E203" s="336" t="s">
        <v>444</v>
      </c>
      <c r="F203" s="528" t="s">
        <v>11</v>
      </c>
      <c r="G203" s="221"/>
      <c r="H203" s="338"/>
      <c r="I203" s="339"/>
      <c r="J203" s="674"/>
      <c r="K203" s="670"/>
    </row>
    <row r="204" spans="1:11" ht="16.5" customHeight="1">
      <c r="A204" s="525">
        <v>195</v>
      </c>
      <c r="B204" s="336" t="s">
        <v>25</v>
      </c>
      <c r="C204" s="586" t="s">
        <v>441</v>
      </c>
      <c r="D204" s="534" t="s">
        <v>450</v>
      </c>
      <c r="E204" s="336" t="s">
        <v>446</v>
      </c>
      <c r="F204" s="528" t="s">
        <v>11</v>
      </c>
      <c r="G204" s="221"/>
      <c r="H204" s="338"/>
      <c r="I204" s="339"/>
      <c r="J204" s="674"/>
      <c r="K204" s="670"/>
    </row>
    <row r="205" spans="1:11" ht="16.5" customHeight="1">
      <c r="A205" s="525">
        <v>196</v>
      </c>
      <c r="B205" s="336" t="s">
        <v>25</v>
      </c>
      <c r="C205" s="586" t="s">
        <v>441</v>
      </c>
      <c r="D205" s="534" t="s">
        <v>1228</v>
      </c>
      <c r="E205" s="336" t="s">
        <v>448</v>
      </c>
      <c r="F205" s="528" t="s">
        <v>11</v>
      </c>
      <c r="G205" s="221"/>
      <c r="H205" s="338"/>
      <c r="I205" s="339"/>
      <c r="J205" s="674"/>
      <c r="K205" s="670"/>
    </row>
    <row r="206" spans="1:11" ht="16.5" customHeight="1">
      <c r="A206" s="525">
        <v>197</v>
      </c>
      <c r="B206" s="336" t="s">
        <v>25</v>
      </c>
      <c r="C206" s="586" t="s">
        <v>441</v>
      </c>
      <c r="D206" s="534" t="s">
        <v>1229</v>
      </c>
      <c r="E206" s="336" t="s">
        <v>2751</v>
      </c>
      <c r="F206" s="528" t="s">
        <v>11</v>
      </c>
      <c r="G206" s="221"/>
      <c r="H206" s="338"/>
      <c r="I206" s="339"/>
      <c r="J206" s="674"/>
      <c r="K206" s="670"/>
    </row>
    <row r="207" spans="1:11" ht="16.5" customHeight="1">
      <c r="A207" s="525">
        <v>198</v>
      </c>
      <c r="B207" s="336" t="s">
        <v>25</v>
      </c>
      <c r="C207" s="586" t="s">
        <v>441</v>
      </c>
      <c r="D207" s="534" t="s">
        <v>1230</v>
      </c>
      <c r="E207" s="336" t="s">
        <v>449</v>
      </c>
      <c r="F207" s="528" t="s">
        <v>11</v>
      </c>
      <c r="G207" s="221"/>
      <c r="H207" s="338"/>
      <c r="I207" s="339"/>
      <c r="J207" s="674"/>
      <c r="K207" s="670"/>
    </row>
    <row r="208" spans="1:11" ht="16.5" customHeight="1">
      <c r="A208" s="525">
        <v>199</v>
      </c>
      <c r="B208" s="336" t="s">
        <v>25</v>
      </c>
      <c r="C208" s="586" t="s">
        <v>441</v>
      </c>
      <c r="D208" s="534" t="s">
        <v>451</v>
      </c>
      <c r="E208" s="336" t="s">
        <v>2799</v>
      </c>
      <c r="F208" s="35" t="s">
        <v>10</v>
      </c>
      <c r="G208" s="221"/>
      <c r="H208" s="338"/>
      <c r="I208" s="339"/>
      <c r="J208" s="674"/>
      <c r="K208" s="670"/>
    </row>
    <row r="209" spans="1:11" ht="16.5" customHeight="1">
      <c r="A209" s="525">
        <v>200</v>
      </c>
      <c r="B209" s="336" t="s">
        <v>25</v>
      </c>
      <c r="C209" s="586" t="s">
        <v>441</v>
      </c>
      <c r="D209" s="534" t="s">
        <v>1231</v>
      </c>
      <c r="E209" s="336" t="s">
        <v>443</v>
      </c>
      <c r="F209" s="528" t="s">
        <v>11</v>
      </c>
      <c r="G209" s="221"/>
      <c r="H209" s="338"/>
      <c r="I209" s="531"/>
      <c r="J209" s="674"/>
      <c r="K209" s="670"/>
    </row>
    <row r="210" spans="1:11" ht="16.5" customHeight="1">
      <c r="A210" s="525">
        <v>201</v>
      </c>
      <c r="B210" s="336" t="s">
        <v>25</v>
      </c>
      <c r="C210" s="586" t="s">
        <v>441</v>
      </c>
      <c r="D210" s="534" t="s">
        <v>1232</v>
      </c>
      <c r="E210" s="336" t="s">
        <v>2751</v>
      </c>
      <c r="F210" s="528" t="s">
        <v>11</v>
      </c>
      <c r="G210" s="221"/>
      <c r="H210" s="338"/>
      <c r="I210" s="339"/>
      <c r="J210" s="674"/>
      <c r="K210" s="670"/>
    </row>
    <row r="211" spans="1:11" ht="16.5" customHeight="1">
      <c r="A211" s="525">
        <v>202</v>
      </c>
      <c r="B211" s="336" t="s">
        <v>25</v>
      </c>
      <c r="C211" s="586" t="s">
        <v>441</v>
      </c>
      <c r="D211" s="534" t="s">
        <v>1233</v>
      </c>
      <c r="E211" s="336" t="s">
        <v>444</v>
      </c>
      <c r="F211" s="528" t="s">
        <v>11</v>
      </c>
      <c r="G211" s="221"/>
      <c r="H211" s="338"/>
      <c r="I211" s="339"/>
      <c r="J211" s="674"/>
      <c r="K211" s="670"/>
    </row>
    <row r="212" spans="1:11" ht="16.5" customHeight="1">
      <c r="A212" s="525">
        <v>203</v>
      </c>
      <c r="B212" s="336" t="s">
        <v>25</v>
      </c>
      <c r="C212" s="586" t="s">
        <v>441</v>
      </c>
      <c r="D212" s="534" t="s">
        <v>1234</v>
      </c>
      <c r="E212" s="336" t="s">
        <v>446</v>
      </c>
      <c r="F212" s="528" t="s">
        <v>11</v>
      </c>
      <c r="G212" s="221"/>
      <c r="H212" s="338"/>
      <c r="I212" s="339"/>
      <c r="J212" s="674"/>
      <c r="K212" s="670"/>
    </row>
    <row r="213" spans="1:11" ht="16.5" customHeight="1">
      <c r="A213" s="525">
        <v>204</v>
      </c>
      <c r="B213" s="336" t="s">
        <v>25</v>
      </c>
      <c r="C213" s="586" t="s">
        <v>441</v>
      </c>
      <c r="D213" s="534" t="s">
        <v>1235</v>
      </c>
      <c r="E213" s="336" t="s">
        <v>448</v>
      </c>
      <c r="F213" s="528" t="s">
        <v>11</v>
      </c>
      <c r="G213" s="221"/>
      <c r="H213" s="338"/>
      <c r="I213" s="339"/>
      <c r="J213" s="674"/>
      <c r="K213" s="670"/>
    </row>
    <row r="214" spans="1:11" ht="16.5" customHeight="1">
      <c r="A214" s="525">
        <v>205</v>
      </c>
      <c r="B214" s="336" t="s">
        <v>25</v>
      </c>
      <c r="C214" s="586" t="s">
        <v>441</v>
      </c>
      <c r="D214" s="534" t="s">
        <v>1236</v>
      </c>
      <c r="E214" s="336" t="s">
        <v>2751</v>
      </c>
      <c r="F214" s="528" t="s">
        <v>11</v>
      </c>
      <c r="G214" s="221"/>
      <c r="H214" s="338"/>
      <c r="I214" s="339"/>
      <c r="J214" s="674"/>
      <c r="K214" s="670"/>
    </row>
    <row r="215" spans="1:11" ht="16.5" customHeight="1">
      <c r="A215" s="525">
        <v>206</v>
      </c>
      <c r="B215" s="336" t="s">
        <v>25</v>
      </c>
      <c r="C215" s="586" t="s">
        <v>441</v>
      </c>
      <c r="D215" s="534" t="s">
        <v>1237</v>
      </c>
      <c r="E215" s="336" t="s">
        <v>449</v>
      </c>
      <c r="F215" s="528" t="s">
        <v>11</v>
      </c>
      <c r="G215" s="221"/>
      <c r="H215" s="338"/>
      <c r="I215" s="339"/>
      <c r="J215" s="674"/>
      <c r="K215" s="670"/>
    </row>
    <row r="216" spans="1:11" ht="16.5" customHeight="1">
      <c r="A216" s="525">
        <v>207</v>
      </c>
      <c r="B216" s="336" t="s">
        <v>25</v>
      </c>
      <c r="C216" s="586" t="s">
        <v>441</v>
      </c>
      <c r="D216" s="534" t="s">
        <v>1238</v>
      </c>
      <c r="E216" s="628" t="s">
        <v>2799</v>
      </c>
      <c r="F216" s="35" t="s">
        <v>10</v>
      </c>
      <c r="G216" s="221"/>
      <c r="H216" s="338"/>
      <c r="I216" s="339"/>
      <c r="J216" s="674"/>
      <c r="K216" s="670"/>
    </row>
    <row r="217" spans="1:11" ht="16.5" customHeight="1">
      <c r="A217" s="525">
        <v>208</v>
      </c>
      <c r="B217" s="336" t="s">
        <v>25</v>
      </c>
      <c r="C217" s="586" t="s">
        <v>441</v>
      </c>
      <c r="D217" s="534" t="s">
        <v>1239</v>
      </c>
      <c r="E217" s="336" t="s">
        <v>443</v>
      </c>
      <c r="F217" s="528" t="s">
        <v>11</v>
      </c>
      <c r="G217" s="221"/>
      <c r="H217" s="338"/>
      <c r="I217" s="531"/>
      <c r="J217" s="674"/>
      <c r="K217" s="670"/>
    </row>
    <row r="218" spans="1:11" ht="16.5" customHeight="1">
      <c r="A218" s="525">
        <v>209</v>
      </c>
      <c r="B218" s="336" t="s">
        <v>25</v>
      </c>
      <c r="C218" s="586" t="s">
        <v>441</v>
      </c>
      <c r="D218" s="534" t="s">
        <v>1240</v>
      </c>
      <c r="E218" s="336" t="s">
        <v>2751</v>
      </c>
      <c r="F218" s="528" t="s">
        <v>11</v>
      </c>
      <c r="G218" s="221"/>
      <c r="H218" s="338"/>
      <c r="I218" s="339"/>
      <c r="J218" s="674"/>
      <c r="K218" s="670"/>
    </row>
    <row r="219" spans="1:11" ht="16.5" customHeight="1">
      <c r="A219" s="525">
        <v>210</v>
      </c>
      <c r="B219" s="336" t="s">
        <v>25</v>
      </c>
      <c r="C219" s="586" t="s">
        <v>441</v>
      </c>
      <c r="D219" s="534" t="s">
        <v>1241</v>
      </c>
      <c r="E219" s="336" t="s">
        <v>444</v>
      </c>
      <c r="F219" s="528" t="s">
        <v>11</v>
      </c>
      <c r="G219" s="221"/>
      <c r="H219" s="338"/>
      <c r="I219" s="339"/>
      <c r="J219" s="674"/>
      <c r="K219" s="670"/>
    </row>
    <row r="220" spans="1:11" ht="16.5" customHeight="1">
      <c r="A220" s="525">
        <v>211</v>
      </c>
      <c r="B220" s="336" t="s">
        <v>25</v>
      </c>
      <c r="C220" s="586" t="s">
        <v>441</v>
      </c>
      <c r="D220" s="534" t="s">
        <v>1242</v>
      </c>
      <c r="E220" s="336" t="s">
        <v>446</v>
      </c>
      <c r="F220" s="528" t="s">
        <v>11</v>
      </c>
      <c r="G220" s="221"/>
      <c r="H220" s="338"/>
      <c r="I220" s="339"/>
      <c r="J220" s="674"/>
      <c r="K220" s="670"/>
    </row>
    <row r="221" spans="1:11" ht="16.5" customHeight="1">
      <c r="A221" s="525">
        <v>212</v>
      </c>
      <c r="B221" s="336" t="s">
        <v>25</v>
      </c>
      <c r="C221" s="586" t="s">
        <v>441</v>
      </c>
      <c r="D221" s="534" t="s">
        <v>1243</v>
      </c>
      <c r="E221" s="336" t="s">
        <v>448</v>
      </c>
      <c r="F221" s="528" t="s">
        <v>11</v>
      </c>
      <c r="G221" s="221"/>
      <c r="H221" s="338"/>
      <c r="I221" s="339"/>
      <c r="J221" s="674"/>
      <c r="K221" s="670"/>
    </row>
    <row r="222" spans="1:11" ht="16.5" customHeight="1">
      <c r="A222" s="525">
        <v>213</v>
      </c>
      <c r="B222" s="336" t="s">
        <v>25</v>
      </c>
      <c r="C222" s="586" t="s">
        <v>441</v>
      </c>
      <c r="D222" s="534" t="s">
        <v>1244</v>
      </c>
      <c r="E222" s="336" t="s">
        <v>2751</v>
      </c>
      <c r="F222" s="528" t="s">
        <v>11</v>
      </c>
      <c r="G222" s="221"/>
      <c r="H222" s="338"/>
      <c r="I222" s="339"/>
      <c r="J222" s="674"/>
      <c r="K222" s="670"/>
    </row>
    <row r="223" spans="1:11" ht="16.5" customHeight="1">
      <c r="A223" s="525">
        <v>214</v>
      </c>
      <c r="B223" s="336" t="s">
        <v>25</v>
      </c>
      <c r="C223" s="586" t="s">
        <v>441</v>
      </c>
      <c r="D223" s="534" t="s">
        <v>1245</v>
      </c>
      <c r="E223" s="336" t="s">
        <v>449</v>
      </c>
      <c r="F223" s="528" t="s">
        <v>11</v>
      </c>
      <c r="G223" s="221"/>
      <c r="H223" s="338"/>
      <c r="I223" s="339"/>
      <c r="J223" s="674"/>
      <c r="K223" s="670"/>
    </row>
    <row r="224" spans="1:11" ht="16.5" customHeight="1">
      <c r="A224" s="525">
        <v>215</v>
      </c>
      <c r="B224" s="336" t="s">
        <v>25</v>
      </c>
      <c r="C224" s="586" t="s">
        <v>441</v>
      </c>
      <c r="D224" s="534" t="s">
        <v>1246</v>
      </c>
      <c r="E224" s="628" t="s">
        <v>2799</v>
      </c>
      <c r="F224" s="35" t="s">
        <v>10</v>
      </c>
      <c r="G224" s="221"/>
      <c r="H224" s="338"/>
      <c r="I224" s="339"/>
      <c r="J224" s="674"/>
      <c r="K224" s="670"/>
    </row>
    <row r="225" spans="1:11" ht="16.5" customHeight="1">
      <c r="A225" s="525">
        <v>216</v>
      </c>
      <c r="B225" s="336" t="s">
        <v>25</v>
      </c>
      <c r="C225" s="586" t="s">
        <v>441</v>
      </c>
      <c r="D225" s="534" t="s">
        <v>1247</v>
      </c>
      <c r="E225" s="336" t="s">
        <v>443</v>
      </c>
      <c r="F225" s="528" t="s">
        <v>11</v>
      </c>
      <c r="G225" s="221"/>
      <c r="H225" s="338"/>
      <c r="I225" s="339"/>
      <c r="J225" s="674"/>
      <c r="K225" s="670"/>
    </row>
    <row r="226" spans="1:11" ht="16.5" customHeight="1">
      <c r="A226" s="525">
        <v>217</v>
      </c>
      <c r="B226" s="336" t="s">
        <v>25</v>
      </c>
      <c r="C226" s="586" t="s">
        <v>441</v>
      </c>
      <c r="D226" s="534" t="s">
        <v>1248</v>
      </c>
      <c r="E226" s="336" t="s">
        <v>2751</v>
      </c>
      <c r="F226" s="528" t="s">
        <v>11</v>
      </c>
      <c r="G226" s="221"/>
      <c r="H226" s="338"/>
      <c r="I226" s="339"/>
      <c r="J226" s="674"/>
      <c r="K226" s="670"/>
    </row>
    <row r="227" spans="1:11" ht="16.5" customHeight="1">
      <c r="A227" s="525">
        <v>218</v>
      </c>
      <c r="B227" s="336" t="s">
        <v>25</v>
      </c>
      <c r="C227" s="586" t="s">
        <v>441</v>
      </c>
      <c r="D227" s="534" t="s">
        <v>1249</v>
      </c>
      <c r="E227" s="336" t="s">
        <v>444</v>
      </c>
      <c r="F227" s="528" t="s">
        <v>11</v>
      </c>
      <c r="G227" s="221"/>
      <c r="H227" s="338"/>
      <c r="I227" s="339"/>
      <c r="J227" s="674"/>
      <c r="K227" s="670"/>
    </row>
    <row r="228" spans="1:11" ht="16.5" customHeight="1">
      <c r="A228" s="525">
        <v>219</v>
      </c>
      <c r="B228" s="336" t="s">
        <v>25</v>
      </c>
      <c r="C228" s="586" t="s">
        <v>441</v>
      </c>
      <c r="D228" s="534" t="s">
        <v>1250</v>
      </c>
      <c r="E228" s="336" t="s">
        <v>446</v>
      </c>
      <c r="F228" s="528" t="s">
        <v>11</v>
      </c>
      <c r="G228" s="221"/>
      <c r="H228" s="338"/>
      <c r="I228" s="339"/>
      <c r="J228" s="674"/>
      <c r="K228" s="670"/>
    </row>
    <row r="229" spans="1:11" ht="16.5" customHeight="1">
      <c r="A229" s="525">
        <v>220</v>
      </c>
      <c r="B229" s="336" t="s">
        <v>25</v>
      </c>
      <c r="C229" s="586" t="s">
        <v>441</v>
      </c>
      <c r="D229" s="534" t="s">
        <v>1251</v>
      </c>
      <c r="E229" s="336" t="s">
        <v>448</v>
      </c>
      <c r="F229" s="528" t="s">
        <v>11</v>
      </c>
      <c r="G229" s="221"/>
      <c r="H229" s="338"/>
      <c r="I229" s="339"/>
      <c r="J229" s="674"/>
      <c r="K229" s="670"/>
    </row>
    <row r="230" spans="1:11" ht="16.5" customHeight="1">
      <c r="A230" s="525">
        <v>221</v>
      </c>
      <c r="B230" s="336" t="s">
        <v>25</v>
      </c>
      <c r="C230" s="586" t="s">
        <v>441</v>
      </c>
      <c r="D230" s="534" t="s">
        <v>1252</v>
      </c>
      <c r="E230" s="336" t="s">
        <v>2751</v>
      </c>
      <c r="F230" s="528" t="s">
        <v>11</v>
      </c>
      <c r="G230" s="221"/>
      <c r="H230" s="338"/>
      <c r="I230" s="339"/>
      <c r="J230" s="674"/>
      <c r="K230" s="670"/>
    </row>
    <row r="231" spans="1:11" ht="16.5" customHeight="1">
      <c r="A231" s="525">
        <v>222</v>
      </c>
      <c r="B231" s="336" t="s">
        <v>25</v>
      </c>
      <c r="C231" s="586" t="s">
        <v>441</v>
      </c>
      <c r="D231" s="534" t="s">
        <v>1253</v>
      </c>
      <c r="E231" s="336" t="s">
        <v>449</v>
      </c>
      <c r="F231" s="528" t="s">
        <v>11</v>
      </c>
      <c r="G231" s="221"/>
      <c r="H231" s="338"/>
      <c r="I231" s="339"/>
      <c r="J231" s="674"/>
      <c r="K231" s="670"/>
    </row>
    <row r="232" spans="1:11" ht="16.5" customHeight="1">
      <c r="A232" s="525">
        <v>223</v>
      </c>
      <c r="B232" s="336" t="s">
        <v>25</v>
      </c>
      <c r="C232" s="586" t="s">
        <v>441</v>
      </c>
      <c r="D232" s="534" t="s">
        <v>1254</v>
      </c>
      <c r="E232" s="628" t="s">
        <v>2799</v>
      </c>
      <c r="F232" s="35" t="s">
        <v>10</v>
      </c>
      <c r="G232" s="221"/>
      <c r="H232" s="338"/>
      <c r="I232" s="339"/>
      <c r="J232" s="674"/>
      <c r="K232" s="670"/>
    </row>
    <row r="233" spans="1:11" ht="16.5" customHeight="1">
      <c r="A233" s="525">
        <v>224</v>
      </c>
      <c r="B233" s="336" t="s">
        <v>25</v>
      </c>
      <c r="C233" s="586" t="s">
        <v>441</v>
      </c>
      <c r="D233" s="534" t="s">
        <v>1255</v>
      </c>
      <c r="E233" s="336" t="s">
        <v>443</v>
      </c>
      <c r="F233" s="528" t="s">
        <v>11</v>
      </c>
      <c r="G233" s="221"/>
      <c r="H233" s="338"/>
      <c r="I233" s="339"/>
      <c r="J233" s="674"/>
      <c r="K233" s="670"/>
    </row>
    <row r="234" spans="1:11" ht="16.5" customHeight="1">
      <c r="A234" s="525">
        <v>225</v>
      </c>
      <c r="B234" s="336" t="s">
        <v>25</v>
      </c>
      <c r="C234" s="586" t="s">
        <v>441</v>
      </c>
      <c r="D234" s="534" t="s">
        <v>1256</v>
      </c>
      <c r="E234" s="336" t="s">
        <v>2751</v>
      </c>
      <c r="F234" s="528" t="s">
        <v>11</v>
      </c>
      <c r="G234" s="221"/>
      <c r="H234" s="338"/>
      <c r="I234" s="339"/>
      <c r="J234" s="674"/>
      <c r="K234" s="670"/>
    </row>
    <row r="235" spans="1:11" ht="16.5" customHeight="1">
      <c r="A235" s="525">
        <v>226</v>
      </c>
      <c r="B235" s="336" t="s">
        <v>25</v>
      </c>
      <c r="C235" s="586" t="s">
        <v>441</v>
      </c>
      <c r="D235" s="534" t="s">
        <v>1257</v>
      </c>
      <c r="E235" s="336" t="s">
        <v>444</v>
      </c>
      <c r="F235" s="528" t="s">
        <v>11</v>
      </c>
      <c r="G235" s="221"/>
      <c r="H235" s="338"/>
      <c r="I235" s="339"/>
      <c r="J235" s="674"/>
      <c r="K235" s="670"/>
    </row>
    <row r="236" spans="1:11" ht="16.5" customHeight="1">
      <c r="A236" s="525">
        <v>227</v>
      </c>
      <c r="B236" s="336" t="s">
        <v>25</v>
      </c>
      <c r="C236" s="586" t="s">
        <v>441</v>
      </c>
      <c r="D236" s="534" t="s">
        <v>1258</v>
      </c>
      <c r="E236" s="336" t="s">
        <v>446</v>
      </c>
      <c r="F236" s="528" t="s">
        <v>11</v>
      </c>
      <c r="G236" s="221"/>
      <c r="H236" s="338"/>
      <c r="I236" s="339"/>
      <c r="J236" s="674"/>
      <c r="K236" s="670"/>
    </row>
    <row r="237" spans="1:11" ht="16.5" customHeight="1">
      <c r="A237" s="525">
        <v>228</v>
      </c>
      <c r="B237" s="336" t="s">
        <v>25</v>
      </c>
      <c r="C237" s="586" t="s">
        <v>441</v>
      </c>
      <c r="D237" s="534" t="s">
        <v>1259</v>
      </c>
      <c r="E237" s="336" t="s">
        <v>448</v>
      </c>
      <c r="F237" s="528" t="s">
        <v>11</v>
      </c>
      <c r="G237" s="221"/>
      <c r="H237" s="338"/>
      <c r="I237" s="339"/>
      <c r="J237" s="674"/>
      <c r="K237" s="670"/>
    </row>
    <row r="238" spans="1:11" ht="16.5" customHeight="1">
      <c r="A238" s="525">
        <v>229</v>
      </c>
      <c r="B238" s="336" t="s">
        <v>25</v>
      </c>
      <c r="C238" s="586" t="s">
        <v>441</v>
      </c>
      <c r="D238" s="534" t="s">
        <v>1260</v>
      </c>
      <c r="E238" s="336" t="s">
        <v>2751</v>
      </c>
      <c r="F238" s="528" t="s">
        <v>11</v>
      </c>
      <c r="G238" s="221"/>
      <c r="H238" s="338"/>
      <c r="I238" s="339"/>
      <c r="J238" s="674"/>
      <c r="K238" s="670"/>
    </row>
    <row r="239" spans="1:11" ht="16.5" customHeight="1">
      <c r="A239" s="525">
        <v>230</v>
      </c>
      <c r="B239" s="336" t="s">
        <v>25</v>
      </c>
      <c r="C239" s="586" t="s">
        <v>441</v>
      </c>
      <c r="D239" s="534" t="s">
        <v>1261</v>
      </c>
      <c r="E239" s="336" t="s">
        <v>449</v>
      </c>
      <c r="F239" s="528" t="s">
        <v>11</v>
      </c>
      <c r="G239" s="221"/>
      <c r="H239" s="338"/>
      <c r="I239" s="339"/>
      <c r="J239" s="674"/>
      <c r="K239" s="670"/>
    </row>
    <row r="240" spans="1:11" ht="16.5" customHeight="1">
      <c r="A240" s="525">
        <v>231</v>
      </c>
      <c r="B240" s="336" t="s">
        <v>25</v>
      </c>
      <c r="C240" s="586" t="s">
        <v>441</v>
      </c>
      <c r="D240" s="534" t="s">
        <v>1262</v>
      </c>
      <c r="E240" s="628" t="s">
        <v>2799</v>
      </c>
      <c r="F240" s="35" t="s">
        <v>10</v>
      </c>
      <c r="G240" s="221"/>
      <c r="H240" s="338"/>
      <c r="I240" s="339"/>
      <c r="J240" s="674"/>
      <c r="K240" s="670"/>
    </row>
    <row r="241" spans="1:11" ht="16.5" customHeight="1">
      <c r="A241" s="525">
        <v>232</v>
      </c>
      <c r="B241" s="336" t="s">
        <v>25</v>
      </c>
      <c r="C241" s="586" t="s">
        <v>441</v>
      </c>
      <c r="D241" s="534" t="s">
        <v>1263</v>
      </c>
      <c r="E241" s="336" t="s">
        <v>443</v>
      </c>
      <c r="F241" s="528" t="s">
        <v>11</v>
      </c>
      <c r="G241" s="221"/>
      <c r="H241" s="338"/>
      <c r="I241" s="339"/>
      <c r="J241" s="674"/>
      <c r="K241" s="670"/>
    </row>
    <row r="242" spans="1:11" ht="16.5" customHeight="1">
      <c r="A242" s="525">
        <v>233</v>
      </c>
      <c r="B242" s="336" t="s">
        <v>25</v>
      </c>
      <c r="C242" s="586" t="s">
        <v>441</v>
      </c>
      <c r="D242" s="534" t="s">
        <v>1264</v>
      </c>
      <c r="E242" s="336" t="s">
        <v>2751</v>
      </c>
      <c r="F242" s="528" t="s">
        <v>11</v>
      </c>
      <c r="G242" s="221"/>
      <c r="H242" s="338"/>
      <c r="I242" s="339"/>
      <c r="J242" s="674"/>
      <c r="K242" s="670"/>
    </row>
    <row r="243" spans="1:11" ht="16.5" customHeight="1">
      <c r="A243" s="525">
        <v>234</v>
      </c>
      <c r="B243" s="336" t="s">
        <v>25</v>
      </c>
      <c r="C243" s="586" t="s">
        <v>441</v>
      </c>
      <c r="D243" s="534" t="s">
        <v>1265</v>
      </c>
      <c r="E243" s="336" t="s">
        <v>444</v>
      </c>
      <c r="F243" s="528" t="s">
        <v>11</v>
      </c>
      <c r="G243" s="221"/>
      <c r="H243" s="338"/>
      <c r="I243" s="339"/>
      <c r="J243" s="674"/>
      <c r="K243" s="670"/>
    </row>
    <row r="244" spans="1:11" ht="16.5" customHeight="1">
      <c r="A244" s="525">
        <v>235</v>
      </c>
      <c r="B244" s="336" t="s">
        <v>25</v>
      </c>
      <c r="C244" s="586" t="s">
        <v>441</v>
      </c>
      <c r="D244" s="534" t="s">
        <v>1266</v>
      </c>
      <c r="E244" s="336" t="s">
        <v>446</v>
      </c>
      <c r="F244" s="528" t="s">
        <v>11</v>
      </c>
      <c r="G244" s="221"/>
      <c r="H244" s="338"/>
      <c r="I244" s="339"/>
      <c r="J244" s="674"/>
      <c r="K244" s="670"/>
    </row>
    <row r="245" spans="1:11" ht="16.5" customHeight="1">
      <c r="A245" s="525">
        <v>236</v>
      </c>
      <c r="B245" s="336" t="s">
        <v>25</v>
      </c>
      <c r="C245" s="586" t="s">
        <v>441</v>
      </c>
      <c r="D245" s="534" t="s">
        <v>1267</v>
      </c>
      <c r="E245" s="336" t="s">
        <v>448</v>
      </c>
      <c r="F245" s="528" t="s">
        <v>11</v>
      </c>
      <c r="G245" s="221"/>
      <c r="H245" s="338"/>
      <c r="I245" s="339"/>
      <c r="J245" s="674"/>
      <c r="K245" s="670"/>
    </row>
    <row r="246" spans="1:11" ht="16.5" customHeight="1">
      <c r="A246" s="525">
        <v>237</v>
      </c>
      <c r="B246" s="336" t="s">
        <v>25</v>
      </c>
      <c r="C246" s="586" t="s">
        <v>441</v>
      </c>
      <c r="D246" s="534" t="s">
        <v>1268</v>
      </c>
      <c r="E246" s="336" t="s">
        <v>2751</v>
      </c>
      <c r="F246" s="528" t="s">
        <v>11</v>
      </c>
      <c r="G246" s="221"/>
      <c r="H246" s="338"/>
      <c r="I246" s="339"/>
      <c r="J246" s="674"/>
      <c r="K246" s="670"/>
    </row>
    <row r="247" spans="1:11" ht="16.5" customHeight="1">
      <c r="A247" s="525">
        <v>238</v>
      </c>
      <c r="B247" s="336" t="s">
        <v>25</v>
      </c>
      <c r="C247" s="586" t="s">
        <v>441</v>
      </c>
      <c r="D247" s="534" t="s">
        <v>1269</v>
      </c>
      <c r="E247" s="336" t="s">
        <v>449</v>
      </c>
      <c r="F247" s="528" t="s">
        <v>11</v>
      </c>
      <c r="G247" s="221"/>
      <c r="H247" s="338"/>
      <c r="I247" s="339"/>
      <c r="J247" s="674"/>
      <c r="K247" s="670"/>
    </row>
    <row r="248" spans="1:11" ht="16.5" customHeight="1">
      <c r="A248" s="525">
        <v>239</v>
      </c>
      <c r="B248" s="336" t="s">
        <v>25</v>
      </c>
      <c r="C248" s="586" t="s">
        <v>441</v>
      </c>
      <c r="D248" s="534" t="s">
        <v>1270</v>
      </c>
      <c r="E248" s="628" t="s">
        <v>2799</v>
      </c>
      <c r="F248" s="35" t="s">
        <v>10</v>
      </c>
      <c r="G248" s="221"/>
      <c r="H248" s="338"/>
      <c r="I248" s="339"/>
      <c r="J248" s="674"/>
      <c r="K248" s="670"/>
    </row>
    <row r="249" spans="1:11" ht="16.5" customHeight="1">
      <c r="A249" s="525">
        <v>240</v>
      </c>
      <c r="B249" s="336" t="s">
        <v>25</v>
      </c>
      <c r="C249" s="586" t="s">
        <v>441</v>
      </c>
      <c r="D249" s="534" t="s">
        <v>1271</v>
      </c>
      <c r="E249" s="336" t="s">
        <v>443</v>
      </c>
      <c r="F249" s="528" t="s">
        <v>11</v>
      </c>
      <c r="G249" s="221"/>
      <c r="H249" s="338"/>
      <c r="I249" s="339"/>
      <c r="J249" s="674"/>
      <c r="K249" s="670"/>
    </row>
    <row r="250" spans="1:11" ht="16.5" customHeight="1">
      <c r="A250" s="525">
        <v>241</v>
      </c>
      <c r="B250" s="336" t="s">
        <v>25</v>
      </c>
      <c r="C250" s="586" t="s">
        <v>441</v>
      </c>
      <c r="D250" s="534" t="s">
        <v>1272</v>
      </c>
      <c r="E250" s="336" t="s">
        <v>2751</v>
      </c>
      <c r="F250" s="528" t="s">
        <v>11</v>
      </c>
      <c r="G250" s="221"/>
      <c r="H250" s="338"/>
      <c r="I250" s="339"/>
      <c r="J250" s="674"/>
      <c r="K250" s="670"/>
    </row>
    <row r="251" spans="1:11" ht="16.5" customHeight="1">
      <c r="A251" s="525">
        <v>242</v>
      </c>
      <c r="B251" s="336" t="s">
        <v>25</v>
      </c>
      <c r="C251" s="586" t="s">
        <v>441</v>
      </c>
      <c r="D251" s="534" t="s">
        <v>1273</v>
      </c>
      <c r="E251" s="336" t="s">
        <v>444</v>
      </c>
      <c r="F251" s="528" t="s">
        <v>11</v>
      </c>
      <c r="G251" s="221"/>
      <c r="H251" s="338"/>
      <c r="I251" s="339"/>
      <c r="J251" s="674"/>
      <c r="K251" s="670"/>
    </row>
    <row r="252" spans="1:11" ht="16.5" customHeight="1">
      <c r="A252" s="525">
        <v>243</v>
      </c>
      <c r="B252" s="336" t="s">
        <v>25</v>
      </c>
      <c r="C252" s="586" t="s">
        <v>441</v>
      </c>
      <c r="D252" s="534" t="s">
        <v>1274</v>
      </c>
      <c r="E252" s="336" t="s">
        <v>446</v>
      </c>
      <c r="F252" s="528" t="s">
        <v>11</v>
      </c>
      <c r="G252" s="221"/>
      <c r="H252" s="338"/>
      <c r="I252" s="339"/>
      <c r="J252" s="674"/>
      <c r="K252" s="670"/>
    </row>
    <row r="253" spans="1:11" ht="16.5" customHeight="1">
      <c r="A253" s="525">
        <v>244</v>
      </c>
      <c r="B253" s="336" t="s">
        <v>25</v>
      </c>
      <c r="C253" s="586" t="s">
        <v>441</v>
      </c>
      <c r="D253" s="534" t="s">
        <v>1275</v>
      </c>
      <c r="E253" s="336" t="s">
        <v>448</v>
      </c>
      <c r="F253" s="528" t="s">
        <v>11</v>
      </c>
      <c r="G253" s="221"/>
      <c r="H253" s="338"/>
      <c r="I253" s="339"/>
      <c r="J253" s="674"/>
      <c r="K253" s="670"/>
    </row>
    <row r="254" spans="1:11" ht="16.5" customHeight="1">
      <c r="A254" s="525">
        <v>245</v>
      </c>
      <c r="B254" s="336" t="s">
        <v>25</v>
      </c>
      <c r="C254" s="586" t="s">
        <v>441</v>
      </c>
      <c r="D254" s="534" t="s">
        <v>1276</v>
      </c>
      <c r="E254" s="336" t="s">
        <v>2751</v>
      </c>
      <c r="F254" s="528" t="s">
        <v>11</v>
      </c>
      <c r="G254" s="221"/>
      <c r="H254" s="338"/>
      <c r="I254" s="339"/>
      <c r="J254" s="674"/>
      <c r="K254" s="670"/>
    </row>
    <row r="255" spans="1:11" ht="16.5" customHeight="1">
      <c r="A255" s="525">
        <v>246</v>
      </c>
      <c r="B255" s="336" t="s">
        <v>25</v>
      </c>
      <c r="C255" s="586" t="s">
        <v>441</v>
      </c>
      <c r="D255" s="534" t="s">
        <v>1277</v>
      </c>
      <c r="E255" s="336" t="s">
        <v>449</v>
      </c>
      <c r="F255" s="528" t="s">
        <v>11</v>
      </c>
      <c r="G255" s="221"/>
      <c r="H255" s="338"/>
      <c r="I255" s="339"/>
      <c r="J255" s="674"/>
      <c r="K255" s="670"/>
    </row>
    <row r="256" spans="1:11" ht="16.5" customHeight="1">
      <c r="A256" s="525">
        <v>247</v>
      </c>
      <c r="B256" s="336" t="s">
        <v>25</v>
      </c>
      <c r="C256" s="586" t="s">
        <v>441</v>
      </c>
      <c r="D256" s="534" t="s">
        <v>1278</v>
      </c>
      <c r="E256" s="628" t="s">
        <v>2799</v>
      </c>
      <c r="F256" s="35" t="s">
        <v>10</v>
      </c>
      <c r="G256" s="221"/>
      <c r="H256" s="338"/>
      <c r="I256" s="339"/>
      <c r="J256" s="675"/>
      <c r="K256" s="658"/>
    </row>
    <row r="257" spans="1:11" ht="16.5" customHeight="1">
      <c r="A257" s="525">
        <v>248</v>
      </c>
      <c r="B257" s="336" t="s">
        <v>25</v>
      </c>
      <c r="C257" s="586" t="s">
        <v>452</v>
      </c>
      <c r="D257" s="337" t="s">
        <v>1279</v>
      </c>
      <c r="E257" s="527"/>
      <c r="F257" s="528" t="s">
        <v>11</v>
      </c>
      <c r="G257" s="221"/>
      <c r="H257" s="338"/>
      <c r="I257" s="339"/>
      <c r="J257" s="676" t="s">
        <v>2334</v>
      </c>
      <c r="K257" s="651" t="s">
        <v>2194</v>
      </c>
    </row>
    <row r="258" spans="1:11" ht="16.5" customHeight="1">
      <c r="A258" s="525">
        <v>249</v>
      </c>
      <c r="B258" s="336" t="s">
        <v>25</v>
      </c>
      <c r="C258" s="586" t="s">
        <v>453</v>
      </c>
      <c r="D258" s="337" t="s">
        <v>454</v>
      </c>
      <c r="E258" s="336" t="s">
        <v>455</v>
      </c>
      <c r="F258" s="528" t="s">
        <v>11</v>
      </c>
      <c r="G258" s="221"/>
      <c r="H258" s="338"/>
      <c r="I258" s="339"/>
      <c r="J258" s="677"/>
      <c r="K258" s="652"/>
    </row>
    <row r="259" spans="1:11" ht="16.5" customHeight="1">
      <c r="A259" s="525">
        <v>250</v>
      </c>
      <c r="B259" s="336" t="s">
        <v>25</v>
      </c>
      <c r="C259" s="586" t="s">
        <v>453</v>
      </c>
      <c r="D259" s="337" t="s">
        <v>456</v>
      </c>
      <c r="E259" s="336" t="s">
        <v>455</v>
      </c>
      <c r="F259" s="528" t="s">
        <v>11</v>
      </c>
      <c r="G259" s="221"/>
      <c r="H259" s="338"/>
      <c r="I259" s="339"/>
      <c r="J259" s="677"/>
      <c r="K259" s="652"/>
    </row>
    <row r="260" spans="1:11" ht="16.5" customHeight="1">
      <c r="A260" s="525">
        <v>251</v>
      </c>
      <c r="B260" s="336" t="s">
        <v>25</v>
      </c>
      <c r="C260" s="586" t="s">
        <v>453</v>
      </c>
      <c r="D260" s="337" t="s">
        <v>457</v>
      </c>
      <c r="E260" s="336" t="s">
        <v>455</v>
      </c>
      <c r="F260" s="528" t="s">
        <v>11</v>
      </c>
      <c r="G260" s="221"/>
      <c r="H260" s="338"/>
      <c r="I260" s="339"/>
      <c r="J260" s="677"/>
      <c r="K260" s="652"/>
    </row>
    <row r="261" spans="1:11" ht="16.5" customHeight="1">
      <c r="A261" s="525">
        <v>252</v>
      </c>
      <c r="B261" s="336" t="s">
        <v>25</v>
      </c>
      <c r="C261" s="586" t="s">
        <v>453</v>
      </c>
      <c r="D261" s="337" t="s">
        <v>458</v>
      </c>
      <c r="E261" s="336" t="s">
        <v>455</v>
      </c>
      <c r="F261" s="528" t="s">
        <v>11</v>
      </c>
      <c r="G261" s="221"/>
      <c r="H261" s="338"/>
      <c r="I261" s="339"/>
      <c r="J261" s="677"/>
      <c r="K261" s="652"/>
    </row>
    <row r="262" spans="1:11" ht="16.5" customHeight="1">
      <c r="A262" s="525">
        <v>253</v>
      </c>
      <c r="B262" s="336" t="s">
        <v>25</v>
      </c>
      <c r="C262" s="586" t="s">
        <v>453</v>
      </c>
      <c r="D262" s="337" t="s">
        <v>459</v>
      </c>
      <c r="E262" s="527"/>
      <c r="F262" s="528" t="s">
        <v>11</v>
      </c>
      <c r="G262" s="221"/>
      <c r="H262" s="338"/>
      <c r="I262" s="339"/>
      <c r="J262" s="677"/>
      <c r="K262" s="652"/>
    </row>
    <row r="263" spans="1:11" ht="16.5" customHeight="1">
      <c r="A263" s="525">
        <v>254</v>
      </c>
      <c r="B263" s="336" t="s">
        <v>25</v>
      </c>
      <c r="C263" s="586" t="s">
        <v>453</v>
      </c>
      <c r="D263" s="337" t="s">
        <v>460</v>
      </c>
      <c r="E263" s="527"/>
      <c r="F263" s="528" t="s">
        <v>11</v>
      </c>
      <c r="G263" s="221"/>
      <c r="H263" s="338"/>
      <c r="I263" s="339"/>
      <c r="J263" s="677"/>
      <c r="K263" s="652"/>
    </row>
    <row r="264" spans="1:11" ht="16.5" customHeight="1">
      <c r="A264" s="525">
        <v>255</v>
      </c>
      <c r="B264" s="336" t="s">
        <v>25</v>
      </c>
      <c r="C264" s="586" t="s">
        <v>453</v>
      </c>
      <c r="D264" s="337" t="s">
        <v>461</v>
      </c>
      <c r="E264" s="527"/>
      <c r="F264" s="528" t="s">
        <v>11</v>
      </c>
      <c r="G264" s="221"/>
      <c r="H264" s="338"/>
      <c r="I264" s="339"/>
      <c r="J264" s="677"/>
      <c r="K264" s="652"/>
    </row>
    <row r="265" spans="1:11" ht="16.5" customHeight="1">
      <c r="A265" s="525">
        <v>256</v>
      </c>
      <c r="B265" s="336" t="s">
        <v>25</v>
      </c>
      <c r="C265" s="586" t="s">
        <v>453</v>
      </c>
      <c r="D265" s="337" t="s">
        <v>462</v>
      </c>
      <c r="E265" s="527"/>
      <c r="F265" s="528" t="s">
        <v>11</v>
      </c>
      <c r="G265" s="221"/>
      <c r="H265" s="221"/>
      <c r="I265" s="339"/>
      <c r="J265" s="678"/>
      <c r="K265" s="653"/>
    </row>
    <row r="266" spans="1:11" ht="16.5" customHeight="1">
      <c r="A266" s="525">
        <v>257</v>
      </c>
      <c r="B266" s="336" t="s">
        <v>25</v>
      </c>
      <c r="C266" s="586" t="s">
        <v>463</v>
      </c>
      <c r="D266" s="337" t="s">
        <v>1280</v>
      </c>
      <c r="E266" s="336" t="s">
        <v>464</v>
      </c>
      <c r="F266" s="528" t="s">
        <v>11</v>
      </c>
      <c r="G266" s="221"/>
      <c r="H266" s="338"/>
      <c r="I266" s="532" t="s">
        <v>2730</v>
      </c>
      <c r="J266" s="587" t="s">
        <v>2803</v>
      </c>
      <c r="K266" s="648" t="s">
        <v>2806</v>
      </c>
    </row>
    <row r="267" spans="1:11" ht="16.5" customHeight="1">
      <c r="A267" s="525">
        <v>258</v>
      </c>
      <c r="B267" s="336" t="s">
        <v>25</v>
      </c>
      <c r="C267" s="586" t="s">
        <v>463</v>
      </c>
      <c r="D267" s="337" t="s">
        <v>465</v>
      </c>
      <c r="E267" s="527"/>
      <c r="F267" s="528" t="s">
        <v>11</v>
      </c>
      <c r="G267" s="221"/>
      <c r="H267" s="338"/>
      <c r="I267" s="339"/>
      <c r="J267" s="529"/>
      <c r="K267" s="649"/>
    </row>
    <row r="268" spans="1:11" ht="16.5" customHeight="1">
      <c r="A268" s="525">
        <v>259</v>
      </c>
      <c r="B268" s="336" t="s">
        <v>25</v>
      </c>
      <c r="C268" s="586" t="s">
        <v>463</v>
      </c>
      <c r="D268" s="337" t="s">
        <v>466</v>
      </c>
      <c r="E268" s="527"/>
      <c r="F268" s="528" t="s">
        <v>11</v>
      </c>
      <c r="G268" s="221"/>
      <c r="H268" s="338"/>
      <c r="I268" s="339"/>
      <c r="J268" s="529"/>
      <c r="K268" s="649"/>
    </row>
    <row r="269" spans="1:11" ht="16.5" customHeight="1">
      <c r="A269" s="525">
        <v>260</v>
      </c>
      <c r="B269" s="336" t="s">
        <v>25</v>
      </c>
      <c r="C269" s="586" t="s">
        <v>463</v>
      </c>
      <c r="D269" s="337" t="s">
        <v>467</v>
      </c>
      <c r="E269" s="527"/>
      <c r="F269" s="528" t="s">
        <v>11</v>
      </c>
      <c r="G269" s="221"/>
      <c r="H269" s="338"/>
      <c r="I269" s="339"/>
      <c r="J269" s="529"/>
      <c r="K269" s="649"/>
    </row>
    <row r="270" spans="1:11" ht="16.5" customHeight="1">
      <c r="A270" s="525">
        <v>261</v>
      </c>
      <c r="B270" s="336" t="s">
        <v>25</v>
      </c>
      <c r="C270" s="586" t="s">
        <v>463</v>
      </c>
      <c r="D270" s="337" t="s">
        <v>468</v>
      </c>
      <c r="E270" s="527"/>
      <c r="F270" s="528" t="s">
        <v>11</v>
      </c>
      <c r="G270" s="221"/>
      <c r="H270" s="338"/>
      <c r="I270" s="339"/>
      <c r="J270" s="529"/>
      <c r="K270" s="649"/>
    </row>
    <row r="271" spans="1:11" ht="17.45" customHeight="1">
      <c r="A271" s="525">
        <v>262</v>
      </c>
      <c r="B271" s="336" t="s">
        <v>25</v>
      </c>
      <c r="C271" s="586" t="s">
        <v>463</v>
      </c>
      <c r="D271" s="337" t="s">
        <v>469</v>
      </c>
      <c r="E271" s="527"/>
      <c r="F271" s="528" t="s">
        <v>11</v>
      </c>
      <c r="G271" s="221"/>
      <c r="H271" s="338"/>
      <c r="I271" s="339"/>
      <c r="J271" s="529"/>
      <c r="K271" s="649"/>
    </row>
    <row r="272" spans="1:11" ht="17.45" customHeight="1">
      <c r="A272" s="525">
        <v>263</v>
      </c>
      <c r="B272" s="336" t="s">
        <v>25</v>
      </c>
      <c r="C272" s="586" t="s">
        <v>463</v>
      </c>
      <c r="D272" s="337" t="s">
        <v>470</v>
      </c>
      <c r="E272" s="527"/>
      <c r="F272" s="528" t="s">
        <v>11</v>
      </c>
      <c r="G272" s="221"/>
      <c r="H272" s="338"/>
      <c r="I272" s="339"/>
      <c r="J272" s="529"/>
      <c r="K272" s="649"/>
    </row>
    <row r="273" spans="1:11" ht="16.5" customHeight="1">
      <c r="A273" s="525">
        <v>264</v>
      </c>
      <c r="B273" s="336" t="s">
        <v>25</v>
      </c>
      <c r="C273" s="586" t="s">
        <v>463</v>
      </c>
      <c r="D273" s="337" t="s">
        <v>471</v>
      </c>
      <c r="E273" s="527"/>
      <c r="F273" s="528" t="s">
        <v>11</v>
      </c>
      <c r="G273" s="221"/>
      <c r="H273" s="338"/>
      <c r="I273" s="339"/>
      <c r="J273" s="529"/>
      <c r="K273" s="649"/>
    </row>
    <row r="274" spans="1:11" ht="16.5" customHeight="1">
      <c r="A274" s="525">
        <v>265</v>
      </c>
      <c r="B274" s="336" t="s">
        <v>25</v>
      </c>
      <c r="C274" s="586" t="s">
        <v>463</v>
      </c>
      <c r="D274" s="337" t="s">
        <v>472</v>
      </c>
      <c r="E274" s="527"/>
      <c r="F274" s="528" t="s">
        <v>11</v>
      </c>
      <c r="G274" s="221"/>
      <c r="H274" s="338"/>
      <c r="I274" s="339"/>
      <c r="J274" s="529"/>
      <c r="K274" s="649"/>
    </row>
    <row r="275" spans="1:11" ht="16.5" customHeight="1">
      <c r="A275" s="525">
        <v>266</v>
      </c>
      <c r="B275" s="336" t="s">
        <v>25</v>
      </c>
      <c r="C275" s="586" t="s">
        <v>463</v>
      </c>
      <c r="D275" s="337" t="s">
        <v>473</v>
      </c>
      <c r="E275" s="527"/>
      <c r="F275" s="528" t="s">
        <v>11</v>
      </c>
      <c r="G275" s="221"/>
      <c r="H275" s="338"/>
      <c r="I275" s="339"/>
      <c r="J275" s="529"/>
      <c r="K275" s="649"/>
    </row>
    <row r="276" spans="1:11" ht="16.5" customHeight="1">
      <c r="A276" s="525">
        <v>267</v>
      </c>
      <c r="B276" s="336" t="s">
        <v>25</v>
      </c>
      <c r="C276" s="586" t="s">
        <v>463</v>
      </c>
      <c r="D276" s="337" t="s">
        <v>474</v>
      </c>
      <c r="E276" s="527"/>
      <c r="F276" s="528" t="s">
        <v>11</v>
      </c>
      <c r="G276" s="221"/>
      <c r="H276" s="338"/>
      <c r="I276" s="339"/>
      <c r="J276" s="529"/>
      <c r="K276" s="649"/>
    </row>
    <row r="277" spans="1:11" ht="16.5" customHeight="1">
      <c r="A277" s="525">
        <v>268</v>
      </c>
      <c r="B277" s="336" t="s">
        <v>25</v>
      </c>
      <c r="C277" s="586" t="s">
        <v>463</v>
      </c>
      <c r="D277" s="337" t="s">
        <v>475</v>
      </c>
      <c r="E277" s="527"/>
      <c r="F277" s="528" t="s">
        <v>11</v>
      </c>
      <c r="G277" s="221"/>
      <c r="H277" s="338"/>
      <c r="I277" s="339"/>
      <c r="J277" s="529"/>
      <c r="K277" s="649"/>
    </row>
    <row r="278" spans="1:11" ht="16.5" customHeight="1">
      <c r="A278" s="525">
        <v>269</v>
      </c>
      <c r="B278" s="336" t="s">
        <v>25</v>
      </c>
      <c r="C278" s="586" t="s">
        <v>463</v>
      </c>
      <c r="D278" s="337" t="s">
        <v>476</v>
      </c>
      <c r="E278" s="527"/>
      <c r="F278" s="528" t="s">
        <v>11</v>
      </c>
      <c r="G278" s="221"/>
      <c r="H278" s="338"/>
      <c r="I278" s="339"/>
      <c r="J278" s="529"/>
      <c r="K278" s="649"/>
    </row>
    <row r="279" spans="1:11" ht="16.5" customHeight="1">
      <c r="A279" s="525">
        <v>270</v>
      </c>
      <c r="B279" s="336" t="s">
        <v>25</v>
      </c>
      <c r="C279" s="586" t="s">
        <v>463</v>
      </c>
      <c r="D279" s="337" t="s">
        <v>477</v>
      </c>
      <c r="E279" s="527"/>
      <c r="F279" s="528" t="s">
        <v>11</v>
      </c>
      <c r="G279" s="221"/>
      <c r="H279" s="338"/>
      <c r="I279" s="339"/>
      <c r="J279" s="529"/>
      <c r="K279" s="649"/>
    </row>
    <row r="280" spans="1:11" ht="16.5" customHeight="1">
      <c r="A280" s="525">
        <v>271</v>
      </c>
      <c r="B280" s="336" t="s">
        <v>25</v>
      </c>
      <c r="C280" s="586" t="s">
        <v>463</v>
      </c>
      <c r="D280" s="337" t="s">
        <v>478</v>
      </c>
      <c r="E280" s="527"/>
      <c r="F280" s="528" t="s">
        <v>11</v>
      </c>
      <c r="G280" s="221"/>
      <c r="H280" s="338"/>
      <c r="I280" s="339"/>
      <c r="J280" s="529"/>
      <c r="K280" s="649"/>
    </row>
    <row r="281" spans="1:11" ht="16.5" customHeight="1">
      <c r="A281" s="525">
        <v>272</v>
      </c>
      <c r="B281" s="336" t="s">
        <v>25</v>
      </c>
      <c r="C281" s="586" t="s">
        <v>463</v>
      </c>
      <c r="D281" s="337" t="s">
        <v>479</v>
      </c>
      <c r="E281" s="527"/>
      <c r="F281" s="528" t="s">
        <v>11</v>
      </c>
      <c r="G281" s="221"/>
      <c r="H281" s="338"/>
      <c r="I281" s="339"/>
      <c r="J281" s="529"/>
      <c r="K281" s="649"/>
    </row>
    <row r="282" spans="1:11" ht="16.5" customHeight="1">
      <c r="A282" s="525">
        <v>273</v>
      </c>
      <c r="B282" s="336" t="s">
        <v>25</v>
      </c>
      <c r="C282" s="586" t="s">
        <v>463</v>
      </c>
      <c r="D282" s="337" t="s">
        <v>480</v>
      </c>
      <c r="E282" s="527"/>
      <c r="F282" s="528" t="s">
        <v>11</v>
      </c>
      <c r="G282" s="221"/>
      <c r="H282" s="338"/>
      <c r="I282" s="339"/>
      <c r="J282" s="529"/>
      <c r="K282" s="649"/>
    </row>
    <row r="283" spans="1:11" ht="16.5" customHeight="1">
      <c r="A283" s="525">
        <v>274</v>
      </c>
      <c r="B283" s="336" t="s">
        <v>25</v>
      </c>
      <c r="C283" s="586" t="s">
        <v>463</v>
      </c>
      <c r="D283" s="337" t="s">
        <v>481</v>
      </c>
      <c r="E283" s="527"/>
      <c r="F283" s="528" t="s">
        <v>11</v>
      </c>
      <c r="G283" s="221"/>
      <c r="H283" s="338"/>
      <c r="I283" s="339"/>
      <c r="J283" s="529"/>
      <c r="K283" s="649"/>
    </row>
    <row r="284" spans="1:11" ht="16.5" customHeight="1">
      <c r="A284" s="525">
        <v>275</v>
      </c>
      <c r="B284" s="336" t="s">
        <v>25</v>
      </c>
      <c r="C284" s="586" t="s">
        <v>463</v>
      </c>
      <c r="D284" s="337" t="s">
        <v>482</v>
      </c>
      <c r="E284" s="527"/>
      <c r="F284" s="528" t="s">
        <v>11</v>
      </c>
      <c r="G284" s="221"/>
      <c r="H284" s="338"/>
      <c r="I284" s="339"/>
      <c r="J284" s="529"/>
      <c r="K284" s="649"/>
    </row>
    <row r="285" spans="1:11" ht="16.5" customHeight="1">
      <c r="A285" s="525">
        <v>276</v>
      </c>
      <c r="B285" s="336" t="s">
        <v>25</v>
      </c>
      <c r="C285" s="586" t="s">
        <v>463</v>
      </c>
      <c r="D285" s="337" t="s">
        <v>483</v>
      </c>
      <c r="E285" s="527"/>
      <c r="F285" s="528" t="s">
        <v>11</v>
      </c>
      <c r="G285" s="221"/>
      <c r="H285" s="338"/>
      <c r="I285" s="339"/>
      <c r="J285" s="529"/>
      <c r="K285" s="649"/>
    </row>
    <row r="286" spans="1:11" ht="16.5" customHeight="1">
      <c r="A286" s="525">
        <v>277</v>
      </c>
      <c r="B286" s="336" t="s">
        <v>25</v>
      </c>
      <c r="C286" s="586" t="s">
        <v>463</v>
      </c>
      <c r="D286" s="337" t="s">
        <v>484</v>
      </c>
      <c r="E286" s="527"/>
      <c r="F286" s="528" t="s">
        <v>11</v>
      </c>
      <c r="G286" s="221"/>
      <c r="H286" s="338"/>
      <c r="I286" s="339"/>
      <c r="J286" s="529"/>
      <c r="K286" s="649"/>
    </row>
    <row r="287" spans="1:11" ht="16.5" customHeight="1">
      <c r="A287" s="525">
        <v>278</v>
      </c>
      <c r="B287" s="336" t="s">
        <v>25</v>
      </c>
      <c r="C287" s="586" t="s">
        <v>463</v>
      </c>
      <c r="D287" s="337" t="s">
        <v>485</v>
      </c>
      <c r="E287" s="527"/>
      <c r="F287" s="528" t="s">
        <v>11</v>
      </c>
      <c r="G287" s="221"/>
      <c r="H287" s="338"/>
      <c r="I287" s="339"/>
      <c r="J287" s="529"/>
      <c r="K287" s="649"/>
    </row>
    <row r="288" spans="1:11" ht="16.5" customHeight="1">
      <c r="A288" s="525">
        <v>279</v>
      </c>
      <c r="B288" s="336" t="s">
        <v>25</v>
      </c>
      <c r="C288" s="586" t="s">
        <v>463</v>
      </c>
      <c r="D288" s="337" t="s">
        <v>486</v>
      </c>
      <c r="E288" s="336" t="s">
        <v>464</v>
      </c>
      <c r="F288" s="528" t="s">
        <v>11</v>
      </c>
      <c r="G288" s="221"/>
      <c r="H288" s="338"/>
      <c r="I288" s="531"/>
      <c r="J288" s="529"/>
      <c r="K288" s="649"/>
    </row>
    <row r="289" spans="1:11" ht="16.5" customHeight="1">
      <c r="A289" s="525">
        <v>280</v>
      </c>
      <c r="B289" s="336" t="s">
        <v>25</v>
      </c>
      <c r="C289" s="586" t="s">
        <v>463</v>
      </c>
      <c r="D289" s="337" t="s">
        <v>487</v>
      </c>
      <c r="E289" s="527"/>
      <c r="F289" s="528" t="s">
        <v>11</v>
      </c>
      <c r="G289" s="221"/>
      <c r="H289" s="338"/>
      <c r="I289" s="339"/>
      <c r="J289" s="529"/>
      <c r="K289" s="649"/>
    </row>
    <row r="290" spans="1:11" ht="16.5" customHeight="1">
      <c r="A290" s="525">
        <v>281</v>
      </c>
      <c r="B290" s="336" t="s">
        <v>25</v>
      </c>
      <c r="C290" s="586" t="s">
        <v>463</v>
      </c>
      <c r="D290" s="337" t="s">
        <v>488</v>
      </c>
      <c r="E290" s="527"/>
      <c r="F290" s="528" t="s">
        <v>11</v>
      </c>
      <c r="G290" s="221"/>
      <c r="H290" s="338"/>
      <c r="I290" s="339"/>
      <c r="J290" s="529"/>
      <c r="K290" s="649"/>
    </row>
    <row r="291" spans="1:11" ht="16.5" customHeight="1">
      <c r="A291" s="525">
        <v>282</v>
      </c>
      <c r="B291" s="336" t="s">
        <v>25</v>
      </c>
      <c r="C291" s="586" t="s">
        <v>463</v>
      </c>
      <c r="D291" s="337" t="s">
        <v>489</v>
      </c>
      <c r="E291" s="527"/>
      <c r="F291" s="528" t="s">
        <v>11</v>
      </c>
      <c r="G291" s="221"/>
      <c r="H291" s="338"/>
      <c r="I291" s="339"/>
      <c r="J291" s="529"/>
      <c r="K291" s="649"/>
    </row>
    <row r="292" spans="1:11" ht="16.5" customHeight="1">
      <c r="A292" s="525">
        <v>283</v>
      </c>
      <c r="B292" s="336" t="s">
        <v>25</v>
      </c>
      <c r="C292" s="586" t="s">
        <v>463</v>
      </c>
      <c r="D292" s="337" t="s">
        <v>490</v>
      </c>
      <c r="E292" s="527"/>
      <c r="F292" s="528" t="s">
        <v>11</v>
      </c>
      <c r="G292" s="221"/>
      <c r="H292" s="338"/>
      <c r="I292" s="339"/>
      <c r="J292" s="529"/>
      <c r="K292" s="649"/>
    </row>
    <row r="293" spans="1:11" ht="16.5" customHeight="1">
      <c r="A293" s="525">
        <v>284</v>
      </c>
      <c r="B293" s="336" t="s">
        <v>25</v>
      </c>
      <c r="C293" s="586" t="s">
        <v>463</v>
      </c>
      <c r="D293" s="337" t="s">
        <v>491</v>
      </c>
      <c r="E293" s="527"/>
      <c r="F293" s="528" t="s">
        <v>11</v>
      </c>
      <c r="G293" s="221"/>
      <c r="H293" s="338"/>
      <c r="I293" s="339"/>
      <c r="J293" s="529"/>
      <c r="K293" s="649"/>
    </row>
    <row r="294" spans="1:11" ht="16.5" customHeight="1">
      <c r="A294" s="525">
        <v>285</v>
      </c>
      <c r="B294" s="336" t="s">
        <v>25</v>
      </c>
      <c r="C294" s="586" t="s">
        <v>463</v>
      </c>
      <c r="D294" s="337" t="s">
        <v>492</v>
      </c>
      <c r="E294" s="527"/>
      <c r="F294" s="528" t="s">
        <v>11</v>
      </c>
      <c r="G294" s="221"/>
      <c r="H294" s="338"/>
      <c r="I294" s="339"/>
      <c r="J294" s="529"/>
      <c r="K294" s="649"/>
    </row>
    <row r="295" spans="1:11" ht="16.5" customHeight="1">
      <c r="A295" s="525">
        <v>286</v>
      </c>
      <c r="B295" s="336" t="s">
        <v>25</v>
      </c>
      <c r="C295" s="586" t="s">
        <v>463</v>
      </c>
      <c r="D295" s="337" t="s">
        <v>493</v>
      </c>
      <c r="E295" s="527"/>
      <c r="F295" s="528" t="s">
        <v>11</v>
      </c>
      <c r="G295" s="221"/>
      <c r="H295" s="338"/>
      <c r="I295" s="339"/>
      <c r="J295" s="529"/>
      <c r="K295" s="649"/>
    </row>
    <row r="296" spans="1:11" ht="16.5" customHeight="1">
      <c r="A296" s="525">
        <v>287</v>
      </c>
      <c r="B296" s="336" t="s">
        <v>25</v>
      </c>
      <c r="C296" s="586" t="s">
        <v>463</v>
      </c>
      <c r="D296" s="337" t="s">
        <v>494</v>
      </c>
      <c r="E296" s="527"/>
      <c r="F296" s="528" t="s">
        <v>11</v>
      </c>
      <c r="G296" s="221"/>
      <c r="H296" s="338"/>
      <c r="I296" s="339"/>
      <c r="J296" s="529"/>
      <c r="K296" s="649"/>
    </row>
    <row r="297" spans="1:11" ht="16.5" customHeight="1">
      <c r="A297" s="525">
        <v>288</v>
      </c>
      <c r="B297" s="336" t="s">
        <v>25</v>
      </c>
      <c r="C297" s="586" t="s">
        <v>463</v>
      </c>
      <c r="D297" s="337" t="s">
        <v>495</v>
      </c>
      <c r="E297" s="527"/>
      <c r="F297" s="528" t="s">
        <v>11</v>
      </c>
      <c r="G297" s="221"/>
      <c r="H297" s="338"/>
      <c r="I297" s="339"/>
      <c r="J297" s="529"/>
      <c r="K297" s="649"/>
    </row>
    <row r="298" spans="1:11" ht="16.5" customHeight="1">
      <c r="A298" s="525">
        <v>289</v>
      </c>
      <c r="B298" s="336" t="s">
        <v>25</v>
      </c>
      <c r="C298" s="586" t="s">
        <v>463</v>
      </c>
      <c r="D298" s="337" t="s">
        <v>496</v>
      </c>
      <c r="E298" s="527"/>
      <c r="F298" s="528" t="s">
        <v>11</v>
      </c>
      <c r="G298" s="221"/>
      <c r="H298" s="338"/>
      <c r="I298" s="339"/>
      <c r="J298" s="529"/>
      <c r="K298" s="649"/>
    </row>
    <row r="299" spans="1:11" ht="16.5" customHeight="1">
      <c r="A299" s="525">
        <v>290</v>
      </c>
      <c r="B299" s="336" t="s">
        <v>25</v>
      </c>
      <c r="C299" s="586" t="s">
        <v>463</v>
      </c>
      <c r="D299" s="337" t="s">
        <v>497</v>
      </c>
      <c r="E299" s="527"/>
      <c r="F299" s="528" t="s">
        <v>11</v>
      </c>
      <c r="G299" s="221"/>
      <c r="H299" s="338"/>
      <c r="I299" s="339"/>
      <c r="J299" s="529"/>
      <c r="K299" s="649"/>
    </row>
    <row r="300" spans="1:11" ht="16.5" customHeight="1">
      <c r="A300" s="525">
        <v>291</v>
      </c>
      <c r="B300" s="336" t="s">
        <v>25</v>
      </c>
      <c r="C300" s="586" t="s">
        <v>463</v>
      </c>
      <c r="D300" s="337" t="s">
        <v>498</v>
      </c>
      <c r="E300" s="527"/>
      <c r="F300" s="528" t="s">
        <v>11</v>
      </c>
      <c r="G300" s="221"/>
      <c r="H300" s="338"/>
      <c r="I300" s="339"/>
      <c r="J300" s="529"/>
      <c r="K300" s="649"/>
    </row>
    <row r="301" spans="1:11" ht="16.5" customHeight="1">
      <c r="A301" s="525">
        <v>292</v>
      </c>
      <c r="B301" s="336" t="s">
        <v>25</v>
      </c>
      <c r="C301" s="586" t="s">
        <v>463</v>
      </c>
      <c r="D301" s="337" t="s">
        <v>499</v>
      </c>
      <c r="E301" s="527"/>
      <c r="F301" s="528" t="s">
        <v>11</v>
      </c>
      <c r="G301" s="221"/>
      <c r="H301" s="338"/>
      <c r="I301" s="339"/>
      <c r="J301" s="529"/>
      <c r="K301" s="649"/>
    </row>
    <row r="302" spans="1:11" ht="16.5" customHeight="1">
      <c r="A302" s="525">
        <v>293</v>
      </c>
      <c r="B302" s="336" t="s">
        <v>25</v>
      </c>
      <c r="C302" s="586" t="s">
        <v>463</v>
      </c>
      <c r="D302" s="337" t="s">
        <v>500</v>
      </c>
      <c r="E302" s="527"/>
      <c r="F302" s="528" t="s">
        <v>11</v>
      </c>
      <c r="G302" s="221"/>
      <c r="H302" s="338"/>
      <c r="I302" s="339"/>
      <c r="J302" s="529"/>
      <c r="K302" s="649"/>
    </row>
    <row r="303" spans="1:11" ht="16.5" customHeight="1">
      <c r="A303" s="525">
        <v>294</v>
      </c>
      <c r="B303" s="336" t="s">
        <v>25</v>
      </c>
      <c r="C303" s="586" t="s">
        <v>463</v>
      </c>
      <c r="D303" s="337" t="s">
        <v>501</v>
      </c>
      <c r="E303" s="527"/>
      <c r="F303" s="528" t="s">
        <v>11</v>
      </c>
      <c r="G303" s="221"/>
      <c r="H303" s="338"/>
      <c r="I303" s="339"/>
      <c r="J303" s="529"/>
      <c r="K303" s="649"/>
    </row>
    <row r="304" spans="1:11" ht="16.5" customHeight="1">
      <c r="A304" s="525">
        <v>295</v>
      </c>
      <c r="B304" s="336" t="s">
        <v>25</v>
      </c>
      <c r="C304" s="586" t="s">
        <v>463</v>
      </c>
      <c r="D304" s="337" t="s">
        <v>502</v>
      </c>
      <c r="E304" s="527"/>
      <c r="F304" s="528" t="s">
        <v>11</v>
      </c>
      <c r="G304" s="221"/>
      <c r="H304" s="338"/>
      <c r="I304" s="339"/>
      <c r="J304" s="529"/>
      <c r="K304" s="649"/>
    </row>
    <row r="305" spans="1:11" ht="16.5" customHeight="1">
      <c r="A305" s="525">
        <v>296</v>
      </c>
      <c r="B305" s="336" t="s">
        <v>25</v>
      </c>
      <c r="C305" s="586" t="s">
        <v>463</v>
      </c>
      <c r="D305" s="337" t="s">
        <v>503</v>
      </c>
      <c r="E305" s="527"/>
      <c r="F305" s="528" t="s">
        <v>11</v>
      </c>
      <c r="G305" s="221"/>
      <c r="H305" s="338"/>
      <c r="I305" s="339"/>
      <c r="J305" s="529"/>
      <c r="K305" s="649"/>
    </row>
    <row r="306" spans="1:11" ht="16.5" customHeight="1">
      <c r="A306" s="525">
        <v>297</v>
      </c>
      <c r="B306" s="336" t="s">
        <v>25</v>
      </c>
      <c r="C306" s="586" t="s">
        <v>463</v>
      </c>
      <c r="D306" s="337" t="s">
        <v>504</v>
      </c>
      <c r="E306" s="527"/>
      <c r="F306" s="528" t="s">
        <v>11</v>
      </c>
      <c r="G306" s="221"/>
      <c r="H306" s="338"/>
      <c r="I306" s="339"/>
      <c r="J306" s="529"/>
      <c r="K306" s="649"/>
    </row>
    <row r="307" spans="1:11" ht="16.5" customHeight="1">
      <c r="A307" s="525">
        <v>298</v>
      </c>
      <c r="B307" s="336" t="s">
        <v>25</v>
      </c>
      <c r="C307" s="586" t="s">
        <v>463</v>
      </c>
      <c r="D307" s="337" t="s">
        <v>505</v>
      </c>
      <c r="E307" s="527"/>
      <c r="F307" s="528" t="s">
        <v>11</v>
      </c>
      <c r="G307" s="221"/>
      <c r="H307" s="338"/>
      <c r="I307" s="339"/>
      <c r="J307" s="529"/>
      <c r="K307" s="649"/>
    </row>
    <row r="308" spans="1:11" ht="16.5" customHeight="1">
      <c r="A308" s="525">
        <v>299</v>
      </c>
      <c r="B308" s="336" t="s">
        <v>25</v>
      </c>
      <c r="C308" s="586" t="s">
        <v>463</v>
      </c>
      <c r="D308" s="337" t="s">
        <v>506</v>
      </c>
      <c r="E308" s="527"/>
      <c r="F308" s="528" t="s">
        <v>11</v>
      </c>
      <c r="G308" s="221"/>
      <c r="H308" s="338"/>
      <c r="I308" s="339"/>
      <c r="J308" s="529"/>
      <c r="K308" s="649"/>
    </row>
    <row r="309" spans="1:11" ht="16.5" customHeight="1">
      <c r="A309" s="525">
        <v>300</v>
      </c>
      <c r="B309" s="336" t="s">
        <v>25</v>
      </c>
      <c r="C309" s="586" t="s">
        <v>463</v>
      </c>
      <c r="D309" s="337" t="s">
        <v>507</v>
      </c>
      <c r="E309" s="527"/>
      <c r="F309" s="528" t="s">
        <v>11</v>
      </c>
      <c r="G309" s="221"/>
      <c r="H309" s="338"/>
      <c r="I309" s="339"/>
      <c r="J309" s="529"/>
      <c r="K309" s="649"/>
    </row>
    <row r="310" spans="1:11" ht="16.5" customHeight="1">
      <c r="A310" s="525">
        <v>301</v>
      </c>
      <c r="B310" s="631" t="s">
        <v>25</v>
      </c>
      <c r="C310" s="634" t="s">
        <v>463</v>
      </c>
      <c r="D310" s="337" t="s">
        <v>2821</v>
      </c>
      <c r="E310" s="632"/>
      <c r="F310" s="32" t="s">
        <v>9</v>
      </c>
      <c r="G310" s="221"/>
      <c r="H310" s="338"/>
      <c r="I310" s="339"/>
      <c r="J310" s="529"/>
      <c r="K310" s="649"/>
    </row>
    <row r="311" spans="1:11" ht="16.5" customHeight="1">
      <c r="A311" s="525">
        <v>302</v>
      </c>
      <c r="B311" s="631" t="s">
        <v>25</v>
      </c>
      <c r="C311" s="634" t="s">
        <v>463</v>
      </c>
      <c r="D311" s="337" t="s">
        <v>2822</v>
      </c>
      <c r="E311" s="632"/>
      <c r="F311" s="32" t="s">
        <v>9</v>
      </c>
      <c r="G311" s="221"/>
      <c r="H311" s="338"/>
      <c r="I311" s="339"/>
      <c r="J311" s="529"/>
      <c r="K311" s="649"/>
    </row>
    <row r="312" spans="1:11" ht="16.5" customHeight="1">
      <c r="A312" s="525">
        <v>301</v>
      </c>
      <c r="B312" s="628" t="s">
        <v>25</v>
      </c>
      <c r="C312" s="630" t="s">
        <v>463</v>
      </c>
      <c r="D312" s="337" t="s">
        <v>2804</v>
      </c>
      <c r="E312" s="629"/>
      <c r="F312" s="32" t="s">
        <v>9</v>
      </c>
      <c r="G312" s="221"/>
      <c r="H312" s="338"/>
      <c r="I312" s="339"/>
      <c r="J312" s="529"/>
      <c r="K312" s="649"/>
    </row>
    <row r="313" spans="1:11" ht="16.5" customHeight="1">
      <c r="A313" s="525">
        <v>302</v>
      </c>
      <c r="B313" s="336" t="s">
        <v>25</v>
      </c>
      <c r="C313" s="586" t="s">
        <v>463</v>
      </c>
      <c r="D313" s="337" t="s">
        <v>1281</v>
      </c>
      <c r="E313" s="336" t="s">
        <v>464</v>
      </c>
      <c r="F313" s="528" t="s">
        <v>11</v>
      </c>
      <c r="G313" s="221"/>
      <c r="H313" s="338"/>
      <c r="I313" s="532" t="s">
        <v>2732</v>
      </c>
      <c r="J313" s="587" t="s">
        <v>2722</v>
      </c>
      <c r="K313" s="649"/>
    </row>
    <row r="314" spans="1:11" ht="16.5" customHeight="1">
      <c r="A314" s="525">
        <v>303</v>
      </c>
      <c r="B314" s="336" t="s">
        <v>25</v>
      </c>
      <c r="C314" s="586" t="s">
        <v>463</v>
      </c>
      <c r="D314" s="337" t="s">
        <v>1282</v>
      </c>
      <c r="E314" s="527"/>
      <c r="F314" s="528" t="s">
        <v>11</v>
      </c>
      <c r="G314" s="221"/>
      <c r="H314" s="338"/>
      <c r="I314" s="339"/>
      <c r="J314" s="529"/>
      <c r="K314" s="649"/>
    </row>
    <row r="315" spans="1:11" ht="16.5" customHeight="1">
      <c r="A315" s="525">
        <v>304</v>
      </c>
      <c r="B315" s="336" t="s">
        <v>25</v>
      </c>
      <c r="C315" s="586" t="s">
        <v>463</v>
      </c>
      <c r="D315" s="337" t="s">
        <v>1283</v>
      </c>
      <c r="E315" s="527"/>
      <c r="F315" s="528" t="s">
        <v>11</v>
      </c>
      <c r="G315" s="221"/>
      <c r="H315" s="338"/>
      <c r="I315" s="339"/>
      <c r="J315" s="529"/>
      <c r="K315" s="649"/>
    </row>
    <row r="316" spans="1:11" ht="16.5" customHeight="1">
      <c r="A316" s="525">
        <v>305</v>
      </c>
      <c r="B316" s="336" t="s">
        <v>25</v>
      </c>
      <c r="C316" s="586" t="s">
        <v>463</v>
      </c>
      <c r="D316" s="337" t="s">
        <v>1284</v>
      </c>
      <c r="E316" s="527"/>
      <c r="F316" s="528" t="s">
        <v>11</v>
      </c>
      <c r="G316" s="221"/>
      <c r="H316" s="338"/>
      <c r="I316" s="339"/>
      <c r="J316" s="529"/>
      <c r="K316" s="649"/>
    </row>
    <row r="317" spans="1:11" ht="16.5" customHeight="1">
      <c r="A317" s="525">
        <v>306</v>
      </c>
      <c r="B317" s="336" t="s">
        <v>25</v>
      </c>
      <c r="C317" s="586" t="s">
        <v>463</v>
      </c>
      <c r="D317" s="337" t="s">
        <v>1285</v>
      </c>
      <c r="E317" s="527"/>
      <c r="F317" s="528" t="s">
        <v>11</v>
      </c>
      <c r="G317" s="221"/>
      <c r="H317" s="338"/>
      <c r="I317" s="339"/>
      <c r="J317" s="529"/>
      <c r="K317" s="649"/>
    </row>
    <row r="318" spans="1:11" ht="16.5" customHeight="1">
      <c r="A318" s="525">
        <v>307</v>
      </c>
      <c r="B318" s="336" t="s">
        <v>25</v>
      </c>
      <c r="C318" s="586" t="s">
        <v>463</v>
      </c>
      <c r="D318" s="337" t="s">
        <v>1286</v>
      </c>
      <c r="E318" s="527"/>
      <c r="F318" s="528" t="s">
        <v>11</v>
      </c>
      <c r="G318" s="221"/>
      <c r="H318" s="338"/>
      <c r="I318" s="339"/>
      <c r="J318" s="529"/>
      <c r="K318" s="649"/>
    </row>
    <row r="319" spans="1:11" ht="16.5" customHeight="1">
      <c r="A319" s="525">
        <v>308</v>
      </c>
      <c r="B319" s="336" t="s">
        <v>25</v>
      </c>
      <c r="C319" s="586" t="s">
        <v>463</v>
      </c>
      <c r="D319" s="337" t="s">
        <v>1287</v>
      </c>
      <c r="E319" s="527"/>
      <c r="F319" s="528" t="s">
        <v>11</v>
      </c>
      <c r="G319" s="221"/>
      <c r="H319" s="338"/>
      <c r="I319" s="339"/>
      <c r="J319" s="529"/>
      <c r="K319" s="649"/>
    </row>
    <row r="320" spans="1:11" ht="16.5" customHeight="1">
      <c r="A320" s="525">
        <v>309</v>
      </c>
      <c r="B320" s="336" t="s">
        <v>25</v>
      </c>
      <c r="C320" s="586" t="s">
        <v>463</v>
      </c>
      <c r="D320" s="337" t="s">
        <v>1288</v>
      </c>
      <c r="E320" s="527"/>
      <c r="F320" s="528" t="s">
        <v>11</v>
      </c>
      <c r="G320" s="221"/>
      <c r="H320" s="338"/>
      <c r="I320" s="339"/>
      <c r="J320" s="529"/>
      <c r="K320" s="649"/>
    </row>
    <row r="321" spans="1:11" ht="16.5" customHeight="1">
      <c r="A321" s="525">
        <v>310</v>
      </c>
      <c r="B321" s="336" t="s">
        <v>25</v>
      </c>
      <c r="C321" s="586" t="s">
        <v>463</v>
      </c>
      <c r="D321" s="337" t="s">
        <v>1289</v>
      </c>
      <c r="E321" s="527"/>
      <c r="F321" s="528" t="s">
        <v>11</v>
      </c>
      <c r="G321" s="221"/>
      <c r="H321" s="338"/>
      <c r="I321" s="339"/>
      <c r="J321" s="529"/>
      <c r="K321" s="649"/>
    </row>
    <row r="322" spans="1:11" ht="16.5" customHeight="1">
      <c r="A322" s="525">
        <v>311</v>
      </c>
      <c r="B322" s="336" t="s">
        <v>25</v>
      </c>
      <c r="C322" s="586" t="s">
        <v>463</v>
      </c>
      <c r="D322" s="337" t="s">
        <v>1290</v>
      </c>
      <c r="E322" s="527"/>
      <c r="F322" s="528" t="s">
        <v>11</v>
      </c>
      <c r="G322" s="221"/>
      <c r="H322" s="338"/>
      <c r="I322" s="339"/>
      <c r="J322" s="529"/>
      <c r="K322" s="649"/>
    </row>
    <row r="323" spans="1:11" ht="16.5" customHeight="1">
      <c r="A323" s="525">
        <v>312</v>
      </c>
      <c r="B323" s="336" t="s">
        <v>25</v>
      </c>
      <c r="C323" s="586" t="s">
        <v>463</v>
      </c>
      <c r="D323" s="337" t="s">
        <v>1291</v>
      </c>
      <c r="E323" s="527"/>
      <c r="F323" s="528" t="s">
        <v>11</v>
      </c>
      <c r="G323" s="221"/>
      <c r="H323" s="338"/>
      <c r="I323" s="339"/>
      <c r="J323" s="529"/>
      <c r="K323" s="649"/>
    </row>
    <row r="324" spans="1:11" ht="16.5" customHeight="1">
      <c r="A324" s="525">
        <v>313</v>
      </c>
      <c r="B324" s="336" t="s">
        <v>25</v>
      </c>
      <c r="C324" s="586" t="s">
        <v>463</v>
      </c>
      <c r="D324" s="337" t="s">
        <v>1292</v>
      </c>
      <c r="E324" s="527"/>
      <c r="F324" s="528" t="s">
        <v>11</v>
      </c>
      <c r="G324" s="221"/>
      <c r="H324" s="338"/>
      <c r="I324" s="339"/>
      <c r="J324" s="529"/>
      <c r="K324" s="649"/>
    </row>
    <row r="325" spans="1:11" ht="16.5" customHeight="1">
      <c r="A325" s="525">
        <v>314</v>
      </c>
      <c r="B325" s="336" t="s">
        <v>25</v>
      </c>
      <c r="C325" s="586" t="s">
        <v>463</v>
      </c>
      <c r="D325" s="337" t="s">
        <v>1293</v>
      </c>
      <c r="E325" s="527"/>
      <c r="F325" s="528" t="s">
        <v>11</v>
      </c>
      <c r="G325" s="221"/>
      <c r="H325" s="338"/>
      <c r="I325" s="339"/>
      <c r="J325" s="529"/>
      <c r="K325" s="649"/>
    </row>
    <row r="326" spans="1:11" ht="16.5" customHeight="1">
      <c r="A326" s="525">
        <v>315</v>
      </c>
      <c r="B326" s="336" t="s">
        <v>25</v>
      </c>
      <c r="C326" s="586" t="s">
        <v>463</v>
      </c>
      <c r="D326" s="337" t="s">
        <v>1294</v>
      </c>
      <c r="E326" s="527"/>
      <c r="F326" s="528" t="s">
        <v>11</v>
      </c>
      <c r="G326" s="221"/>
      <c r="H326" s="338"/>
      <c r="I326" s="339"/>
      <c r="J326" s="529"/>
      <c r="K326" s="649"/>
    </row>
    <row r="327" spans="1:11" ht="16.5" customHeight="1">
      <c r="A327" s="525">
        <v>316</v>
      </c>
      <c r="B327" s="336" t="s">
        <v>25</v>
      </c>
      <c r="C327" s="586" t="s">
        <v>463</v>
      </c>
      <c r="D327" s="337" t="s">
        <v>508</v>
      </c>
      <c r="E327" s="527"/>
      <c r="F327" s="528" t="s">
        <v>11</v>
      </c>
      <c r="G327" s="221"/>
      <c r="H327" s="338"/>
      <c r="I327" s="339"/>
      <c r="J327" s="529"/>
      <c r="K327" s="649"/>
    </row>
    <row r="328" spans="1:11" ht="16.5" customHeight="1">
      <c r="A328" s="525">
        <v>317</v>
      </c>
      <c r="B328" s="336" t="s">
        <v>25</v>
      </c>
      <c r="C328" s="586" t="s">
        <v>463</v>
      </c>
      <c r="D328" s="337" t="s">
        <v>509</v>
      </c>
      <c r="E328" s="527"/>
      <c r="F328" s="528" t="s">
        <v>11</v>
      </c>
      <c r="G328" s="221"/>
      <c r="H328" s="338"/>
      <c r="I328" s="339"/>
      <c r="J328" s="529"/>
      <c r="K328" s="649"/>
    </row>
    <row r="329" spans="1:11" ht="16.5" customHeight="1">
      <c r="A329" s="525">
        <v>318</v>
      </c>
      <c r="B329" s="336" t="s">
        <v>25</v>
      </c>
      <c r="C329" s="586" t="s">
        <v>463</v>
      </c>
      <c r="D329" s="337" t="s">
        <v>510</v>
      </c>
      <c r="E329" s="527"/>
      <c r="F329" s="528" t="s">
        <v>11</v>
      </c>
      <c r="G329" s="221"/>
      <c r="H329" s="338"/>
      <c r="I329" s="339"/>
      <c r="J329" s="529"/>
      <c r="K329" s="649"/>
    </row>
    <row r="330" spans="1:11" ht="16.5" customHeight="1">
      <c r="A330" s="525">
        <v>319</v>
      </c>
      <c r="B330" s="336" t="s">
        <v>25</v>
      </c>
      <c r="C330" s="586" t="s">
        <v>463</v>
      </c>
      <c r="D330" s="337" t="s">
        <v>511</v>
      </c>
      <c r="E330" s="527"/>
      <c r="F330" s="528" t="s">
        <v>11</v>
      </c>
      <c r="G330" s="221"/>
      <c r="H330" s="338"/>
      <c r="I330" s="339"/>
      <c r="J330" s="529"/>
      <c r="K330" s="649"/>
    </row>
    <row r="331" spans="1:11" ht="16.5" customHeight="1">
      <c r="A331" s="525">
        <v>320</v>
      </c>
      <c r="B331" s="336" t="s">
        <v>25</v>
      </c>
      <c r="C331" s="586" t="s">
        <v>463</v>
      </c>
      <c r="D331" s="337" t="s">
        <v>512</v>
      </c>
      <c r="E331" s="527"/>
      <c r="F331" s="528" t="s">
        <v>11</v>
      </c>
      <c r="G331" s="221"/>
      <c r="H331" s="338"/>
      <c r="I331" s="339"/>
      <c r="J331" s="529"/>
      <c r="K331" s="649"/>
    </row>
    <row r="332" spans="1:11" ht="16.5" customHeight="1">
      <c r="A332" s="525">
        <v>321</v>
      </c>
      <c r="B332" s="336" t="s">
        <v>25</v>
      </c>
      <c r="C332" s="586" t="s">
        <v>463</v>
      </c>
      <c r="D332" s="337" t="s">
        <v>513</v>
      </c>
      <c r="E332" s="527"/>
      <c r="F332" s="528" t="s">
        <v>11</v>
      </c>
      <c r="G332" s="221"/>
      <c r="H332" s="338"/>
      <c r="I332" s="339"/>
      <c r="J332" s="529"/>
      <c r="K332" s="649"/>
    </row>
    <row r="333" spans="1:11" ht="16.5" customHeight="1">
      <c r="A333" s="525">
        <v>322</v>
      </c>
      <c r="B333" s="336" t="s">
        <v>25</v>
      </c>
      <c r="C333" s="586" t="s">
        <v>463</v>
      </c>
      <c r="D333" s="337" t="s">
        <v>514</v>
      </c>
      <c r="E333" s="527"/>
      <c r="F333" s="528" t="s">
        <v>11</v>
      </c>
      <c r="G333" s="221"/>
      <c r="H333" s="338"/>
      <c r="I333" s="339"/>
      <c r="J333" s="529"/>
      <c r="K333" s="649"/>
    </row>
    <row r="334" spans="1:11" ht="16.5" customHeight="1">
      <c r="A334" s="525">
        <v>323</v>
      </c>
      <c r="B334" s="336" t="s">
        <v>25</v>
      </c>
      <c r="C334" s="586" t="s">
        <v>463</v>
      </c>
      <c r="D334" s="337" t="s">
        <v>515</v>
      </c>
      <c r="E334" s="527"/>
      <c r="F334" s="528" t="s">
        <v>11</v>
      </c>
      <c r="G334" s="221"/>
      <c r="H334" s="338"/>
      <c r="I334" s="339"/>
      <c r="J334" s="529"/>
      <c r="K334" s="649"/>
    </row>
    <row r="335" spans="1:11" ht="16.5" customHeight="1">
      <c r="A335" s="525">
        <v>324</v>
      </c>
      <c r="B335" s="631" t="s">
        <v>25</v>
      </c>
      <c r="C335" s="634" t="s">
        <v>463</v>
      </c>
      <c r="D335" s="337" t="s">
        <v>2823</v>
      </c>
      <c r="E335" s="632"/>
      <c r="F335" s="32" t="s">
        <v>9</v>
      </c>
      <c r="G335" s="221"/>
      <c r="H335" s="338"/>
      <c r="I335" s="339"/>
      <c r="J335" s="529"/>
      <c r="K335" s="649"/>
    </row>
    <row r="336" spans="1:11" ht="16.5" customHeight="1">
      <c r="A336" s="525">
        <v>325</v>
      </c>
      <c r="B336" s="631" t="s">
        <v>25</v>
      </c>
      <c r="C336" s="634" t="s">
        <v>463</v>
      </c>
      <c r="D336" s="337" t="s">
        <v>2824</v>
      </c>
      <c r="E336" s="632"/>
      <c r="F336" s="32" t="s">
        <v>9</v>
      </c>
      <c r="G336" s="221"/>
      <c r="H336" s="338"/>
      <c r="I336" s="339"/>
      <c r="J336" s="529"/>
      <c r="K336" s="649"/>
    </row>
    <row r="337" spans="1:15" ht="16.5" customHeight="1">
      <c r="A337" s="525">
        <v>326</v>
      </c>
      <c r="B337" s="628" t="s">
        <v>25</v>
      </c>
      <c r="C337" s="630" t="s">
        <v>463</v>
      </c>
      <c r="D337" s="337" t="s">
        <v>2805</v>
      </c>
      <c r="E337" s="629"/>
      <c r="F337" s="32" t="s">
        <v>9</v>
      </c>
      <c r="G337" s="221"/>
      <c r="H337" s="338"/>
      <c r="I337" s="339"/>
      <c r="J337" s="529"/>
      <c r="K337" s="649"/>
    </row>
    <row r="338" spans="1:15" ht="16.5" customHeight="1">
      <c r="A338" s="525">
        <v>327</v>
      </c>
      <c r="B338" s="336" t="s">
        <v>25</v>
      </c>
      <c r="C338" s="586" t="s">
        <v>463</v>
      </c>
      <c r="D338" s="337" t="s">
        <v>1295</v>
      </c>
      <c r="E338" s="336" t="s">
        <v>516</v>
      </c>
      <c r="F338" s="528" t="s">
        <v>11</v>
      </c>
      <c r="G338" s="221"/>
      <c r="H338" s="338"/>
      <c r="I338" s="532" t="s">
        <v>2733</v>
      </c>
      <c r="J338" s="587" t="s">
        <v>2731</v>
      </c>
      <c r="K338" s="649"/>
    </row>
    <row r="339" spans="1:15" ht="16.5" customHeight="1">
      <c r="A339" s="525">
        <v>328</v>
      </c>
      <c r="B339" s="336" t="s">
        <v>25</v>
      </c>
      <c r="C339" s="586" t="s">
        <v>463</v>
      </c>
      <c r="D339" s="337" t="s">
        <v>1296</v>
      </c>
      <c r="E339" s="527"/>
      <c r="F339" s="528" t="s">
        <v>11</v>
      </c>
      <c r="G339" s="221"/>
      <c r="H339" s="338"/>
      <c r="I339" s="531"/>
      <c r="J339" s="587"/>
      <c r="K339" s="649"/>
    </row>
    <row r="340" spans="1:15" ht="16.5" customHeight="1">
      <c r="A340" s="525">
        <v>329</v>
      </c>
      <c r="B340" s="336" t="s">
        <v>25</v>
      </c>
      <c r="C340" s="586" t="s">
        <v>463</v>
      </c>
      <c r="D340" s="337" t="s">
        <v>1297</v>
      </c>
      <c r="E340" s="527"/>
      <c r="F340" s="528" t="s">
        <v>11</v>
      </c>
      <c r="G340" s="221"/>
      <c r="H340" s="338"/>
      <c r="I340" s="339"/>
      <c r="J340" s="587"/>
      <c r="K340" s="649"/>
    </row>
    <row r="341" spans="1:15" ht="16.5" customHeight="1">
      <c r="A341" s="525">
        <v>330</v>
      </c>
      <c r="B341" s="336" t="s">
        <v>25</v>
      </c>
      <c r="C341" s="586" t="s">
        <v>463</v>
      </c>
      <c r="D341" s="337" t="s">
        <v>517</v>
      </c>
      <c r="E341" s="527"/>
      <c r="F341" s="528" t="s">
        <v>11</v>
      </c>
      <c r="G341" s="221"/>
      <c r="H341" s="338"/>
      <c r="I341" s="339"/>
      <c r="J341" s="587"/>
      <c r="K341" s="649"/>
    </row>
    <row r="342" spans="1:15" ht="16.5" customHeight="1">
      <c r="A342" s="525">
        <v>331</v>
      </c>
      <c r="B342" s="336" t="s">
        <v>25</v>
      </c>
      <c r="C342" s="586" t="s">
        <v>463</v>
      </c>
      <c r="D342" s="337" t="s">
        <v>1298</v>
      </c>
      <c r="E342" s="336" t="s">
        <v>516</v>
      </c>
      <c r="F342" s="528" t="s">
        <v>11</v>
      </c>
      <c r="G342" s="221"/>
      <c r="H342" s="338"/>
      <c r="I342" s="532" t="s">
        <v>2734</v>
      </c>
      <c r="J342" s="587" t="s">
        <v>2731</v>
      </c>
      <c r="K342" s="649"/>
      <c r="O342" s="195"/>
    </row>
    <row r="343" spans="1:15" ht="16.5" customHeight="1">
      <c r="A343" s="525">
        <v>332</v>
      </c>
      <c r="B343" s="336" t="s">
        <v>25</v>
      </c>
      <c r="C343" s="586" t="s">
        <v>463</v>
      </c>
      <c r="D343" s="337" t="s">
        <v>1299</v>
      </c>
      <c r="E343" s="527"/>
      <c r="F343" s="528" t="s">
        <v>11</v>
      </c>
      <c r="G343" s="221"/>
      <c r="H343" s="338"/>
      <c r="I343" s="531"/>
      <c r="J343" s="587"/>
      <c r="K343" s="649"/>
    </row>
    <row r="344" spans="1:15" ht="16.5" customHeight="1">
      <c r="A344" s="525">
        <v>333</v>
      </c>
      <c r="B344" s="336" t="s">
        <v>25</v>
      </c>
      <c r="C344" s="586" t="s">
        <v>463</v>
      </c>
      <c r="D344" s="337" t="s">
        <v>1300</v>
      </c>
      <c r="E344" s="527"/>
      <c r="F344" s="528" t="s">
        <v>11</v>
      </c>
      <c r="G344" s="221"/>
      <c r="H344" s="338"/>
      <c r="I344" s="339"/>
      <c r="J344" s="587"/>
      <c r="K344" s="649"/>
    </row>
    <row r="345" spans="1:15" ht="16.5" customHeight="1">
      <c r="A345" s="525">
        <v>334</v>
      </c>
      <c r="B345" s="336" t="s">
        <v>25</v>
      </c>
      <c r="C345" s="586" t="s">
        <v>463</v>
      </c>
      <c r="D345" s="337" t="s">
        <v>1301</v>
      </c>
      <c r="E345" s="527"/>
      <c r="F345" s="528" t="s">
        <v>11</v>
      </c>
      <c r="G345" s="221"/>
      <c r="H345" s="338"/>
      <c r="I345" s="339"/>
      <c r="J345" s="587"/>
      <c r="K345" s="650"/>
    </row>
    <row r="346" spans="1:15" ht="16.5" customHeight="1">
      <c r="A346" s="525">
        <v>335</v>
      </c>
      <c r="B346" s="336" t="s">
        <v>25</v>
      </c>
      <c r="C346" s="586" t="s">
        <v>518</v>
      </c>
      <c r="D346" s="337" t="s">
        <v>2182</v>
      </c>
      <c r="E346" s="336" t="s">
        <v>519</v>
      </c>
      <c r="F346" s="528" t="s">
        <v>11</v>
      </c>
      <c r="G346" s="221"/>
      <c r="H346" s="338"/>
      <c r="I346" s="532" t="s">
        <v>520</v>
      </c>
      <c r="J346" s="587" t="s">
        <v>2720</v>
      </c>
      <c r="K346" s="654" t="s">
        <v>2184</v>
      </c>
    </row>
    <row r="347" spans="1:15" ht="16.5" customHeight="1">
      <c r="A347" s="525">
        <v>336</v>
      </c>
      <c r="B347" s="336" t="s">
        <v>25</v>
      </c>
      <c r="C347" s="586" t="s">
        <v>518</v>
      </c>
      <c r="D347" s="337" t="s">
        <v>1984</v>
      </c>
      <c r="E347" s="336" t="s">
        <v>519</v>
      </c>
      <c r="F347" s="528" t="s">
        <v>11</v>
      </c>
      <c r="G347" s="221"/>
      <c r="H347" s="338"/>
      <c r="I347" s="532" t="s">
        <v>520</v>
      </c>
      <c r="J347" s="587" t="s">
        <v>2721</v>
      </c>
      <c r="K347" s="655"/>
    </row>
    <row r="348" spans="1:15" ht="16.5" customHeight="1">
      <c r="A348" s="525">
        <v>337</v>
      </c>
      <c r="B348" s="336" t="s">
        <v>25</v>
      </c>
      <c r="C348" s="586" t="s">
        <v>518</v>
      </c>
      <c r="D348" s="337" t="s">
        <v>1985</v>
      </c>
      <c r="E348" s="336" t="s">
        <v>519</v>
      </c>
      <c r="F348" s="528" t="s">
        <v>11</v>
      </c>
      <c r="G348" s="221"/>
      <c r="H348" s="338"/>
      <c r="I348" s="532" t="s">
        <v>520</v>
      </c>
      <c r="J348" s="587" t="s">
        <v>2043</v>
      </c>
      <c r="K348" s="655"/>
    </row>
    <row r="349" spans="1:15" ht="16.5" customHeight="1">
      <c r="A349" s="525">
        <v>338</v>
      </c>
      <c r="B349" s="336" t="s">
        <v>25</v>
      </c>
      <c r="C349" s="586" t="s">
        <v>518</v>
      </c>
      <c r="D349" s="337" t="s">
        <v>1986</v>
      </c>
      <c r="E349" s="336" t="s">
        <v>519</v>
      </c>
      <c r="F349" s="528" t="s">
        <v>11</v>
      </c>
      <c r="G349" s="221"/>
      <c r="H349" s="338"/>
      <c r="I349" s="532" t="s">
        <v>520</v>
      </c>
      <c r="J349" s="587" t="s">
        <v>1990</v>
      </c>
      <c r="K349" s="655"/>
    </row>
    <row r="350" spans="1:15" ht="16.5" customHeight="1">
      <c r="A350" s="525">
        <v>339</v>
      </c>
      <c r="B350" s="336" t="s">
        <v>25</v>
      </c>
      <c r="C350" s="586" t="s">
        <v>518</v>
      </c>
      <c r="D350" s="337" t="s">
        <v>1987</v>
      </c>
      <c r="E350" s="336" t="s">
        <v>519</v>
      </c>
      <c r="F350" s="528" t="s">
        <v>11</v>
      </c>
      <c r="G350" s="221"/>
      <c r="H350" s="338"/>
      <c r="I350" s="532" t="s">
        <v>520</v>
      </c>
      <c r="J350" s="587" t="s">
        <v>1991</v>
      </c>
      <c r="K350" s="655"/>
    </row>
    <row r="351" spans="1:15" ht="16.5" customHeight="1">
      <c r="A351" s="525">
        <v>340</v>
      </c>
      <c r="B351" s="336" t="s">
        <v>25</v>
      </c>
      <c r="C351" s="586" t="s">
        <v>518</v>
      </c>
      <c r="D351" s="337" t="s">
        <v>1988</v>
      </c>
      <c r="E351" s="336" t="s">
        <v>519</v>
      </c>
      <c r="F351" s="528" t="s">
        <v>11</v>
      </c>
      <c r="G351" s="221"/>
      <c r="H351" s="338"/>
      <c r="I351" s="532" t="s">
        <v>520</v>
      </c>
      <c r="J351" s="587" t="s">
        <v>1992</v>
      </c>
      <c r="K351" s="655"/>
    </row>
    <row r="352" spans="1:15" ht="16.5" customHeight="1">
      <c r="A352" s="525">
        <v>341</v>
      </c>
      <c r="B352" s="336" t="s">
        <v>25</v>
      </c>
      <c r="C352" s="586" t="s">
        <v>518</v>
      </c>
      <c r="D352" s="337" t="s">
        <v>1989</v>
      </c>
      <c r="E352" s="336" t="s">
        <v>519</v>
      </c>
      <c r="F352" s="528" t="s">
        <v>11</v>
      </c>
      <c r="G352" s="221"/>
      <c r="H352" s="338"/>
      <c r="I352" s="532" t="s">
        <v>520</v>
      </c>
      <c r="J352" s="587" t="s">
        <v>1993</v>
      </c>
      <c r="K352" s="656"/>
    </row>
    <row r="353" spans="1:11" ht="16.5" customHeight="1">
      <c r="A353" s="525">
        <v>342</v>
      </c>
      <c r="B353" s="336" t="s">
        <v>25</v>
      </c>
      <c r="C353" s="586" t="s">
        <v>223</v>
      </c>
      <c r="D353" s="277" t="s">
        <v>1554</v>
      </c>
      <c r="E353" s="336" t="s">
        <v>521</v>
      </c>
      <c r="F353" s="528" t="s">
        <v>11</v>
      </c>
      <c r="G353" s="221"/>
      <c r="H353" s="338"/>
      <c r="I353" s="339"/>
      <c r="J353" s="587" t="s">
        <v>226</v>
      </c>
      <c r="K353" s="530"/>
    </row>
    <row r="354" spans="1:11" ht="16.5" customHeight="1">
      <c r="A354" s="525">
        <v>343</v>
      </c>
      <c r="B354" s="336" t="s">
        <v>25</v>
      </c>
      <c r="C354" s="586" t="s">
        <v>223</v>
      </c>
      <c r="D354" s="277" t="s">
        <v>972</v>
      </c>
      <c r="E354" s="336" t="s">
        <v>522</v>
      </c>
      <c r="F354" s="528" t="s">
        <v>11</v>
      </c>
      <c r="G354" s="221"/>
      <c r="H354" s="338"/>
      <c r="I354" s="339"/>
      <c r="J354" s="587" t="s">
        <v>229</v>
      </c>
      <c r="K354" s="530"/>
    </row>
    <row r="355" spans="1:11" ht="16.5" customHeight="1">
      <c r="A355" s="525">
        <v>344</v>
      </c>
      <c r="B355" s="336" t="s">
        <v>25</v>
      </c>
      <c r="C355" s="586" t="s">
        <v>204</v>
      </c>
      <c r="D355" s="337" t="s">
        <v>523</v>
      </c>
      <c r="E355" s="527"/>
      <c r="F355" s="528" t="s">
        <v>11</v>
      </c>
      <c r="G355" s="221"/>
      <c r="H355" s="338"/>
      <c r="I355" s="339"/>
      <c r="J355" s="587" t="s">
        <v>1724</v>
      </c>
      <c r="K355" s="530"/>
    </row>
    <row r="356" spans="1:11" ht="16.5" customHeight="1">
      <c r="A356" s="525">
        <v>345</v>
      </c>
      <c r="B356" s="336" t="s">
        <v>25</v>
      </c>
      <c r="C356" s="586" t="s">
        <v>204</v>
      </c>
      <c r="D356" s="337" t="s">
        <v>205</v>
      </c>
      <c r="E356" s="527"/>
      <c r="F356" s="528" t="s">
        <v>11</v>
      </c>
      <c r="G356" s="221"/>
      <c r="H356" s="338"/>
      <c r="I356" s="339"/>
      <c r="J356" s="587" t="s">
        <v>1455</v>
      </c>
      <c r="K356" s="530"/>
    </row>
    <row r="357" spans="1:11" ht="16.5" customHeight="1" thickBot="1">
      <c r="A357" s="525">
        <v>346</v>
      </c>
      <c r="B357" s="589" t="s">
        <v>25</v>
      </c>
      <c r="C357" s="590" t="s">
        <v>33</v>
      </c>
      <c r="D357" s="591" t="s">
        <v>202</v>
      </c>
      <c r="E357" s="592"/>
      <c r="F357" s="593" t="s">
        <v>11</v>
      </c>
      <c r="G357" s="594"/>
      <c r="H357" s="595"/>
      <c r="I357" s="596" t="s">
        <v>524</v>
      </c>
      <c r="J357" s="597"/>
      <c r="K357" s="598"/>
    </row>
  </sheetData>
  <mergeCells count="23">
    <mergeCell ref="H53:H54"/>
    <mergeCell ref="J192:J256"/>
    <mergeCell ref="J257:J265"/>
    <mergeCell ref="K186:K191"/>
    <mergeCell ref="K114:K146"/>
    <mergeCell ref="J161:J165"/>
    <mergeCell ref="J166:J177"/>
    <mergeCell ref="K266:K345"/>
    <mergeCell ref="K257:K265"/>
    <mergeCell ref="K346:K352"/>
    <mergeCell ref="K112:K113"/>
    <mergeCell ref="C1:E8"/>
    <mergeCell ref="H45:H46"/>
    <mergeCell ref="J32:J37"/>
    <mergeCell ref="K60:K61"/>
    <mergeCell ref="H49:H50"/>
    <mergeCell ref="K32:K37"/>
    <mergeCell ref="H51:H52"/>
    <mergeCell ref="H47:H48"/>
    <mergeCell ref="H57:H58"/>
    <mergeCell ref="H43:H44"/>
    <mergeCell ref="K192:K256"/>
    <mergeCell ref="K42:K44"/>
  </mergeCells>
  <phoneticPr fontId="21" type="noConversion"/>
  <hyperlinks>
    <hyperlink ref="D75" r:id="rId1"/>
    <hyperlink ref="D76" r:id="rId2"/>
    <hyperlink ref="D84" r:id="rId3"/>
    <hyperlink ref="D85" r:id="rId4"/>
    <hyperlink ref="D86" r:id="rId5"/>
    <hyperlink ref="D192" r:id="rId6"/>
    <hyperlink ref="D194" r:id="rId7"/>
    <hyperlink ref="D195" r:id="rId8"/>
    <hyperlink ref="D198" r:id="rId9"/>
    <hyperlink ref="D199" r:id="rId10"/>
    <hyperlink ref="D200" r:id="rId11"/>
    <hyperlink ref="D201" r:id="rId12"/>
    <hyperlink ref="D202" r:id="rId13"/>
    <hyperlink ref="D203" r:id="rId14"/>
    <hyperlink ref="D205" r:id="rId15"/>
    <hyperlink ref="D206" r:id="rId16"/>
    <hyperlink ref="D207" r:id="rId17"/>
    <hyperlink ref="D209" r:id="rId18"/>
    <hyperlink ref="D210" r:id="rId19"/>
    <hyperlink ref="D211" r:id="rId20"/>
    <hyperlink ref="D212" r:id="rId21"/>
    <hyperlink ref="D213" r:id="rId22"/>
    <hyperlink ref="D214" r:id="rId23"/>
    <hyperlink ref="D215" r:id="rId24"/>
    <hyperlink ref="D216" r:id="rId25"/>
    <hyperlink ref="D217" r:id="rId26"/>
    <hyperlink ref="D218" r:id="rId27"/>
    <hyperlink ref="D219" r:id="rId28"/>
    <hyperlink ref="D220" r:id="rId29"/>
    <hyperlink ref="D221" r:id="rId30"/>
    <hyperlink ref="D222" r:id="rId31"/>
    <hyperlink ref="D223" r:id="rId32"/>
    <hyperlink ref="D224" r:id="rId33"/>
    <hyperlink ref="D225" r:id="rId34"/>
    <hyperlink ref="D226" r:id="rId35"/>
    <hyperlink ref="D227" r:id="rId36"/>
    <hyperlink ref="D228" r:id="rId37"/>
    <hyperlink ref="D229" r:id="rId38"/>
    <hyperlink ref="D230" r:id="rId39"/>
    <hyperlink ref="D231" r:id="rId40"/>
    <hyperlink ref="D232" r:id="rId41"/>
    <hyperlink ref="D233" r:id="rId42"/>
    <hyperlink ref="D234" r:id="rId43"/>
    <hyperlink ref="D235" r:id="rId44"/>
    <hyperlink ref="D236" r:id="rId45"/>
    <hyperlink ref="D237" r:id="rId46"/>
    <hyperlink ref="D238" r:id="rId47"/>
    <hyperlink ref="D239" r:id="rId48"/>
    <hyperlink ref="D240" r:id="rId49"/>
    <hyperlink ref="D241" r:id="rId50"/>
    <hyperlink ref="D242" r:id="rId51"/>
    <hyperlink ref="D243" r:id="rId52"/>
    <hyperlink ref="D244" r:id="rId53"/>
    <hyperlink ref="D245" r:id="rId54"/>
    <hyperlink ref="D246" r:id="rId55"/>
    <hyperlink ref="D247" r:id="rId56"/>
    <hyperlink ref="D248" r:id="rId57"/>
    <hyperlink ref="D249" r:id="rId58"/>
    <hyperlink ref="D250" r:id="rId59"/>
    <hyperlink ref="D251" r:id="rId60"/>
    <hyperlink ref="D252" r:id="rId61"/>
    <hyperlink ref="D253" r:id="rId62"/>
    <hyperlink ref="D254" r:id="rId63"/>
    <hyperlink ref="D255" r:id="rId64"/>
    <hyperlink ref="D256" r:id="rId65"/>
    <hyperlink ref="D257" r:id="rId66"/>
    <hyperlink ref="D266" r:id="rId67"/>
    <hyperlink ref="D313" r:id="rId68"/>
    <hyperlink ref="D314" r:id="rId69"/>
    <hyperlink ref="D315" r:id="rId70"/>
    <hyperlink ref="D316" r:id="rId71"/>
    <hyperlink ref="D317" r:id="rId72"/>
    <hyperlink ref="D318" r:id="rId73"/>
    <hyperlink ref="D319" r:id="rId74"/>
    <hyperlink ref="D320" r:id="rId75"/>
    <hyperlink ref="D321" r:id="rId76"/>
    <hyperlink ref="D322" r:id="rId77"/>
    <hyperlink ref="D323" r:id="rId78"/>
    <hyperlink ref="D324" r:id="rId79"/>
    <hyperlink ref="D325" r:id="rId80"/>
    <hyperlink ref="D326" r:id="rId81"/>
    <hyperlink ref="D338" r:id="rId82"/>
    <hyperlink ref="D339" r:id="rId83"/>
    <hyperlink ref="D340" r:id="rId84"/>
    <hyperlink ref="D342" r:id="rId85"/>
    <hyperlink ref="D343" r:id="rId86"/>
    <hyperlink ref="D344" r:id="rId87"/>
    <hyperlink ref="D345" r:id="rId88"/>
    <hyperlink ref="D350" r:id="rId89"/>
    <hyperlink ref="D351" r:id="rId90"/>
    <hyperlink ref="D346" r:id="rId91"/>
    <hyperlink ref="D347" r:id="rId92"/>
    <hyperlink ref="D348" r:id="rId93"/>
    <hyperlink ref="D349" r:id="rId94"/>
    <hyperlink ref="D352" r:id="rId95"/>
    <hyperlink ref="D312" r:id="rId96" display="Penrose_Green_DC_Ratio-13.6Klux"/>
    <hyperlink ref="D310" r:id="rId97"/>
    <hyperlink ref="D311" r:id="rId98"/>
    <hyperlink ref="D336" r:id="rId99"/>
    <hyperlink ref="D335" r:id="rId100"/>
  </hyperlinks>
  <pageMargins left="0.69930599999999998" right="0.69930599999999998" top="0.75" bottom="0.75" header="0.3" footer="0.3"/>
  <pageSetup orientation="portrait" r:id="rId10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enableFormatConditionsCalculation="0">
    <tabColor theme="0" tint="-0.499984740745262"/>
  </sheetPr>
  <dimension ref="A1:I318"/>
  <sheetViews>
    <sheetView showGridLines="0" topLeftCell="A127" workbookViewId="0">
      <selection activeCell="C24" sqref="C24"/>
    </sheetView>
  </sheetViews>
  <sheetFormatPr defaultColWidth="9" defaultRowHeight="16.5" customHeight="1"/>
  <cols>
    <col min="1" max="1" width="5.375" style="43" customWidth="1"/>
    <col min="2" max="2" width="9.5" style="43" customWidth="1"/>
    <col min="3" max="3" width="36.125" style="43" customWidth="1"/>
    <col min="4" max="4" width="25.125" style="43" customWidth="1"/>
    <col min="5" max="5" width="13.625" style="43" customWidth="1"/>
    <col min="6" max="6" width="16" style="43" customWidth="1"/>
    <col min="7" max="7" width="23" style="43" customWidth="1"/>
    <col min="8" max="8" width="19.125" style="43" customWidth="1"/>
    <col min="9" max="9" width="33.5" style="43" customWidth="1"/>
    <col min="10" max="256" width="9" customWidth="1"/>
  </cols>
  <sheetData>
    <row r="1" spans="1:9" ht="21.75" customHeight="1">
      <c r="A1" s="44"/>
      <c r="B1" s="29"/>
      <c r="C1" s="659" t="s">
        <v>525</v>
      </c>
      <c r="D1" s="688"/>
      <c r="E1" s="45"/>
      <c r="F1" s="24" t="s">
        <v>5</v>
      </c>
      <c r="G1" s="46"/>
      <c r="H1" s="47"/>
      <c r="I1" s="48"/>
    </row>
    <row r="2" spans="1:9" ht="20.25" customHeight="1">
      <c r="A2" s="44"/>
      <c r="B2" s="29"/>
      <c r="C2" s="661"/>
      <c r="D2" s="662"/>
      <c r="E2" s="25" t="s">
        <v>6</v>
      </c>
      <c r="F2" s="22">
        <f>COUNTIF(E10:E160,"Not POR")</f>
        <v>0</v>
      </c>
      <c r="G2" s="49"/>
      <c r="H2" s="50"/>
      <c r="I2" s="51"/>
    </row>
    <row r="3" spans="1:9" ht="19.5" customHeight="1">
      <c r="A3" s="44"/>
      <c r="B3" s="29"/>
      <c r="C3" s="661"/>
      <c r="D3" s="662"/>
      <c r="E3" s="31" t="s">
        <v>8</v>
      </c>
      <c r="F3" s="22">
        <f>COUNTIF(E10:E160,"CHN validation")</f>
        <v>0</v>
      </c>
      <c r="G3" s="49"/>
      <c r="H3" s="50"/>
      <c r="I3" s="51"/>
    </row>
    <row r="4" spans="1:9" ht="18.75" customHeight="1">
      <c r="A4" s="44"/>
      <c r="B4" s="29"/>
      <c r="C4" s="661"/>
      <c r="D4" s="662"/>
      <c r="E4" s="32" t="s">
        <v>9</v>
      </c>
      <c r="F4" s="22">
        <f>COUNTIF(E10:E160,"New Item")</f>
        <v>0</v>
      </c>
      <c r="G4" s="49"/>
      <c r="H4" s="50"/>
      <c r="I4" s="51"/>
    </row>
    <row r="5" spans="1:9" ht="19.5" customHeight="1">
      <c r="A5" s="42"/>
      <c r="B5" s="29"/>
      <c r="C5" s="661"/>
      <c r="D5" s="662"/>
      <c r="E5" s="33" t="s">
        <v>7</v>
      </c>
      <c r="F5" s="22">
        <f>COUNTIF(E10:E160,"Pending update")</f>
        <v>0</v>
      </c>
      <c r="G5" s="52"/>
      <c r="H5" s="53"/>
      <c r="I5" s="54"/>
    </row>
    <row r="6" spans="1:9" ht="18.75" customHeight="1">
      <c r="A6" s="44"/>
      <c r="B6" s="29"/>
      <c r="C6" s="661"/>
      <c r="D6" s="662"/>
      <c r="E6" s="35" t="s">
        <v>10</v>
      </c>
      <c r="F6" s="22">
        <f>COUNTIF(E10:E160,"Modified")</f>
        <v>0</v>
      </c>
      <c r="G6" s="49"/>
      <c r="H6" s="50"/>
      <c r="I6" s="51"/>
    </row>
    <row r="7" spans="1:9" ht="17.25" customHeight="1">
      <c r="A7" s="44"/>
      <c r="B7" s="29"/>
      <c r="C7" s="661"/>
      <c r="D7" s="662"/>
      <c r="E7" s="36" t="s">
        <v>11</v>
      </c>
      <c r="F7" s="22">
        <f>COUNTIF(E10:E160,"Ready")</f>
        <v>149</v>
      </c>
      <c r="G7" s="49"/>
      <c r="H7" s="50"/>
      <c r="I7" s="51"/>
    </row>
    <row r="8" spans="1:9" ht="18.75" customHeight="1">
      <c r="A8" s="55"/>
      <c r="B8" s="37"/>
      <c r="C8" s="689"/>
      <c r="D8" s="690"/>
      <c r="E8" s="38" t="s">
        <v>12</v>
      </c>
      <c r="F8" s="22">
        <f>COUNTIF(E10:E160,"Not ready")</f>
        <v>0</v>
      </c>
      <c r="G8" s="56"/>
      <c r="H8" s="57"/>
      <c r="I8" s="58"/>
    </row>
    <row r="9" spans="1:9" ht="53.85" customHeight="1">
      <c r="A9" s="19" t="s">
        <v>13</v>
      </c>
      <c r="B9" s="20" t="s">
        <v>14</v>
      </c>
      <c r="C9" s="20" t="s">
        <v>526</v>
      </c>
      <c r="D9" s="20" t="s">
        <v>206</v>
      </c>
      <c r="E9" s="21" t="s">
        <v>19</v>
      </c>
      <c r="F9" s="21" t="s">
        <v>20</v>
      </c>
      <c r="G9" s="20" t="s">
        <v>527</v>
      </c>
      <c r="H9" s="20" t="s">
        <v>528</v>
      </c>
      <c r="I9" s="20" t="s">
        <v>23</v>
      </c>
    </row>
    <row r="10" spans="1:9" ht="18" customHeight="1">
      <c r="A10" s="22">
        <v>1</v>
      </c>
      <c r="B10" s="24" t="s">
        <v>25</v>
      </c>
      <c r="C10" s="40" t="s">
        <v>529</v>
      </c>
      <c r="D10" s="23"/>
      <c r="E10" s="36" t="s">
        <v>11</v>
      </c>
      <c r="F10" s="39" t="s">
        <v>212</v>
      </c>
      <c r="G10" s="41"/>
      <c r="H10" s="41"/>
      <c r="I10" s="59" t="s">
        <v>530</v>
      </c>
    </row>
    <row r="11" spans="1:9" ht="18" customHeight="1">
      <c r="A11" s="22">
        <v>2</v>
      </c>
      <c r="B11" s="24" t="s">
        <v>25</v>
      </c>
      <c r="C11" s="40" t="s">
        <v>531</v>
      </c>
      <c r="D11" s="23"/>
      <c r="E11" s="36" t="s">
        <v>11</v>
      </c>
      <c r="F11" s="60"/>
      <c r="G11" s="41"/>
      <c r="H11" s="41"/>
      <c r="I11" s="61" t="s">
        <v>532</v>
      </c>
    </row>
    <row r="12" spans="1:9" ht="18" customHeight="1">
      <c r="A12" s="685">
        <v>3</v>
      </c>
      <c r="B12" s="24" t="s">
        <v>25</v>
      </c>
      <c r="C12" s="40" t="s">
        <v>533</v>
      </c>
      <c r="D12" s="41"/>
      <c r="E12" s="36" t="s">
        <v>11</v>
      </c>
      <c r="F12" s="27"/>
      <c r="G12" s="62"/>
      <c r="H12" s="62"/>
      <c r="I12" s="62"/>
    </row>
    <row r="13" spans="1:9" ht="18" customHeight="1">
      <c r="A13" s="686"/>
      <c r="B13" s="24" t="s">
        <v>25</v>
      </c>
      <c r="C13" s="63" t="s">
        <v>534</v>
      </c>
      <c r="D13" s="24" t="s">
        <v>535</v>
      </c>
      <c r="E13" s="36" t="s">
        <v>11</v>
      </c>
      <c r="F13" s="27"/>
      <c r="G13" s="62"/>
      <c r="H13" s="62"/>
      <c r="I13" s="62"/>
    </row>
    <row r="14" spans="1:9" ht="18" customHeight="1">
      <c r="A14" s="686"/>
      <c r="B14" s="24" t="s">
        <v>25</v>
      </c>
      <c r="C14" s="63" t="s">
        <v>536</v>
      </c>
      <c r="D14" s="24" t="s">
        <v>535</v>
      </c>
      <c r="E14" s="36" t="s">
        <v>11</v>
      </c>
      <c r="F14" s="27"/>
      <c r="G14" s="62"/>
      <c r="H14" s="62"/>
      <c r="I14" s="62"/>
    </row>
    <row r="15" spans="1:9" ht="18" customHeight="1">
      <c r="A15" s="686"/>
      <c r="B15" s="24" t="s">
        <v>25</v>
      </c>
      <c r="C15" s="63" t="s">
        <v>537</v>
      </c>
      <c r="D15" s="24" t="s">
        <v>535</v>
      </c>
      <c r="E15" s="36" t="s">
        <v>11</v>
      </c>
      <c r="F15" s="27"/>
      <c r="G15" s="62"/>
      <c r="H15" s="62"/>
      <c r="I15" s="62"/>
    </row>
    <row r="16" spans="1:9" ht="18" customHeight="1">
      <c r="A16" s="686"/>
      <c r="B16" s="24" t="s">
        <v>25</v>
      </c>
      <c r="C16" s="63" t="s">
        <v>538</v>
      </c>
      <c r="D16" s="24" t="s">
        <v>535</v>
      </c>
      <c r="E16" s="36" t="s">
        <v>11</v>
      </c>
      <c r="F16" s="27"/>
      <c r="G16" s="62"/>
      <c r="H16" s="62"/>
      <c r="I16" s="62"/>
    </row>
    <row r="17" spans="1:9" ht="18" customHeight="1">
      <c r="A17" s="686"/>
      <c r="B17" s="24" t="s">
        <v>25</v>
      </c>
      <c r="C17" s="63" t="s">
        <v>539</v>
      </c>
      <c r="D17" s="24" t="s">
        <v>535</v>
      </c>
      <c r="E17" s="36" t="s">
        <v>11</v>
      </c>
      <c r="F17" s="27"/>
      <c r="G17" s="62"/>
      <c r="H17" s="62"/>
      <c r="I17" s="62"/>
    </row>
    <row r="18" spans="1:9" ht="18" customHeight="1">
      <c r="A18" s="686"/>
      <c r="B18" s="24" t="s">
        <v>25</v>
      </c>
      <c r="C18" s="63" t="s">
        <v>540</v>
      </c>
      <c r="D18" s="24" t="s">
        <v>541</v>
      </c>
      <c r="E18" s="36" t="s">
        <v>11</v>
      </c>
      <c r="F18" s="27"/>
      <c r="G18" s="62"/>
      <c r="H18" s="62"/>
      <c r="I18" s="62"/>
    </row>
    <row r="19" spans="1:9" ht="18" customHeight="1">
      <c r="A19" s="686"/>
      <c r="B19" s="24" t="s">
        <v>25</v>
      </c>
      <c r="C19" s="63" t="s">
        <v>542</v>
      </c>
      <c r="D19" s="26"/>
      <c r="E19" s="36" t="s">
        <v>11</v>
      </c>
      <c r="F19" s="27"/>
      <c r="G19" s="62"/>
      <c r="H19" s="62"/>
      <c r="I19" s="62"/>
    </row>
    <row r="20" spans="1:9" ht="18" customHeight="1">
      <c r="A20" s="686"/>
      <c r="B20" s="24" t="s">
        <v>25</v>
      </c>
      <c r="C20" s="63" t="s">
        <v>543</v>
      </c>
      <c r="D20" s="24" t="s">
        <v>544</v>
      </c>
      <c r="E20" s="36" t="s">
        <v>11</v>
      </c>
      <c r="F20" s="27"/>
      <c r="G20" s="62"/>
      <c r="H20" s="62"/>
      <c r="I20" s="62"/>
    </row>
    <row r="21" spans="1:9" ht="18" customHeight="1">
      <c r="A21" s="687"/>
      <c r="B21" s="24" t="s">
        <v>25</v>
      </c>
      <c r="C21" s="63" t="s">
        <v>545</v>
      </c>
      <c r="D21" s="24" t="s">
        <v>546</v>
      </c>
      <c r="E21" s="36" t="s">
        <v>11</v>
      </c>
      <c r="F21" s="27"/>
      <c r="G21" s="62"/>
      <c r="H21" s="62"/>
      <c r="I21" s="62"/>
    </row>
    <row r="22" spans="1:9" ht="18" customHeight="1">
      <c r="A22" s="685">
        <v>4</v>
      </c>
      <c r="B22" s="24" t="s">
        <v>25</v>
      </c>
      <c r="C22" s="40" t="s">
        <v>547</v>
      </c>
      <c r="D22" s="26"/>
      <c r="E22" s="36" t="s">
        <v>11</v>
      </c>
      <c r="F22" s="60"/>
      <c r="G22" s="62"/>
      <c r="H22" s="62"/>
      <c r="I22" s="62"/>
    </row>
    <row r="23" spans="1:9" ht="18" customHeight="1">
      <c r="A23" s="686"/>
      <c r="B23" s="24" t="s">
        <v>25</v>
      </c>
      <c r="C23" s="63" t="s">
        <v>548</v>
      </c>
      <c r="D23" s="24" t="s">
        <v>549</v>
      </c>
      <c r="E23" s="36" t="s">
        <v>11</v>
      </c>
      <c r="F23" s="60"/>
      <c r="G23" s="62"/>
      <c r="H23" s="62"/>
      <c r="I23" s="62"/>
    </row>
    <row r="24" spans="1:9" ht="18" customHeight="1">
      <c r="A24" s="686"/>
      <c r="B24" s="24" t="s">
        <v>25</v>
      </c>
      <c r="C24" s="63" t="s">
        <v>550</v>
      </c>
      <c r="D24" s="24" t="s">
        <v>551</v>
      </c>
      <c r="E24" s="36" t="s">
        <v>11</v>
      </c>
      <c r="F24" s="60"/>
      <c r="G24" s="62"/>
      <c r="H24" s="62"/>
      <c r="I24" s="62"/>
    </row>
    <row r="25" spans="1:9" ht="18" customHeight="1">
      <c r="A25" s="686"/>
      <c r="B25" s="24" t="s">
        <v>25</v>
      </c>
      <c r="C25" s="63" t="s">
        <v>552</v>
      </c>
      <c r="D25" s="24" t="s">
        <v>553</v>
      </c>
      <c r="E25" s="36" t="s">
        <v>11</v>
      </c>
      <c r="F25" s="60"/>
      <c r="G25" s="62"/>
      <c r="H25" s="62"/>
      <c r="I25" s="62"/>
    </row>
    <row r="26" spans="1:9" ht="18" customHeight="1">
      <c r="A26" s="686"/>
      <c r="B26" s="24" t="s">
        <v>25</v>
      </c>
      <c r="C26" s="63" t="s">
        <v>554</v>
      </c>
      <c r="D26" s="24" t="s">
        <v>555</v>
      </c>
      <c r="E26" s="36" t="s">
        <v>11</v>
      </c>
      <c r="F26" s="60"/>
      <c r="G26" s="62"/>
      <c r="H26" s="62"/>
      <c r="I26" s="62"/>
    </row>
    <row r="27" spans="1:9" ht="18" customHeight="1">
      <c r="A27" s="687"/>
      <c r="B27" s="24" t="s">
        <v>25</v>
      </c>
      <c r="C27" s="63" t="s">
        <v>556</v>
      </c>
      <c r="D27" s="24" t="s">
        <v>557</v>
      </c>
      <c r="E27" s="36" t="s">
        <v>11</v>
      </c>
      <c r="F27" s="60"/>
      <c r="G27" s="62"/>
      <c r="H27" s="62"/>
      <c r="I27" s="62"/>
    </row>
    <row r="28" spans="1:9" ht="18" customHeight="1">
      <c r="A28" s="22">
        <v>5</v>
      </c>
      <c r="B28" s="24" t="s">
        <v>25</v>
      </c>
      <c r="C28" s="40" t="s">
        <v>558</v>
      </c>
      <c r="D28" s="41"/>
      <c r="E28" s="36" t="s">
        <v>11</v>
      </c>
      <c r="F28" s="60"/>
      <c r="G28" s="62"/>
      <c r="H28" s="62"/>
      <c r="I28" s="62"/>
    </row>
    <row r="29" spans="1:9" ht="18" customHeight="1">
      <c r="A29" s="685">
        <v>6</v>
      </c>
      <c r="B29" s="24" t="s">
        <v>25</v>
      </c>
      <c r="C29" s="40" t="s">
        <v>559</v>
      </c>
      <c r="D29" s="41"/>
      <c r="E29" s="36" t="s">
        <v>11</v>
      </c>
      <c r="F29" s="60"/>
      <c r="G29" s="62"/>
      <c r="H29" s="62"/>
      <c r="I29" s="62"/>
    </row>
    <row r="30" spans="1:9" ht="18" customHeight="1">
      <c r="A30" s="686"/>
      <c r="B30" s="24" t="s">
        <v>25</v>
      </c>
      <c r="C30" s="63" t="s">
        <v>560</v>
      </c>
      <c r="D30" s="24" t="s">
        <v>561</v>
      </c>
      <c r="E30" s="36" t="s">
        <v>11</v>
      </c>
      <c r="F30" s="60"/>
      <c r="G30" s="62"/>
      <c r="H30" s="62"/>
      <c r="I30" s="62"/>
    </row>
    <row r="31" spans="1:9" ht="18" customHeight="1">
      <c r="A31" s="686"/>
      <c r="B31" s="24" t="s">
        <v>25</v>
      </c>
      <c r="C31" s="63" t="s">
        <v>562</v>
      </c>
      <c r="D31" s="26"/>
      <c r="E31" s="36" t="s">
        <v>11</v>
      </c>
      <c r="F31" s="60"/>
      <c r="G31" s="62"/>
      <c r="H31" s="62"/>
      <c r="I31" s="62"/>
    </row>
    <row r="32" spans="1:9" ht="18" customHeight="1">
      <c r="A32" s="686"/>
      <c r="B32" s="24" t="s">
        <v>25</v>
      </c>
      <c r="C32" s="63" t="s">
        <v>563</v>
      </c>
      <c r="D32" s="24" t="s">
        <v>564</v>
      </c>
      <c r="E32" s="36" t="s">
        <v>11</v>
      </c>
      <c r="F32" s="60"/>
      <c r="G32" s="62"/>
      <c r="H32" s="62"/>
      <c r="I32" s="62"/>
    </row>
    <row r="33" spans="1:9" ht="18" customHeight="1">
      <c r="A33" s="687"/>
      <c r="B33" s="24" t="s">
        <v>25</v>
      </c>
      <c r="C33" s="63" t="s">
        <v>565</v>
      </c>
      <c r="D33" s="41"/>
      <c r="E33" s="36" t="s">
        <v>11</v>
      </c>
      <c r="F33" s="60"/>
      <c r="G33" s="62"/>
      <c r="H33" s="62"/>
      <c r="I33" s="62"/>
    </row>
    <row r="34" spans="1:9" ht="18" customHeight="1">
      <c r="A34" s="685">
        <v>7</v>
      </c>
      <c r="B34" s="24" t="s">
        <v>25</v>
      </c>
      <c r="C34" s="40" t="s">
        <v>566</v>
      </c>
      <c r="D34" s="41"/>
      <c r="E34" s="36" t="s">
        <v>11</v>
      </c>
      <c r="F34" s="60"/>
      <c r="G34" s="62"/>
      <c r="H34" s="62"/>
      <c r="I34" s="61" t="s">
        <v>567</v>
      </c>
    </row>
    <row r="35" spans="1:9" ht="18" customHeight="1">
      <c r="A35" s="686"/>
      <c r="B35" s="24" t="s">
        <v>25</v>
      </c>
      <c r="C35" s="63" t="s">
        <v>568</v>
      </c>
      <c r="D35" s="41"/>
      <c r="E35" s="36" t="s">
        <v>11</v>
      </c>
      <c r="F35" s="60"/>
      <c r="G35" s="62"/>
      <c r="H35" s="62"/>
      <c r="I35" s="61" t="s">
        <v>229</v>
      </c>
    </row>
    <row r="36" spans="1:9" ht="18" customHeight="1">
      <c r="A36" s="686"/>
      <c r="B36" s="24" t="s">
        <v>25</v>
      </c>
      <c r="C36" s="63" t="s">
        <v>569</v>
      </c>
      <c r="D36" s="24" t="s">
        <v>570</v>
      </c>
      <c r="E36" s="36" t="s">
        <v>11</v>
      </c>
      <c r="F36" s="60"/>
      <c r="G36" s="62"/>
      <c r="H36" s="62"/>
      <c r="I36" s="61" t="s">
        <v>571</v>
      </c>
    </row>
    <row r="37" spans="1:9" ht="18" customHeight="1">
      <c r="A37" s="687"/>
      <c r="B37" s="24" t="s">
        <v>25</v>
      </c>
      <c r="C37" s="63" t="s">
        <v>572</v>
      </c>
      <c r="D37" s="24" t="s">
        <v>570</v>
      </c>
      <c r="E37" s="36" t="s">
        <v>11</v>
      </c>
      <c r="F37" s="60"/>
      <c r="G37" s="62"/>
      <c r="H37" s="62"/>
      <c r="I37" s="62"/>
    </row>
    <row r="38" spans="1:9" ht="18" customHeight="1">
      <c r="A38" s="685">
        <v>8</v>
      </c>
      <c r="B38" s="24" t="s">
        <v>25</v>
      </c>
      <c r="C38" s="40" t="s">
        <v>573</v>
      </c>
      <c r="D38" s="41"/>
      <c r="E38" s="36" t="s">
        <v>11</v>
      </c>
      <c r="F38" s="60"/>
      <c r="G38" s="62"/>
      <c r="H38" s="62"/>
      <c r="I38" s="61" t="s">
        <v>574</v>
      </c>
    </row>
    <row r="39" spans="1:9" ht="18" customHeight="1">
      <c r="A39" s="686"/>
      <c r="B39" s="24" t="s">
        <v>25</v>
      </c>
      <c r="C39" s="63" t="s">
        <v>575</v>
      </c>
      <c r="D39" s="41"/>
      <c r="E39" s="36" t="s">
        <v>11</v>
      </c>
      <c r="F39" s="60"/>
      <c r="G39" s="62"/>
      <c r="H39" s="62"/>
      <c r="I39" s="61" t="s">
        <v>229</v>
      </c>
    </row>
    <row r="40" spans="1:9" ht="18" customHeight="1">
      <c r="A40" s="686"/>
      <c r="B40" s="24" t="s">
        <v>25</v>
      </c>
      <c r="C40" s="63" t="s">
        <v>576</v>
      </c>
      <c r="D40" s="41"/>
      <c r="E40" s="36" t="s">
        <v>11</v>
      </c>
      <c r="F40" s="60"/>
      <c r="G40" s="62"/>
      <c r="H40" s="62"/>
      <c r="I40" s="62"/>
    </row>
    <row r="41" spans="1:9" ht="18" customHeight="1">
      <c r="A41" s="686"/>
      <c r="B41" s="24" t="s">
        <v>25</v>
      </c>
      <c r="C41" s="63" t="s">
        <v>577</v>
      </c>
      <c r="D41" s="24" t="s">
        <v>578</v>
      </c>
      <c r="E41" s="36" t="s">
        <v>11</v>
      </c>
      <c r="F41" s="60"/>
      <c r="G41" s="62"/>
      <c r="H41" s="62"/>
      <c r="I41" s="62"/>
    </row>
    <row r="42" spans="1:9" ht="18" customHeight="1">
      <c r="A42" s="686"/>
      <c r="B42" s="24" t="s">
        <v>25</v>
      </c>
      <c r="C42" s="63" t="s">
        <v>579</v>
      </c>
      <c r="D42" s="24" t="s">
        <v>580</v>
      </c>
      <c r="E42" s="36" t="s">
        <v>11</v>
      </c>
      <c r="F42" s="60"/>
      <c r="G42" s="62"/>
      <c r="H42" s="62"/>
      <c r="I42" s="61" t="s">
        <v>581</v>
      </c>
    </row>
    <row r="43" spans="1:9" ht="18" customHeight="1">
      <c r="A43" s="686"/>
      <c r="B43" s="24" t="s">
        <v>25</v>
      </c>
      <c r="C43" s="63" t="s">
        <v>582</v>
      </c>
      <c r="D43" s="41"/>
      <c r="E43" s="36" t="s">
        <v>11</v>
      </c>
      <c r="F43" s="60"/>
      <c r="G43" s="62"/>
      <c r="H43" s="62"/>
      <c r="I43" s="62"/>
    </row>
    <row r="44" spans="1:9" ht="18" customHeight="1">
      <c r="A44" s="686"/>
      <c r="B44" s="24" t="s">
        <v>25</v>
      </c>
      <c r="C44" s="63" t="s">
        <v>583</v>
      </c>
      <c r="D44" s="24" t="s">
        <v>584</v>
      </c>
      <c r="E44" s="36" t="s">
        <v>11</v>
      </c>
      <c r="F44" s="60"/>
      <c r="G44" s="62"/>
      <c r="H44" s="62"/>
      <c r="I44" s="62"/>
    </row>
    <row r="45" spans="1:9" ht="18" customHeight="1">
      <c r="A45" s="686"/>
      <c r="B45" s="24" t="s">
        <v>25</v>
      </c>
      <c r="C45" s="63" t="s">
        <v>585</v>
      </c>
      <c r="D45" s="41"/>
      <c r="E45" s="36" t="s">
        <v>11</v>
      </c>
      <c r="F45" s="60"/>
      <c r="G45" s="62"/>
      <c r="H45" s="62"/>
      <c r="I45" s="62"/>
    </row>
    <row r="46" spans="1:9" ht="18" customHeight="1">
      <c r="A46" s="687"/>
      <c r="B46" s="24" t="s">
        <v>25</v>
      </c>
      <c r="C46" s="63" t="s">
        <v>586</v>
      </c>
      <c r="D46" s="24" t="s">
        <v>587</v>
      </c>
      <c r="E46" s="36" t="s">
        <v>11</v>
      </c>
      <c r="F46" s="60"/>
      <c r="G46" s="62"/>
      <c r="H46" s="62"/>
      <c r="I46" s="62"/>
    </row>
    <row r="47" spans="1:9" ht="18" customHeight="1">
      <c r="A47" s="685">
        <v>9</v>
      </c>
      <c r="B47" s="24" t="s">
        <v>25</v>
      </c>
      <c r="C47" s="40" t="s">
        <v>588</v>
      </c>
      <c r="D47" s="41"/>
      <c r="E47" s="36" t="s">
        <v>11</v>
      </c>
      <c r="F47" s="60"/>
      <c r="G47" s="62"/>
      <c r="H47" s="62"/>
      <c r="I47" s="61" t="s">
        <v>574</v>
      </c>
    </row>
    <row r="48" spans="1:9" ht="18" customHeight="1">
      <c r="A48" s="686"/>
      <c r="B48" s="24" t="s">
        <v>25</v>
      </c>
      <c r="C48" s="63" t="s">
        <v>589</v>
      </c>
      <c r="D48" s="41"/>
      <c r="E48" s="36" t="s">
        <v>11</v>
      </c>
      <c r="F48" s="60"/>
      <c r="G48" s="62"/>
      <c r="H48" s="62"/>
      <c r="I48" s="61" t="s">
        <v>229</v>
      </c>
    </row>
    <row r="49" spans="1:9" ht="18" customHeight="1">
      <c r="A49" s="686"/>
      <c r="B49" s="24" t="s">
        <v>25</v>
      </c>
      <c r="C49" s="63" t="s">
        <v>590</v>
      </c>
      <c r="D49" s="41"/>
      <c r="E49" s="36" t="s">
        <v>11</v>
      </c>
      <c r="F49" s="60"/>
      <c r="G49" s="62"/>
      <c r="H49" s="62"/>
      <c r="I49" s="62"/>
    </row>
    <row r="50" spans="1:9" ht="18" customHeight="1">
      <c r="A50" s="686"/>
      <c r="B50" s="24" t="s">
        <v>25</v>
      </c>
      <c r="C50" s="63" t="s">
        <v>591</v>
      </c>
      <c r="D50" s="24" t="s">
        <v>578</v>
      </c>
      <c r="E50" s="36" t="s">
        <v>11</v>
      </c>
      <c r="F50" s="60"/>
      <c r="G50" s="62"/>
      <c r="H50" s="62"/>
      <c r="I50" s="62"/>
    </row>
    <row r="51" spans="1:9" ht="18" customHeight="1">
      <c r="A51" s="686"/>
      <c r="B51" s="24" t="s">
        <v>25</v>
      </c>
      <c r="C51" s="63" t="s">
        <v>592</v>
      </c>
      <c r="D51" s="24" t="s">
        <v>593</v>
      </c>
      <c r="E51" s="36" t="s">
        <v>11</v>
      </c>
      <c r="F51" s="60"/>
      <c r="G51" s="62"/>
      <c r="H51" s="62"/>
      <c r="I51" s="61" t="s">
        <v>594</v>
      </c>
    </row>
    <row r="52" spans="1:9" ht="18" customHeight="1">
      <c r="A52" s="686"/>
      <c r="B52" s="24" t="s">
        <v>25</v>
      </c>
      <c r="C52" s="63" t="s">
        <v>595</v>
      </c>
      <c r="D52" s="26"/>
      <c r="E52" s="36" t="s">
        <v>11</v>
      </c>
      <c r="F52" s="60"/>
      <c r="G52" s="62"/>
      <c r="H52" s="62"/>
      <c r="I52" s="62"/>
    </row>
    <row r="53" spans="1:9" ht="18" customHeight="1">
      <c r="A53" s="686"/>
      <c r="B53" s="24" t="s">
        <v>25</v>
      </c>
      <c r="C53" s="63" t="s">
        <v>596</v>
      </c>
      <c r="D53" s="24" t="s">
        <v>584</v>
      </c>
      <c r="E53" s="36" t="s">
        <v>11</v>
      </c>
      <c r="F53" s="60"/>
      <c r="G53" s="62"/>
      <c r="H53" s="62"/>
      <c r="I53" s="62"/>
    </row>
    <row r="54" spans="1:9" ht="18" customHeight="1">
      <c r="A54" s="686"/>
      <c r="B54" s="24" t="s">
        <v>25</v>
      </c>
      <c r="C54" s="63" t="s">
        <v>597</v>
      </c>
      <c r="D54" s="26"/>
      <c r="E54" s="36" t="s">
        <v>11</v>
      </c>
      <c r="F54" s="60"/>
      <c r="G54" s="62"/>
      <c r="H54" s="62"/>
      <c r="I54" s="62"/>
    </row>
    <row r="55" spans="1:9" ht="18" customHeight="1">
      <c r="A55" s="687"/>
      <c r="B55" s="24" t="s">
        <v>25</v>
      </c>
      <c r="C55" s="63" t="s">
        <v>598</v>
      </c>
      <c r="D55" s="24" t="s">
        <v>599</v>
      </c>
      <c r="E55" s="36" t="s">
        <v>11</v>
      </c>
      <c r="F55" s="60"/>
      <c r="G55" s="62"/>
      <c r="H55" s="62"/>
      <c r="I55" s="62"/>
    </row>
    <row r="56" spans="1:9" ht="18" customHeight="1">
      <c r="A56" s="685">
        <v>10</v>
      </c>
      <c r="B56" s="24" t="s">
        <v>25</v>
      </c>
      <c r="C56" s="40" t="s">
        <v>600</v>
      </c>
      <c r="D56" s="26"/>
      <c r="E56" s="36" t="s">
        <v>11</v>
      </c>
      <c r="F56" s="60"/>
      <c r="G56" s="62"/>
      <c r="H56" s="62"/>
      <c r="I56" s="61" t="s">
        <v>574</v>
      </c>
    </row>
    <row r="57" spans="1:9" ht="18" customHeight="1">
      <c r="A57" s="686"/>
      <c r="B57" s="24" t="s">
        <v>25</v>
      </c>
      <c r="C57" s="63" t="s">
        <v>601</v>
      </c>
      <c r="D57" s="41"/>
      <c r="E57" s="36" t="s">
        <v>11</v>
      </c>
      <c r="F57" s="60"/>
      <c r="G57" s="62"/>
      <c r="H57" s="62"/>
      <c r="I57" s="61" t="s">
        <v>229</v>
      </c>
    </row>
    <row r="58" spans="1:9" ht="18" customHeight="1">
      <c r="A58" s="686"/>
      <c r="B58" s="24" t="s">
        <v>25</v>
      </c>
      <c r="C58" s="63" t="s">
        <v>602</v>
      </c>
      <c r="D58" s="41"/>
      <c r="E58" s="36" t="s">
        <v>11</v>
      </c>
      <c r="F58" s="60"/>
      <c r="G58" s="62"/>
      <c r="H58" s="62"/>
      <c r="I58" s="62"/>
    </row>
    <row r="59" spans="1:9" ht="18" customHeight="1">
      <c r="A59" s="686"/>
      <c r="B59" s="24" t="s">
        <v>25</v>
      </c>
      <c r="C59" s="63" t="s">
        <v>603</v>
      </c>
      <c r="D59" s="24" t="s">
        <v>578</v>
      </c>
      <c r="E59" s="36" t="s">
        <v>11</v>
      </c>
      <c r="F59" s="60"/>
      <c r="G59" s="62"/>
      <c r="H59" s="62"/>
      <c r="I59" s="62"/>
    </row>
    <row r="60" spans="1:9" ht="18" customHeight="1">
      <c r="A60" s="686"/>
      <c r="B60" s="24" t="s">
        <v>25</v>
      </c>
      <c r="C60" s="63" t="s">
        <v>604</v>
      </c>
      <c r="D60" s="24" t="s">
        <v>605</v>
      </c>
      <c r="E60" s="36" t="s">
        <v>11</v>
      </c>
      <c r="F60" s="60"/>
      <c r="G60" s="62"/>
      <c r="H60" s="62"/>
      <c r="I60" s="61" t="s">
        <v>606</v>
      </c>
    </row>
    <row r="61" spans="1:9" ht="18" customHeight="1">
      <c r="A61" s="686"/>
      <c r="B61" s="24" t="s">
        <v>25</v>
      </c>
      <c r="C61" s="63" t="s">
        <v>607</v>
      </c>
      <c r="D61" s="41"/>
      <c r="E61" s="36" t="s">
        <v>11</v>
      </c>
      <c r="F61" s="60"/>
      <c r="G61" s="62"/>
      <c r="H61" s="62"/>
      <c r="I61" s="62"/>
    </row>
    <row r="62" spans="1:9" ht="18" customHeight="1">
      <c r="A62" s="686"/>
      <c r="B62" s="24" t="s">
        <v>25</v>
      </c>
      <c r="C62" s="63" t="s">
        <v>608</v>
      </c>
      <c r="D62" s="24" t="s">
        <v>584</v>
      </c>
      <c r="E62" s="36" t="s">
        <v>11</v>
      </c>
      <c r="F62" s="60"/>
      <c r="G62" s="62"/>
      <c r="H62" s="62"/>
      <c r="I62" s="62"/>
    </row>
    <row r="63" spans="1:9" ht="18" customHeight="1">
      <c r="A63" s="686"/>
      <c r="B63" s="24" t="s">
        <v>25</v>
      </c>
      <c r="C63" s="63" t="s">
        <v>609</v>
      </c>
      <c r="D63" s="41"/>
      <c r="E63" s="36" t="s">
        <v>11</v>
      </c>
      <c r="F63" s="60"/>
      <c r="G63" s="62"/>
      <c r="H63" s="62"/>
      <c r="I63" s="62"/>
    </row>
    <row r="64" spans="1:9" ht="18" customHeight="1">
      <c r="A64" s="687"/>
      <c r="B64" s="24" t="s">
        <v>25</v>
      </c>
      <c r="C64" s="63" t="s">
        <v>610</v>
      </c>
      <c r="D64" s="24" t="s">
        <v>611</v>
      </c>
      <c r="E64" s="36" t="s">
        <v>11</v>
      </c>
      <c r="F64" s="60"/>
      <c r="G64" s="62"/>
      <c r="H64" s="62"/>
      <c r="I64" s="62"/>
    </row>
    <row r="65" spans="1:9" ht="18" customHeight="1">
      <c r="A65" s="685">
        <v>11</v>
      </c>
      <c r="B65" s="24" t="s">
        <v>25</v>
      </c>
      <c r="C65" s="40" t="s">
        <v>612</v>
      </c>
      <c r="D65" s="41"/>
      <c r="E65" s="36" t="s">
        <v>11</v>
      </c>
      <c r="F65" s="60"/>
      <c r="G65" s="62"/>
      <c r="H65" s="62"/>
      <c r="I65" s="61" t="s">
        <v>574</v>
      </c>
    </row>
    <row r="66" spans="1:9" ht="18" customHeight="1">
      <c r="A66" s="686"/>
      <c r="B66" s="24" t="s">
        <v>25</v>
      </c>
      <c r="C66" s="63" t="s">
        <v>613</v>
      </c>
      <c r="D66" s="41"/>
      <c r="E66" s="36" t="s">
        <v>11</v>
      </c>
      <c r="F66" s="60"/>
      <c r="G66" s="62"/>
      <c r="H66" s="62"/>
      <c r="I66" s="61" t="s">
        <v>229</v>
      </c>
    </row>
    <row r="67" spans="1:9" ht="18" customHeight="1">
      <c r="A67" s="686"/>
      <c r="B67" s="24" t="s">
        <v>25</v>
      </c>
      <c r="C67" s="63" t="s">
        <v>614</v>
      </c>
      <c r="D67" s="41"/>
      <c r="E67" s="36" t="s">
        <v>11</v>
      </c>
      <c r="F67" s="60"/>
      <c r="G67" s="62"/>
      <c r="H67" s="62"/>
      <c r="I67" s="61" t="s">
        <v>615</v>
      </c>
    </row>
    <row r="68" spans="1:9" ht="18" customHeight="1">
      <c r="A68" s="686"/>
      <c r="B68" s="24" t="s">
        <v>25</v>
      </c>
      <c r="C68" s="63" t="s">
        <v>616</v>
      </c>
      <c r="D68" s="41"/>
      <c r="E68" s="36" t="s">
        <v>11</v>
      </c>
      <c r="F68" s="60"/>
      <c r="G68" s="62"/>
      <c r="H68" s="62"/>
      <c r="I68" s="62"/>
    </row>
    <row r="69" spans="1:9" ht="18" customHeight="1">
      <c r="A69" s="687"/>
      <c r="B69" s="24" t="s">
        <v>25</v>
      </c>
      <c r="C69" s="63" t="s">
        <v>617</v>
      </c>
      <c r="D69" s="41"/>
      <c r="E69" s="36" t="s">
        <v>11</v>
      </c>
      <c r="F69" s="60"/>
      <c r="G69" s="62"/>
      <c r="H69" s="62"/>
      <c r="I69" s="62"/>
    </row>
    <row r="70" spans="1:9" ht="18" customHeight="1">
      <c r="A70" s="685">
        <v>12</v>
      </c>
      <c r="B70" s="24" t="s">
        <v>25</v>
      </c>
      <c r="C70" s="40" t="s">
        <v>618</v>
      </c>
      <c r="D70" s="41"/>
      <c r="E70" s="36" t="s">
        <v>11</v>
      </c>
      <c r="F70" s="60"/>
      <c r="G70" s="62"/>
      <c r="H70" s="62"/>
      <c r="I70" s="62"/>
    </row>
    <row r="71" spans="1:9" ht="18" customHeight="1">
      <c r="A71" s="686"/>
      <c r="B71" s="24" t="s">
        <v>25</v>
      </c>
      <c r="C71" s="63" t="s">
        <v>619</v>
      </c>
      <c r="D71" s="24" t="s">
        <v>620</v>
      </c>
      <c r="E71" s="36" t="s">
        <v>11</v>
      </c>
      <c r="F71" s="60"/>
      <c r="G71" s="62"/>
      <c r="H71" s="62"/>
      <c r="I71" s="62"/>
    </row>
    <row r="72" spans="1:9" ht="18" customHeight="1">
      <c r="A72" s="686"/>
      <c r="B72" s="24" t="s">
        <v>25</v>
      </c>
      <c r="C72" s="63" t="s">
        <v>621</v>
      </c>
      <c r="D72" s="24" t="s">
        <v>622</v>
      </c>
      <c r="E72" s="36" t="s">
        <v>11</v>
      </c>
      <c r="F72" s="60"/>
      <c r="G72" s="62"/>
      <c r="H72" s="62"/>
      <c r="I72" s="62"/>
    </row>
    <row r="73" spans="1:9" ht="18" customHeight="1">
      <c r="A73" s="686"/>
      <c r="B73" s="24" t="s">
        <v>25</v>
      </c>
      <c r="C73" s="63" t="s">
        <v>623</v>
      </c>
      <c r="D73" s="24" t="s">
        <v>624</v>
      </c>
      <c r="E73" s="36" t="s">
        <v>11</v>
      </c>
      <c r="F73" s="60"/>
      <c r="G73" s="62"/>
      <c r="H73" s="62"/>
      <c r="I73" s="62"/>
    </row>
    <row r="74" spans="1:9" ht="18" customHeight="1">
      <c r="A74" s="686"/>
      <c r="B74" s="24" t="s">
        <v>25</v>
      </c>
      <c r="C74" s="63" t="s">
        <v>625</v>
      </c>
      <c r="D74" s="24" t="s">
        <v>626</v>
      </c>
      <c r="E74" s="36" t="s">
        <v>11</v>
      </c>
      <c r="F74" s="60"/>
      <c r="G74" s="62"/>
      <c r="H74" s="62"/>
      <c r="I74" s="62"/>
    </row>
    <row r="75" spans="1:9" ht="18" customHeight="1">
      <c r="A75" s="687"/>
      <c r="B75" s="24" t="s">
        <v>25</v>
      </c>
      <c r="C75" s="63" t="s">
        <v>627</v>
      </c>
      <c r="D75" s="24" t="s">
        <v>628</v>
      </c>
      <c r="E75" s="36" t="s">
        <v>11</v>
      </c>
      <c r="F75" s="60"/>
      <c r="G75" s="62"/>
      <c r="H75" s="62"/>
      <c r="I75" s="62"/>
    </row>
    <row r="76" spans="1:9" ht="18" customHeight="1">
      <c r="A76" s="685">
        <v>13</v>
      </c>
      <c r="B76" s="24" t="s">
        <v>25</v>
      </c>
      <c r="C76" s="40" t="s">
        <v>629</v>
      </c>
      <c r="D76" s="26"/>
      <c r="E76" s="36" t="s">
        <v>11</v>
      </c>
      <c r="F76" s="60"/>
      <c r="G76" s="62"/>
      <c r="H76" s="64"/>
      <c r="I76" s="62"/>
    </row>
    <row r="77" spans="1:9" ht="18" customHeight="1">
      <c r="A77" s="686"/>
      <c r="B77" s="24" t="s">
        <v>25</v>
      </c>
      <c r="C77" s="63" t="s">
        <v>630</v>
      </c>
      <c r="D77" s="24" t="s">
        <v>631</v>
      </c>
      <c r="E77" s="36" t="s">
        <v>11</v>
      </c>
      <c r="F77" s="60"/>
      <c r="G77" s="62"/>
      <c r="H77" s="64"/>
      <c r="I77" s="62"/>
    </row>
    <row r="78" spans="1:9" ht="18" customHeight="1">
      <c r="A78" s="686"/>
      <c r="B78" s="24" t="s">
        <v>25</v>
      </c>
      <c r="C78" s="63" t="s">
        <v>632</v>
      </c>
      <c r="D78" s="24" t="s">
        <v>633</v>
      </c>
      <c r="E78" s="36" t="s">
        <v>11</v>
      </c>
      <c r="F78" s="60"/>
      <c r="G78" s="62"/>
      <c r="H78" s="64"/>
      <c r="I78" s="62"/>
    </row>
    <row r="79" spans="1:9" ht="18" customHeight="1">
      <c r="A79" s="686"/>
      <c r="B79" s="24" t="s">
        <v>25</v>
      </c>
      <c r="C79" s="63" t="s">
        <v>634</v>
      </c>
      <c r="D79" s="24" t="s">
        <v>635</v>
      </c>
      <c r="E79" s="36" t="s">
        <v>11</v>
      </c>
      <c r="F79" s="60"/>
      <c r="G79" s="62"/>
      <c r="H79" s="64"/>
      <c r="I79" s="62"/>
    </row>
    <row r="80" spans="1:9" ht="18" customHeight="1">
      <c r="A80" s="687"/>
      <c r="B80" s="24" t="s">
        <v>25</v>
      </c>
      <c r="C80" s="63" t="s">
        <v>636</v>
      </c>
      <c r="D80" s="26"/>
      <c r="E80" s="36" t="s">
        <v>11</v>
      </c>
      <c r="F80" s="60"/>
      <c r="G80" s="62"/>
      <c r="H80" s="64"/>
      <c r="I80" s="62"/>
    </row>
    <row r="81" spans="1:9" ht="18" customHeight="1">
      <c r="A81" s="22">
        <v>14</v>
      </c>
      <c r="B81" s="24" t="s">
        <v>25</v>
      </c>
      <c r="C81" s="40" t="s">
        <v>637</v>
      </c>
      <c r="D81" s="26"/>
      <c r="E81" s="65"/>
      <c r="F81" s="60"/>
      <c r="G81" s="62"/>
      <c r="H81" s="62"/>
      <c r="I81" s="62"/>
    </row>
    <row r="82" spans="1:9" ht="18" customHeight="1">
      <c r="A82" s="685">
        <v>15</v>
      </c>
      <c r="B82" s="24" t="s">
        <v>25</v>
      </c>
      <c r="C82" s="40" t="s">
        <v>638</v>
      </c>
      <c r="D82" s="41"/>
      <c r="E82" s="36" t="s">
        <v>11</v>
      </c>
      <c r="F82" s="60"/>
      <c r="G82" s="62"/>
      <c r="H82" s="62"/>
      <c r="I82" s="62"/>
    </row>
    <row r="83" spans="1:9" ht="18" customHeight="1">
      <c r="A83" s="686"/>
      <c r="B83" s="24" t="s">
        <v>25</v>
      </c>
      <c r="C83" s="63" t="s">
        <v>639</v>
      </c>
      <c r="D83" s="24" t="s">
        <v>620</v>
      </c>
      <c r="E83" s="36" t="s">
        <v>11</v>
      </c>
      <c r="F83" s="60"/>
      <c r="G83" s="62"/>
      <c r="H83" s="62"/>
      <c r="I83" s="62"/>
    </row>
    <row r="84" spans="1:9" ht="18" customHeight="1">
      <c r="A84" s="686"/>
      <c r="B84" s="24" t="s">
        <v>25</v>
      </c>
      <c r="C84" s="63" t="s">
        <v>640</v>
      </c>
      <c r="D84" s="24" t="s">
        <v>622</v>
      </c>
      <c r="E84" s="36" t="s">
        <v>11</v>
      </c>
      <c r="F84" s="60"/>
      <c r="G84" s="62"/>
      <c r="H84" s="62"/>
      <c r="I84" s="62"/>
    </row>
    <row r="85" spans="1:9" ht="18" customHeight="1">
      <c r="A85" s="686"/>
      <c r="B85" s="24" t="s">
        <v>25</v>
      </c>
      <c r="C85" s="63" t="s">
        <v>641</v>
      </c>
      <c r="D85" s="24" t="s">
        <v>642</v>
      </c>
      <c r="E85" s="36" t="s">
        <v>11</v>
      </c>
      <c r="F85" s="60"/>
      <c r="G85" s="62"/>
      <c r="H85" s="62"/>
      <c r="I85" s="62"/>
    </row>
    <row r="86" spans="1:9" ht="18" customHeight="1">
      <c r="A86" s="686"/>
      <c r="B86" s="24" t="s">
        <v>25</v>
      </c>
      <c r="C86" s="63" t="s">
        <v>643</v>
      </c>
      <c r="D86" s="24" t="s">
        <v>644</v>
      </c>
      <c r="E86" s="36" t="s">
        <v>11</v>
      </c>
      <c r="F86" s="60"/>
      <c r="G86" s="62"/>
      <c r="H86" s="62"/>
      <c r="I86" s="62"/>
    </row>
    <row r="87" spans="1:9" ht="18" customHeight="1">
      <c r="A87" s="687"/>
      <c r="B87" s="24" t="s">
        <v>25</v>
      </c>
      <c r="C87" s="63" t="s">
        <v>645</v>
      </c>
      <c r="D87" s="24" t="s">
        <v>646</v>
      </c>
      <c r="E87" s="36" t="s">
        <v>11</v>
      </c>
      <c r="F87" s="60"/>
      <c r="G87" s="62"/>
      <c r="H87" s="62"/>
      <c r="I87" s="62"/>
    </row>
    <row r="88" spans="1:9" ht="18" customHeight="1">
      <c r="A88" s="685">
        <v>16</v>
      </c>
      <c r="B88" s="24" t="s">
        <v>25</v>
      </c>
      <c r="C88" s="40" t="s">
        <v>647</v>
      </c>
      <c r="D88" s="26"/>
      <c r="E88" s="36" t="s">
        <v>11</v>
      </c>
      <c r="F88" s="60"/>
      <c r="G88" s="62"/>
      <c r="H88" s="64"/>
      <c r="I88" s="61" t="s">
        <v>648</v>
      </c>
    </row>
    <row r="89" spans="1:9" ht="18" customHeight="1">
      <c r="A89" s="686"/>
      <c r="B89" s="24" t="s">
        <v>25</v>
      </c>
      <c r="C89" s="63" t="s">
        <v>649</v>
      </c>
      <c r="D89" s="26"/>
      <c r="E89" s="36" t="s">
        <v>11</v>
      </c>
      <c r="F89" s="60"/>
      <c r="G89" s="62"/>
      <c r="H89" s="64"/>
      <c r="I89" s="62"/>
    </row>
    <row r="90" spans="1:9" ht="18" customHeight="1">
      <c r="A90" s="686"/>
      <c r="B90" s="24" t="s">
        <v>25</v>
      </c>
      <c r="C90" s="63" t="s">
        <v>650</v>
      </c>
      <c r="D90" s="26"/>
      <c r="E90" s="36" t="s">
        <v>11</v>
      </c>
      <c r="F90" s="60"/>
      <c r="G90" s="62"/>
      <c r="H90" s="64"/>
      <c r="I90" s="62"/>
    </row>
    <row r="91" spans="1:9" ht="18" customHeight="1">
      <c r="A91" s="686"/>
      <c r="B91" s="24" t="s">
        <v>25</v>
      </c>
      <c r="C91" s="63" t="s">
        <v>651</v>
      </c>
      <c r="D91" s="24" t="s">
        <v>652</v>
      </c>
      <c r="E91" s="36" t="s">
        <v>11</v>
      </c>
      <c r="F91" s="60"/>
      <c r="G91" s="62"/>
      <c r="H91" s="64"/>
      <c r="I91" s="62"/>
    </row>
    <row r="92" spans="1:9" ht="18" customHeight="1">
      <c r="A92" s="687"/>
      <c r="B92" s="24" t="s">
        <v>25</v>
      </c>
      <c r="C92" s="63" t="s">
        <v>653</v>
      </c>
      <c r="D92" s="24" t="s">
        <v>654</v>
      </c>
      <c r="E92" s="36" t="s">
        <v>11</v>
      </c>
      <c r="F92" s="60"/>
      <c r="G92" s="62"/>
      <c r="H92" s="64"/>
      <c r="I92" s="61" t="s">
        <v>655</v>
      </c>
    </row>
    <row r="93" spans="1:9" ht="18" customHeight="1">
      <c r="A93" s="685">
        <v>17</v>
      </c>
      <c r="B93" s="24" t="s">
        <v>25</v>
      </c>
      <c r="C93" s="40" t="s">
        <v>656</v>
      </c>
      <c r="D93" s="41"/>
      <c r="E93" s="36" t="s">
        <v>11</v>
      </c>
      <c r="F93" s="60"/>
      <c r="G93" s="62"/>
      <c r="H93" s="64"/>
      <c r="I93" s="61" t="s">
        <v>648</v>
      </c>
    </row>
    <row r="94" spans="1:9" ht="18" customHeight="1">
      <c r="A94" s="686"/>
      <c r="B94" s="24" t="s">
        <v>25</v>
      </c>
      <c r="C94" s="63" t="s">
        <v>657</v>
      </c>
      <c r="D94" s="41"/>
      <c r="E94" s="36" t="s">
        <v>11</v>
      </c>
      <c r="F94" s="60"/>
      <c r="G94" s="62"/>
      <c r="H94" s="64"/>
      <c r="I94" s="62"/>
    </row>
    <row r="95" spans="1:9" ht="18" customHeight="1">
      <c r="A95" s="686"/>
      <c r="B95" s="24" t="s">
        <v>25</v>
      </c>
      <c r="C95" s="63" t="s">
        <v>658</v>
      </c>
      <c r="D95" s="26"/>
      <c r="E95" s="36" t="s">
        <v>11</v>
      </c>
      <c r="F95" s="60"/>
      <c r="G95" s="62"/>
      <c r="H95" s="64"/>
      <c r="I95" s="62"/>
    </row>
    <row r="96" spans="1:9" ht="18" customHeight="1">
      <c r="A96" s="686"/>
      <c r="B96" s="24" t="s">
        <v>25</v>
      </c>
      <c r="C96" s="63" t="s">
        <v>659</v>
      </c>
      <c r="D96" s="26"/>
      <c r="E96" s="36" t="s">
        <v>11</v>
      </c>
      <c r="F96" s="60"/>
      <c r="G96" s="62"/>
      <c r="H96" s="64"/>
      <c r="I96" s="62"/>
    </row>
    <row r="97" spans="1:9" ht="18" customHeight="1">
      <c r="A97" s="687"/>
      <c r="B97" s="24" t="s">
        <v>25</v>
      </c>
      <c r="C97" s="63" t="s">
        <v>660</v>
      </c>
      <c r="D97" s="26"/>
      <c r="E97" s="36" t="s">
        <v>11</v>
      </c>
      <c r="F97" s="60"/>
      <c r="G97" s="62"/>
      <c r="H97" s="64"/>
      <c r="I97" s="61" t="s">
        <v>655</v>
      </c>
    </row>
    <row r="98" spans="1:9" ht="18" customHeight="1">
      <c r="A98" s="22">
        <v>18</v>
      </c>
      <c r="B98" s="24" t="s">
        <v>25</v>
      </c>
      <c r="C98" s="40" t="s">
        <v>661</v>
      </c>
      <c r="D98" s="26"/>
      <c r="E98" s="65"/>
      <c r="F98" s="60"/>
      <c r="G98" s="62"/>
      <c r="H98" s="64"/>
      <c r="I98" s="62"/>
    </row>
    <row r="99" spans="1:9" ht="18" customHeight="1">
      <c r="A99" s="685">
        <v>19</v>
      </c>
      <c r="B99" s="24" t="s">
        <v>25</v>
      </c>
      <c r="C99" s="40" t="s">
        <v>662</v>
      </c>
      <c r="D99" s="41"/>
      <c r="E99" s="36" t="s">
        <v>11</v>
      </c>
      <c r="F99" s="60"/>
      <c r="G99" s="62"/>
      <c r="H99" s="64"/>
      <c r="I99" s="62"/>
    </row>
    <row r="100" spans="1:9" ht="18" customHeight="1">
      <c r="A100" s="686"/>
      <c r="B100" s="24" t="s">
        <v>25</v>
      </c>
      <c r="C100" s="63" t="s">
        <v>663</v>
      </c>
      <c r="D100" s="24" t="s">
        <v>620</v>
      </c>
      <c r="E100" s="36" t="s">
        <v>11</v>
      </c>
      <c r="F100" s="60"/>
      <c r="G100" s="62"/>
      <c r="H100" s="64"/>
      <c r="I100" s="62"/>
    </row>
    <row r="101" spans="1:9" ht="18" customHeight="1">
      <c r="A101" s="686"/>
      <c r="B101" s="24" t="s">
        <v>25</v>
      </c>
      <c r="C101" s="63" t="s">
        <v>664</v>
      </c>
      <c r="D101" s="24" t="s">
        <v>622</v>
      </c>
      <c r="E101" s="36" t="s">
        <v>11</v>
      </c>
      <c r="F101" s="60"/>
      <c r="G101" s="62"/>
      <c r="H101" s="64"/>
      <c r="I101" s="62"/>
    </row>
    <row r="102" spans="1:9" ht="18" customHeight="1">
      <c r="A102" s="686"/>
      <c r="B102" s="24" t="s">
        <v>25</v>
      </c>
      <c r="C102" s="63" t="s">
        <v>665</v>
      </c>
      <c r="D102" s="24" t="s">
        <v>642</v>
      </c>
      <c r="E102" s="36" t="s">
        <v>11</v>
      </c>
      <c r="F102" s="60"/>
      <c r="G102" s="62"/>
      <c r="H102" s="64"/>
      <c r="I102" s="62"/>
    </row>
    <row r="103" spans="1:9" ht="18" customHeight="1">
      <c r="A103" s="686"/>
      <c r="B103" s="24" t="s">
        <v>25</v>
      </c>
      <c r="C103" s="63" t="s">
        <v>666</v>
      </c>
      <c r="D103" s="24" t="s">
        <v>644</v>
      </c>
      <c r="E103" s="36" t="s">
        <v>11</v>
      </c>
      <c r="F103" s="60"/>
      <c r="G103" s="62"/>
      <c r="H103" s="64"/>
      <c r="I103" s="62"/>
    </row>
    <row r="104" spans="1:9" ht="18" customHeight="1">
      <c r="A104" s="687"/>
      <c r="B104" s="24" t="s">
        <v>25</v>
      </c>
      <c r="C104" s="63" t="s">
        <v>667</v>
      </c>
      <c r="D104" s="24" t="s">
        <v>646</v>
      </c>
      <c r="E104" s="36" t="s">
        <v>11</v>
      </c>
      <c r="F104" s="60"/>
      <c r="G104" s="62"/>
      <c r="H104" s="64"/>
      <c r="I104" s="62"/>
    </row>
    <row r="105" spans="1:9" ht="18" customHeight="1">
      <c r="A105" s="22">
        <v>73</v>
      </c>
      <c r="B105" s="24" t="s">
        <v>25</v>
      </c>
      <c r="C105" s="40" t="s">
        <v>668</v>
      </c>
      <c r="D105" s="41"/>
      <c r="E105" s="36" t="s">
        <v>11</v>
      </c>
      <c r="F105" s="60"/>
      <c r="G105" s="62"/>
      <c r="H105" s="64"/>
      <c r="I105" s="62"/>
    </row>
    <row r="106" spans="1:9" ht="18" customHeight="1">
      <c r="A106" s="22">
        <v>74</v>
      </c>
      <c r="B106" s="24" t="s">
        <v>25</v>
      </c>
      <c r="C106" s="63" t="s">
        <v>669</v>
      </c>
      <c r="D106" s="24" t="s">
        <v>670</v>
      </c>
      <c r="E106" s="36" t="s">
        <v>11</v>
      </c>
      <c r="F106" s="60"/>
      <c r="G106" s="62"/>
      <c r="H106" s="64"/>
      <c r="I106" s="62"/>
    </row>
    <row r="107" spans="1:9" ht="18" customHeight="1">
      <c r="A107" s="22">
        <v>75</v>
      </c>
      <c r="B107" s="24" t="s">
        <v>25</v>
      </c>
      <c r="C107" s="63" t="s">
        <v>671</v>
      </c>
      <c r="D107" s="24" t="s">
        <v>672</v>
      </c>
      <c r="E107" s="36" t="s">
        <v>11</v>
      </c>
      <c r="F107" s="60"/>
      <c r="G107" s="62"/>
      <c r="H107" s="64"/>
      <c r="I107" s="62"/>
    </row>
    <row r="108" spans="1:9" ht="18" customHeight="1">
      <c r="A108" s="22">
        <v>76</v>
      </c>
      <c r="B108" s="24" t="s">
        <v>25</v>
      </c>
      <c r="C108" s="63" t="s">
        <v>673</v>
      </c>
      <c r="D108" s="24" t="s">
        <v>674</v>
      </c>
      <c r="E108" s="36" t="s">
        <v>11</v>
      </c>
      <c r="F108" s="60"/>
      <c r="G108" s="62"/>
      <c r="H108" s="64"/>
      <c r="I108" s="62"/>
    </row>
    <row r="109" spans="1:9" ht="18" customHeight="1">
      <c r="A109" s="22">
        <v>77</v>
      </c>
      <c r="B109" s="24" t="s">
        <v>25</v>
      </c>
      <c r="C109" s="63" t="s">
        <v>675</v>
      </c>
      <c r="D109" s="24" t="s">
        <v>676</v>
      </c>
      <c r="E109" s="36" t="s">
        <v>11</v>
      </c>
      <c r="F109" s="60"/>
      <c r="G109" s="62"/>
      <c r="H109" s="64"/>
      <c r="I109" s="62"/>
    </row>
    <row r="110" spans="1:9" ht="18" customHeight="1">
      <c r="A110" s="685">
        <v>20</v>
      </c>
      <c r="B110" s="24" t="s">
        <v>25</v>
      </c>
      <c r="C110" s="40" t="s">
        <v>677</v>
      </c>
      <c r="D110" s="26"/>
      <c r="E110" s="36" t="s">
        <v>11</v>
      </c>
      <c r="F110" s="60"/>
      <c r="G110" s="62"/>
      <c r="H110" s="64"/>
      <c r="I110" s="61" t="s">
        <v>648</v>
      </c>
    </row>
    <row r="111" spans="1:9" ht="18" customHeight="1">
      <c r="A111" s="686"/>
      <c r="B111" s="24" t="s">
        <v>25</v>
      </c>
      <c r="C111" s="63" t="s">
        <v>678</v>
      </c>
      <c r="D111" s="26"/>
      <c r="E111" s="36" t="s">
        <v>11</v>
      </c>
      <c r="F111" s="60"/>
      <c r="G111" s="62"/>
      <c r="H111" s="64"/>
      <c r="I111" s="62"/>
    </row>
    <row r="112" spans="1:9" ht="18" customHeight="1">
      <c r="A112" s="686"/>
      <c r="B112" s="24" t="s">
        <v>25</v>
      </c>
      <c r="C112" s="63" t="s">
        <v>679</v>
      </c>
      <c r="D112" s="26"/>
      <c r="E112" s="36" t="s">
        <v>11</v>
      </c>
      <c r="F112" s="60"/>
      <c r="G112" s="62"/>
      <c r="H112" s="64"/>
      <c r="I112" s="62"/>
    </row>
    <row r="113" spans="1:9" ht="18" customHeight="1">
      <c r="A113" s="686"/>
      <c r="B113" s="24" t="s">
        <v>25</v>
      </c>
      <c r="C113" s="63" t="s">
        <v>680</v>
      </c>
      <c r="D113" s="24" t="s">
        <v>652</v>
      </c>
      <c r="E113" s="36" t="s">
        <v>11</v>
      </c>
      <c r="F113" s="60"/>
      <c r="G113" s="62"/>
      <c r="H113" s="64"/>
      <c r="I113" s="62"/>
    </row>
    <row r="114" spans="1:9" ht="18" customHeight="1">
      <c r="A114" s="687"/>
      <c r="B114" s="24" t="s">
        <v>25</v>
      </c>
      <c r="C114" s="63" t="s">
        <v>681</v>
      </c>
      <c r="D114" s="24" t="s">
        <v>654</v>
      </c>
      <c r="E114" s="36" t="s">
        <v>11</v>
      </c>
      <c r="F114" s="60"/>
      <c r="G114" s="62"/>
      <c r="H114" s="64"/>
      <c r="I114" s="61" t="s">
        <v>655</v>
      </c>
    </row>
    <row r="115" spans="1:9" ht="18" customHeight="1">
      <c r="A115" s="685">
        <v>21</v>
      </c>
      <c r="B115" s="24" t="s">
        <v>25</v>
      </c>
      <c r="C115" s="40" t="s">
        <v>682</v>
      </c>
      <c r="D115" s="41"/>
      <c r="E115" s="36" t="s">
        <v>11</v>
      </c>
      <c r="F115" s="60"/>
      <c r="G115" s="62"/>
      <c r="H115" s="64"/>
      <c r="I115" s="61" t="s">
        <v>648</v>
      </c>
    </row>
    <row r="116" spans="1:9" ht="18" customHeight="1">
      <c r="A116" s="686"/>
      <c r="B116" s="24" t="s">
        <v>25</v>
      </c>
      <c r="C116" s="63" t="s">
        <v>683</v>
      </c>
      <c r="D116" s="41"/>
      <c r="E116" s="36" t="s">
        <v>11</v>
      </c>
      <c r="F116" s="60"/>
      <c r="G116" s="23"/>
      <c r="H116" s="64"/>
      <c r="I116" s="62"/>
    </row>
    <row r="117" spans="1:9" ht="18" customHeight="1">
      <c r="A117" s="686"/>
      <c r="B117" s="24" t="s">
        <v>25</v>
      </c>
      <c r="C117" s="63" t="s">
        <v>684</v>
      </c>
      <c r="D117" s="26"/>
      <c r="E117" s="36" t="s">
        <v>11</v>
      </c>
      <c r="F117" s="60"/>
      <c r="G117" s="62"/>
      <c r="H117" s="64"/>
      <c r="I117" s="62"/>
    </row>
    <row r="118" spans="1:9" ht="18" customHeight="1">
      <c r="A118" s="686"/>
      <c r="B118" s="24" t="s">
        <v>25</v>
      </c>
      <c r="C118" s="63" t="s">
        <v>685</v>
      </c>
      <c r="D118" s="26"/>
      <c r="E118" s="36" t="s">
        <v>11</v>
      </c>
      <c r="F118" s="60"/>
      <c r="G118" s="62"/>
      <c r="H118" s="64"/>
      <c r="I118" s="62"/>
    </row>
    <row r="119" spans="1:9" ht="18" customHeight="1">
      <c r="A119" s="687"/>
      <c r="B119" s="24" t="s">
        <v>25</v>
      </c>
      <c r="C119" s="63" t="s">
        <v>686</v>
      </c>
      <c r="D119" s="26"/>
      <c r="E119" s="36" t="s">
        <v>11</v>
      </c>
      <c r="F119" s="60"/>
      <c r="G119" s="62"/>
      <c r="H119" s="64"/>
      <c r="I119" s="61" t="s">
        <v>655</v>
      </c>
    </row>
    <row r="120" spans="1:9" ht="18" customHeight="1">
      <c r="A120" s="685">
        <v>22</v>
      </c>
      <c r="B120" s="24" t="s">
        <v>25</v>
      </c>
      <c r="C120" s="40" t="s">
        <v>687</v>
      </c>
      <c r="D120" s="41"/>
      <c r="E120" s="36" t="s">
        <v>11</v>
      </c>
      <c r="F120" s="60"/>
      <c r="G120" s="62"/>
      <c r="H120" s="64"/>
      <c r="I120" s="61" t="s">
        <v>688</v>
      </c>
    </row>
    <row r="121" spans="1:9" ht="18" customHeight="1">
      <c r="A121" s="686"/>
      <c r="B121" s="24" t="s">
        <v>25</v>
      </c>
      <c r="C121" s="63" t="s">
        <v>689</v>
      </c>
      <c r="D121" s="41"/>
      <c r="E121" s="36" t="s">
        <v>11</v>
      </c>
      <c r="F121" s="60"/>
      <c r="G121" s="62"/>
      <c r="H121" s="64"/>
      <c r="I121" s="62"/>
    </row>
    <row r="122" spans="1:9" ht="18" customHeight="1">
      <c r="A122" s="686"/>
      <c r="B122" s="24" t="s">
        <v>25</v>
      </c>
      <c r="C122" s="63" t="s">
        <v>690</v>
      </c>
      <c r="D122" s="24" t="s">
        <v>691</v>
      </c>
      <c r="E122" s="36" t="s">
        <v>11</v>
      </c>
      <c r="F122" s="60"/>
      <c r="G122" s="62"/>
      <c r="H122" s="64"/>
      <c r="I122" s="62"/>
    </row>
    <row r="123" spans="1:9" ht="18" customHeight="1">
      <c r="A123" s="686"/>
      <c r="B123" s="24" t="s">
        <v>25</v>
      </c>
      <c r="C123" s="63" t="s">
        <v>692</v>
      </c>
      <c r="D123" s="24" t="s">
        <v>654</v>
      </c>
      <c r="E123" s="36" t="s">
        <v>11</v>
      </c>
      <c r="F123" s="60"/>
      <c r="G123" s="62"/>
      <c r="H123" s="64"/>
      <c r="I123" s="62"/>
    </row>
    <row r="124" spans="1:9" ht="18" customHeight="1">
      <c r="A124" s="686"/>
      <c r="B124" s="24" t="s">
        <v>25</v>
      </c>
      <c r="C124" s="63" t="s">
        <v>693</v>
      </c>
      <c r="D124" s="41"/>
      <c r="E124" s="36" t="s">
        <v>11</v>
      </c>
      <c r="F124" s="60"/>
      <c r="G124" s="62"/>
      <c r="H124" s="64"/>
      <c r="I124" s="62"/>
    </row>
    <row r="125" spans="1:9" ht="18" customHeight="1">
      <c r="A125" s="686"/>
      <c r="B125" s="24" t="s">
        <v>25</v>
      </c>
      <c r="C125" s="63" t="s">
        <v>694</v>
      </c>
      <c r="D125" s="41"/>
      <c r="E125" s="36" t="s">
        <v>11</v>
      </c>
      <c r="F125" s="60"/>
      <c r="G125" s="62"/>
      <c r="H125" s="64"/>
      <c r="I125" s="62"/>
    </row>
    <row r="126" spans="1:9" ht="18" customHeight="1">
      <c r="A126" s="686"/>
      <c r="B126" s="24" t="s">
        <v>25</v>
      </c>
      <c r="C126" s="63" t="s">
        <v>695</v>
      </c>
      <c r="D126" s="24" t="s">
        <v>691</v>
      </c>
      <c r="E126" s="36" t="s">
        <v>11</v>
      </c>
      <c r="F126" s="60"/>
      <c r="G126" s="62"/>
      <c r="H126" s="64"/>
      <c r="I126" s="62"/>
    </row>
    <row r="127" spans="1:9" ht="18" customHeight="1">
      <c r="A127" s="686"/>
      <c r="B127" s="24" t="s">
        <v>25</v>
      </c>
      <c r="C127" s="63" t="s">
        <v>696</v>
      </c>
      <c r="D127" s="24" t="s">
        <v>654</v>
      </c>
      <c r="E127" s="36" t="s">
        <v>11</v>
      </c>
      <c r="F127" s="60"/>
      <c r="G127" s="62"/>
      <c r="H127" s="64"/>
      <c r="I127" s="62"/>
    </row>
    <row r="128" spans="1:9" ht="18" customHeight="1">
      <c r="A128" s="686"/>
      <c r="B128" s="24" t="s">
        <v>25</v>
      </c>
      <c r="C128" s="63" t="s">
        <v>697</v>
      </c>
      <c r="D128" s="41"/>
      <c r="E128" s="36" t="s">
        <v>11</v>
      </c>
      <c r="F128" s="60"/>
      <c r="G128" s="62"/>
      <c r="H128" s="64"/>
      <c r="I128" s="62"/>
    </row>
    <row r="129" spans="1:9" ht="18" customHeight="1">
      <c r="A129" s="686"/>
      <c r="B129" s="24" t="s">
        <v>25</v>
      </c>
      <c r="C129" s="63" t="s">
        <v>698</v>
      </c>
      <c r="D129" s="41"/>
      <c r="E129" s="36" t="s">
        <v>11</v>
      </c>
      <c r="F129" s="60"/>
      <c r="G129" s="62"/>
      <c r="H129" s="64"/>
      <c r="I129" s="62"/>
    </row>
    <row r="130" spans="1:9" ht="18" customHeight="1">
      <c r="A130" s="686"/>
      <c r="B130" s="24" t="s">
        <v>25</v>
      </c>
      <c r="C130" s="63" t="s">
        <v>699</v>
      </c>
      <c r="D130" s="24" t="s">
        <v>691</v>
      </c>
      <c r="E130" s="36" t="s">
        <v>11</v>
      </c>
      <c r="F130" s="60"/>
      <c r="G130" s="62"/>
      <c r="H130" s="64"/>
      <c r="I130" s="62"/>
    </row>
    <row r="131" spans="1:9" ht="18" customHeight="1">
      <c r="A131" s="686"/>
      <c r="B131" s="24" t="s">
        <v>25</v>
      </c>
      <c r="C131" s="63" t="s">
        <v>700</v>
      </c>
      <c r="D131" s="24" t="s">
        <v>654</v>
      </c>
      <c r="E131" s="36" t="s">
        <v>11</v>
      </c>
      <c r="F131" s="60"/>
      <c r="G131" s="62"/>
      <c r="H131" s="64"/>
      <c r="I131" s="62"/>
    </row>
    <row r="132" spans="1:9" ht="18" customHeight="1">
      <c r="A132" s="686"/>
      <c r="B132" s="24" t="s">
        <v>25</v>
      </c>
      <c r="C132" s="63" t="s">
        <v>701</v>
      </c>
      <c r="D132" s="41"/>
      <c r="E132" s="36" t="s">
        <v>11</v>
      </c>
      <c r="F132" s="60"/>
      <c r="G132" s="62"/>
      <c r="H132" s="64"/>
      <c r="I132" s="62"/>
    </row>
    <row r="133" spans="1:9" ht="18" customHeight="1">
      <c r="A133" s="686"/>
      <c r="B133" s="24" t="s">
        <v>25</v>
      </c>
      <c r="C133" s="63" t="s">
        <v>702</v>
      </c>
      <c r="D133" s="41"/>
      <c r="E133" s="36" t="s">
        <v>11</v>
      </c>
      <c r="F133" s="60"/>
      <c r="G133" s="62"/>
      <c r="H133" s="64"/>
      <c r="I133" s="62"/>
    </row>
    <row r="134" spans="1:9" ht="18" customHeight="1">
      <c r="A134" s="686"/>
      <c r="B134" s="24" t="s">
        <v>25</v>
      </c>
      <c r="C134" s="63" t="s">
        <v>703</v>
      </c>
      <c r="D134" s="24" t="s">
        <v>691</v>
      </c>
      <c r="E134" s="36" t="s">
        <v>11</v>
      </c>
      <c r="F134" s="60"/>
      <c r="G134" s="62"/>
      <c r="H134" s="64"/>
      <c r="I134" s="62"/>
    </row>
    <row r="135" spans="1:9" ht="18" customHeight="1">
      <c r="A135" s="686"/>
      <c r="B135" s="24" t="s">
        <v>25</v>
      </c>
      <c r="C135" s="63" t="s">
        <v>704</v>
      </c>
      <c r="D135" s="24" t="s">
        <v>654</v>
      </c>
      <c r="E135" s="36" t="s">
        <v>11</v>
      </c>
      <c r="F135" s="60"/>
      <c r="G135" s="62"/>
      <c r="H135" s="64"/>
      <c r="I135" s="62"/>
    </row>
    <row r="136" spans="1:9" ht="18" customHeight="1">
      <c r="A136" s="686"/>
      <c r="B136" s="24" t="s">
        <v>25</v>
      </c>
      <c r="C136" s="63" t="s">
        <v>705</v>
      </c>
      <c r="D136" s="41"/>
      <c r="E136" s="36" t="s">
        <v>11</v>
      </c>
      <c r="F136" s="60"/>
      <c r="G136" s="62"/>
      <c r="H136" s="64"/>
      <c r="I136" s="62"/>
    </row>
    <row r="137" spans="1:9" ht="18" customHeight="1">
      <c r="A137" s="686"/>
      <c r="B137" s="24" t="s">
        <v>25</v>
      </c>
      <c r="C137" s="63" t="s">
        <v>706</v>
      </c>
      <c r="D137" s="24" t="s">
        <v>707</v>
      </c>
      <c r="E137" s="36" t="s">
        <v>11</v>
      </c>
      <c r="F137" s="60"/>
      <c r="G137" s="62"/>
      <c r="H137" s="64"/>
      <c r="I137" s="62"/>
    </row>
    <row r="138" spans="1:9" ht="18" customHeight="1">
      <c r="A138" s="686"/>
      <c r="B138" s="24" t="s">
        <v>25</v>
      </c>
      <c r="C138" s="63" t="s">
        <v>708</v>
      </c>
      <c r="D138" s="24" t="s">
        <v>709</v>
      </c>
      <c r="E138" s="36" t="s">
        <v>11</v>
      </c>
      <c r="F138" s="60"/>
      <c r="G138" s="62"/>
      <c r="H138" s="64"/>
      <c r="I138" s="62"/>
    </row>
    <row r="139" spans="1:9" ht="18" customHeight="1">
      <c r="A139" s="686"/>
      <c r="B139" s="24" t="s">
        <v>25</v>
      </c>
      <c r="C139" s="63" t="s">
        <v>710</v>
      </c>
      <c r="D139" s="24" t="s">
        <v>707</v>
      </c>
      <c r="E139" s="36" t="s">
        <v>11</v>
      </c>
      <c r="F139" s="60"/>
      <c r="G139" s="62"/>
      <c r="H139" s="64"/>
      <c r="I139" s="62"/>
    </row>
    <row r="140" spans="1:9" ht="18" customHeight="1">
      <c r="A140" s="686"/>
      <c r="B140" s="24" t="s">
        <v>25</v>
      </c>
      <c r="C140" s="63" t="s">
        <v>711</v>
      </c>
      <c r="D140" s="24" t="s">
        <v>712</v>
      </c>
      <c r="E140" s="36" t="s">
        <v>11</v>
      </c>
      <c r="F140" s="60"/>
      <c r="G140" s="62"/>
      <c r="H140" s="64"/>
      <c r="I140" s="62"/>
    </row>
    <row r="141" spans="1:9" ht="18" customHeight="1">
      <c r="A141" s="686"/>
      <c r="B141" s="24" t="s">
        <v>25</v>
      </c>
      <c r="C141" s="63" t="s">
        <v>713</v>
      </c>
      <c r="D141" s="24" t="s">
        <v>707</v>
      </c>
      <c r="E141" s="36" t="s">
        <v>11</v>
      </c>
      <c r="F141" s="60"/>
      <c r="G141" s="62"/>
      <c r="H141" s="64"/>
      <c r="I141" s="62"/>
    </row>
    <row r="142" spans="1:9" ht="18" customHeight="1">
      <c r="A142" s="686"/>
      <c r="B142" s="24" t="s">
        <v>25</v>
      </c>
      <c r="C142" s="63" t="s">
        <v>714</v>
      </c>
      <c r="D142" s="24" t="s">
        <v>715</v>
      </c>
      <c r="E142" s="36" t="s">
        <v>11</v>
      </c>
      <c r="F142" s="60"/>
      <c r="G142" s="62"/>
      <c r="H142" s="64"/>
      <c r="I142" s="62"/>
    </row>
    <row r="143" spans="1:9" ht="18" customHeight="1">
      <c r="A143" s="686"/>
      <c r="B143" s="24" t="s">
        <v>25</v>
      </c>
      <c r="C143" s="63" t="s">
        <v>716</v>
      </c>
      <c r="D143" s="24" t="s">
        <v>717</v>
      </c>
      <c r="E143" s="36" t="s">
        <v>11</v>
      </c>
      <c r="F143" s="60"/>
      <c r="G143" s="62"/>
      <c r="H143" s="64"/>
      <c r="I143" s="62"/>
    </row>
    <row r="144" spans="1:9" ht="18" customHeight="1">
      <c r="A144" s="686"/>
      <c r="B144" s="24" t="s">
        <v>25</v>
      </c>
      <c r="C144" s="63" t="s">
        <v>718</v>
      </c>
      <c r="D144" s="24" t="s">
        <v>719</v>
      </c>
      <c r="E144" s="36" t="s">
        <v>11</v>
      </c>
      <c r="F144" s="60"/>
      <c r="G144" s="62"/>
      <c r="H144" s="64"/>
      <c r="I144" s="62"/>
    </row>
    <row r="145" spans="1:9" ht="18" customHeight="1">
      <c r="A145" s="686"/>
      <c r="B145" s="24" t="s">
        <v>25</v>
      </c>
      <c r="C145" s="63" t="s">
        <v>720</v>
      </c>
      <c r="D145" s="24" t="s">
        <v>721</v>
      </c>
      <c r="E145" s="36" t="s">
        <v>11</v>
      </c>
      <c r="F145" s="60"/>
      <c r="G145" s="62"/>
      <c r="H145" s="64"/>
      <c r="I145" s="62"/>
    </row>
    <row r="146" spans="1:9" ht="18" customHeight="1">
      <c r="A146" s="686"/>
      <c r="B146" s="24" t="s">
        <v>25</v>
      </c>
      <c r="C146" s="63" t="s">
        <v>722</v>
      </c>
      <c r="D146" s="24" t="s">
        <v>723</v>
      </c>
      <c r="E146" s="36" t="s">
        <v>11</v>
      </c>
      <c r="F146" s="60"/>
      <c r="G146" s="62"/>
      <c r="H146" s="64"/>
      <c r="I146" s="62"/>
    </row>
    <row r="147" spans="1:9" ht="18" customHeight="1">
      <c r="A147" s="686"/>
      <c r="B147" s="24" t="s">
        <v>25</v>
      </c>
      <c r="C147" s="63" t="s">
        <v>724</v>
      </c>
      <c r="D147" s="24" t="s">
        <v>725</v>
      </c>
      <c r="E147" s="36" t="s">
        <v>11</v>
      </c>
      <c r="F147" s="60"/>
      <c r="G147" s="62"/>
      <c r="H147" s="64"/>
      <c r="I147" s="62"/>
    </row>
    <row r="148" spans="1:9" ht="18" customHeight="1">
      <c r="A148" s="686"/>
      <c r="B148" s="24" t="s">
        <v>25</v>
      </c>
      <c r="C148" s="63" t="s">
        <v>726</v>
      </c>
      <c r="D148" s="24" t="s">
        <v>723</v>
      </c>
      <c r="E148" s="36" t="s">
        <v>11</v>
      </c>
      <c r="F148" s="60"/>
      <c r="G148" s="62"/>
      <c r="H148" s="64"/>
      <c r="I148" s="62"/>
    </row>
    <row r="149" spans="1:9" ht="18" customHeight="1">
      <c r="A149" s="686"/>
      <c r="B149" s="24" t="s">
        <v>25</v>
      </c>
      <c r="C149" s="63" t="s">
        <v>727</v>
      </c>
      <c r="D149" s="24" t="s">
        <v>723</v>
      </c>
      <c r="E149" s="36" t="s">
        <v>11</v>
      </c>
      <c r="F149" s="60"/>
      <c r="G149" s="62"/>
      <c r="H149" s="64"/>
      <c r="I149" s="62"/>
    </row>
    <row r="150" spans="1:9" ht="18" customHeight="1">
      <c r="A150" s="686"/>
      <c r="B150" s="24" t="s">
        <v>25</v>
      </c>
      <c r="C150" s="63" t="s">
        <v>728</v>
      </c>
      <c r="D150" s="24" t="s">
        <v>729</v>
      </c>
      <c r="E150" s="36" t="s">
        <v>11</v>
      </c>
      <c r="F150" s="60"/>
      <c r="G150" s="62"/>
      <c r="H150" s="64"/>
      <c r="I150" s="62"/>
    </row>
    <row r="151" spans="1:9" ht="18" customHeight="1">
      <c r="A151" s="686"/>
      <c r="B151" s="24" t="s">
        <v>25</v>
      </c>
      <c r="C151" s="63" t="s">
        <v>730</v>
      </c>
      <c r="D151" s="24" t="s">
        <v>723</v>
      </c>
      <c r="E151" s="36" t="s">
        <v>11</v>
      </c>
      <c r="F151" s="60"/>
      <c r="G151" s="62"/>
      <c r="H151" s="64"/>
      <c r="I151" s="62"/>
    </row>
    <row r="152" spans="1:9" ht="18" customHeight="1">
      <c r="A152" s="686"/>
      <c r="B152" s="24" t="s">
        <v>25</v>
      </c>
      <c r="C152" s="63" t="s">
        <v>731</v>
      </c>
      <c r="D152" s="24" t="s">
        <v>732</v>
      </c>
      <c r="E152" s="36" t="s">
        <v>11</v>
      </c>
      <c r="F152" s="60"/>
      <c r="G152" s="62"/>
      <c r="H152" s="64"/>
      <c r="I152" s="62"/>
    </row>
    <row r="153" spans="1:9" ht="18" customHeight="1">
      <c r="A153" s="686"/>
      <c r="B153" s="24" t="s">
        <v>25</v>
      </c>
      <c r="C153" s="63" t="s">
        <v>733</v>
      </c>
      <c r="D153" s="24" t="s">
        <v>734</v>
      </c>
      <c r="E153" s="36" t="s">
        <v>11</v>
      </c>
      <c r="F153" s="60"/>
      <c r="G153" s="62"/>
      <c r="H153" s="64"/>
      <c r="I153" s="62"/>
    </row>
    <row r="154" spans="1:9" ht="18" customHeight="1">
      <c r="A154" s="686"/>
      <c r="B154" s="24" t="s">
        <v>25</v>
      </c>
      <c r="C154" s="63" t="s">
        <v>735</v>
      </c>
      <c r="D154" s="24" t="s">
        <v>723</v>
      </c>
      <c r="E154" s="36" t="s">
        <v>11</v>
      </c>
      <c r="F154" s="60"/>
      <c r="G154" s="62"/>
      <c r="H154" s="64"/>
      <c r="I154" s="62"/>
    </row>
    <row r="155" spans="1:9" ht="18" customHeight="1">
      <c r="A155" s="686"/>
      <c r="B155" s="24" t="s">
        <v>25</v>
      </c>
      <c r="C155" s="63" t="s">
        <v>736</v>
      </c>
      <c r="D155" s="24" t="s">
        <v>737</v>
      </c>
      <c r="E155" s="36" t="s">
        <v>11</v>
      </c>
      <c r="F155" s="60"/>
      <c r="G155" s="62"/>
      <c r="H155" s="64"/>
      <c r="I155" s="62"/>
    </row>
    <row r="156" spans="1:9" ht="18" customHeight="1">
      <c r="A156" s="686"/>
      <c r="B156" s="24" t="s">
        <v>25</v>
      </c>
      <c r="C156" s="63" t="s">
        <v>738</v>
      </c>
      <c r="D156" s="24" t="s">
        <v>723</v>
      </c>
      <c r="E156" s="36" t="s">
        <v>11</v>
      </c>
      <c r="F156" s="60"/>
      <c r="G156" s="62"/>
      <c r="H156" s="64"/>
      <c r="I156" s="62"/>
    </row>
    <row r="157" spans="1:9" ht="18" customHeight="1">
      <c r="A157" s="686"/>
      <c r="B157" s="24" t="s">
        <v>25</v>
      </c>
      <c r="C157" s="63" t="s">
        <v>739</v>
      </c>
      <c r="D157" s="24" t="s">
        <v>740</v>
      </c>
      <c r="E157" s="36" t="s">
        <v>11</v>
      </c>
      <c r="F157" s="60"/>
      <c r="G157" s="62"/>
      <c r="H157" s="64"/>
      <c r="I157" s="62"/>
    </row>
    <row r="158" spans="1:9" ht="18" customHeight="1">
      <c r="A158" s="687"/>
      <c r="B158" s="24" t="s">
        <v>25</v>
      </c>
      <c r="C158" s="63" t="s">
        <v>741</v>
      </c>
      <c r="D158" s="24" t="s">
        <v>707</v>
      </c>
      <c r="E158" s="36" t="s">
        <v>11</v>
      </c>
      <c r="F158" s="60"/>
      <c r="G158" s="62"/>
      <c r="H158" s="64"/>
      <c r="I158" s="61" t="s">
        <v>742</v>
      </c>
    </row>
    <row r="159" spans="1:9" ht="18" customHeight="1">
      <c r="A159" s="22">
        <v>23</v>
      </c>
      <c r="B159" s="24" t="s">
        <v>25</v>
      </c>
      <c r="C159" s="40" t="s">
        <v>743</v>
      </c>
      <c r="D159" s="41"/>
      <c r="E159" s="36" t="s">
        <v>11</v>
      </c>
      <c r="F159" s="60"/>
      <c r="G159" s="62"/>
      <c r="H159" s="64"/>
      <c r="I159" s="62"/>
    </row>
    <row r="160" spans="1:9" ht="18" customHeight="1">
      <c r="A160" s="22">
        <v>24</v>
      </c>
      <c r="B160" s="24" t="s">
        <v>25</v>
      </c>
      <c r="C160" s="40" t="s">
        <v>744</v>
      </c>
      <c r="D160" s="41"/>
      <c r="E160" s="36" t="s">
        <v>11</v>
      </c>
      <c r="F160" s="26"/>
      <c r="G160" s="41"/>
      <c r="H160" s="41"/>
      <c r="I160" s="40" t="s">
        <v>745</v>
      </c>
    </row>
    <row r="161" spans="1:9" ht="17.45" customHeight="1">
      <c r="A161" s="28"/>
      <c r="B161" s="28"/>
      <c r="C161" s="66"/>
      <c r="D161" s="67"/>
      <c r="E161" s="28"/>
      <c r="F161" s="28"/>
      <c r="G161" s="28"/>
      <c r="H161" s="28"/>
      <c r="I161" s="28"/>
    </row>
    <row r="162" spans="1:9" ht="17.45" customHeight="1">
      <c r="A162" s="17"/>
      <c r="B162" s="17"/>
      <c r="C162" s="42"/>
      <c r="D162" s="68"/>
      <c r="E162" s="17"/>
      <c r="F162" s="17"/>
      <c r="G162" s="17"/>
      <c r="H162" s="17"/>
      <c r="I162" s="17"/>
    </row>
    <row r="163" spans="1:9" ht="17.45" customHeight="1">
      <c r="A163" s="17"/>
      <c r="B163" s="17"/>
      <c r="C163" s="42"/>
      <c r="D163" s="68"/>
      <c r="E163" s="17"/>
      <c r="F163" s="17"/>
      <c r="G163" s="17"/>
      <c r="H163" s="17"/>
      <c r="I163" s="17"/>
    </row>
    <row r="164" spans="1:9" ht="17.45" customHeight="1">
      <c r="A164" s="17"/>
      <c r="B164" s="17"/>
      <c r="C164" s="42"/>
      <c r="D164" s="68"/>
      <c r="E164" s="17"/>
      <c r="F164" s="17"/>
      <c r="G164" s="17"/>
      <c r="H164" s="17"/>
      <c r="I164" s="17"/>
    </row>
    <row r="165" spans="1:9" ht="17.45" customHeight="1">
      <c r="A165" s="17"/>
      <c r="B165" s="17"/>
      <c r="C165" s="42"/>
      <c r="D165" s="68"/>
      <c r="E165" s="17"/>
      <c r="F165" s="17"/>
      <c r="G165" s="17"/>
      <c r="H165" s="17"/>
      <c r="I165" s="17"/>
    </row>
    <row r="166" spans="1:9" ht="17.45" customHeight="1">
      <c r="A166" s="17"/>
      <c r="B166" s="17"/>
      <c r="C166" s="42"/>
      <c r="D166" s="68"/>
      <c r="E166" s="17"/>
      <c r="F166" s="17"/>
      <c r="G166" s="17"/>
      <c r="H166" s="17"/>
      <c r="I166" s="17"/>
    </row>
    <row r="167" spans="1:9" ht="17.45" customHeight="1">
      <c r="A167" s="17"/>
      <c r="B167" s="17"/>
      <c r="C167" s="42"/>
      <c r="D167" s="68"/>
      <c r="E167" s="17"/>
      <c r="F167" s="17"/>
      <c r="G167" s="17"/>
      <c r="H167" s="17"/>
      <c r="I167" s="17"/>
    </row>
    <row r="168" spans="1:9" ht="17.45" customHeight="1">
      <c r="A168" s="17"/>
      <c r="B168" s="17"/>
      <c r="C168" s="42"/>
      <c r="D168" s="68"/>
      <c r="E168" s="17"/>
      <c r="F168" s="17"/>
      <c r="G168" s="17"/>
      <c r="H168" s="17"/>
      <c r="I168" s="17"/>
    </row>
    <row r="169" spans="1:9" ht="17.45" customHeight="1">
      <c r="A169" s="17"/>
      <c r="B169" s="17"/>
      <c r="C169" s="42"/>
      <c r="D169" s="68"/>
      <c r="E169" s="17"/>
      <c r="F169" s="17"/>
      <c r="G169" s="17"/>
      <c r="H169" s="17"/>
      <c r="I169" s="17"/>
    </row>
    <row r="170" spans="1:9" ht="17.45" customHeight="1">
      <c r="A170" s="17"/>
      <c r="B170" s="17"/>
      <c r="C170" s="42"/>
      <c r="D170" s="68"/>
      <c r="E170" s="17"/>
      <c r="F170" s="17"/>
      <c r="G170" s="17"/>
      <c r="H170" s="17"/>
      <c r="I170" s="17"/>
    </row>
    <row r="171" spans="1:9" ht="17.45" customHeight="1">
      <c r="A171" s="17"/>
      <c r="B171" s="17"/>
      <c r="C171" s="42"/>
      <c r="D171" s="68"/>
      <c r="E171" s="17"/>
      <c r="F171" s="17"/>
      <c r="G171" s="17"/>
      <c r="H171" s="17"/>
      <c r="I171" s="17"/>
    </row>
    <row r="172" spans="1:9" ht="17.45" customHeight="1">
      <c r="A172" s="17"/>
      <c r="B172" s="17"/>
      <c r="C172" s="42"/>
      <c r="D172" s="68"/>
      <c r="E172" s="17"/>
      <c r="F172" s="17"/>
      <c r="G172" s="17"/>
      <c r="H172" s="17"/>
      <c r="I172" s="17"/>
    </row>
    <row r="173" spans="1:9" ht="17.45" customHeight="1">
      <c r="A173" s="17"/>
      <c r="B173" s="17"/>
      <c r="C173" s="42"/>
      <c r="D173" s="68"/>
      <c r="E173" s="17"/>
      <c r="F173" s="17"/>
      <c r="G173" s="17"/>
      <c r="H173" s="17"/>
      <c r="I173" s="17"/>
    </row>
    <row r="174" spans="1:9" ht="17.45" customHeight="1">
      <c r="A174" s="17"/>
      <c r="B174" s="17"/>
      <c r="C174" s="42"/>
      <c r="D174" s="68"/>
      <c r="E174" s="17"/>
      <c r="F174" s="17"/>
      <c r="G174" s="17"/>
      <c r="H174" s="17"/>
      <c r="I174" s="17"/>
    </row>
    <row r="175" spans="1:9" ht="17.45" customHeight="1">
      <c r="A175" s="17"/>
      <c r="B175" s="17"/>
      <c r="C175" s="42"/>
      <c r="D175" s="68"/>
      <c r="E175" s="17"/>
      <c r="F175" s="17"/>
      <c r="G175" s="17"/>
      <c r="H175" s="17"/>
      <c r="I175" s="17"/>
    </row>
    <row r="176" spans="1:9" ht="17.45" customHeight="1">
      <c r="A176" s="17"/>
      <c r="B176" s="17"/>
      <c r="C176" s="42"/>
      <c r="D176" s="68"/>
      <c r="E176" s="17"/>
      <c r="F176" s="17"/>
      <c r="G176" s="17"/>
      <c r="H176" s="17"/>
      <c r="I176" s="17"/>
    </row>
    <row r="177" spans="1:9" ht="17.45" customHeight="1">
      <c r="A177" s="17"/>
      <c r="B177" s="17"/>
      <c r="C177" s="42"/>
      <c r="D177" s="68"/>
      <c r="E177" s="17"/>
      <c r="F177" s="17"/>
      <c r="G177" s="17"/>
      <c r="H177" s="17"/>
      <c r="I177" s="17"/>
    </row>
    <row r="178" spans="1:9" ht="17.45" customHeight="1">
      <c r="A178" s="17"/>
      <c r="B178" s="17"/>
      <c r="C178" s="42"/>
      <c r="D178" s="68"/>
      <c r="E178" s="17"/>
      <c r="F178" s="17"/>
      <c r="G178" s="17"/>
      <c r="H178" s="17"/>
      <c r="I178" s="17"/>
    </row>
    <row r="179" spans="1:9" ht="17.45" customHeight="1">
      <c r="A179" s="17"/>
      <c r="B179" s="17"/>
      <c r="C179" s="42"/>
      <c r="D179" s="68"/>
      <c r="E179" s="17"/>
      <c r="F179" s="17"/>
      <c r="G179" s="17"/>
      <c r="H179" s="17"/>
      <c r="I179" s="17"/>
    </row>
    <row r="180" spans="1:9" ht="17.45" customHeight="1">
      <c r="A180" s="17"/>
      <c r="B180" s="17"/>
      <c r="C180" s="42"/>
      <c r="D180" s="68"/>
      <c r="E180" s="17"/>
      <c r="F180" s="17"/>
      <c r="G180" s="17"/>
      <c r="H180" s="17"/>
      <c r="I180" s="17"/>
    </row>
    <row r="181" spans="1:9" ht="17.45" customHeight="1">
      <c r="A181" s="17"/>
      <c r="B181" s="17"/>
      <c r="C181" s="42"/>
      <c r="D181" s="68"/>
      <c r="E181" s="17"/>
      <c r="F181" s="17"/>
      <c r="G181" s="17"/>
      <c r="H181" s="17"/>
      <c r="I181" s="17"/>
    </row>
    <row r="182" spans="1:9" ht="17.45" customHeight="1">
      <c r="A182" s="17"/>
      <c r="B182" s="17"/>
      <c r="C182" s="42"/>
      <c r="D182" s="68"/>
      <c r="E182" s="17"/>
      <c r="F182" s="17"/>
      <c r="G182" s="17"/>
      <c r="H182" s="17"/>
      <c r="I182" s="17"/>
    </row>
    <row r="183" spans="1:9" ht="17.45" customHeight="1">
      <c r="A183" s="17"/>
      <c r="B183" s="17"/>
      <c r="C183" s="42"/>
      <c r="D183" s="68"/>
      <c r="E183" s="17"/>
      <c r="F183" s="17"/>
      <c r="G183" s="17"/>
      <c r="H183" s="17"/>
      <c r="I183" s="17"/>
    </row>
    <row r="184" spans="1:9" ht="17.45" customHeight="1">
      <c r="A184" s="17"/>
      <c r="B184" s="17"/>
      <c r="C184" s="42"/>
      <c r="D184" s="68"/>
      <c r="E184" s="17"/>
      <c r="F184" s="17"/>
      <c r="G184" s="17"/>
      <c r="H184" s="17"/>
      <c r="I184" s="17"/>
    </row>
    <row r="185" spans="1:9" ht="17.45" customHeight="1">
      <c r="A185" s="17"/>
      <c r="B185" s="17"/>
      <c r="C185" s="42"/>
      <c r="D185" s="68"/>
      <c r="E185" s="17"/>
      <c r="F185" s="17"/>
      <c r="G185" s="17"/>
      <c r="H185" s="17"/>
      <c r="I185" s="17"/>
    </row>
    <row r="186" spans="1:9" ht="17.45" customHeight="1">
      <c r="A186" s="17"/>
      <c r="B186" s="17"/>
      <c r="C186" s="42"/>
      <c r="D186" s="68"/>
      <c r="E186" s="17"/>
      <c r="F186" s="17"/>
      <c r="G186" s="17"/>
      <c r="H186" s="17"/>
      <c r="I186" s="17"/>
    </row>
    <row r="187" spans="1:9" ht="17.45" customHeight="1">
      <c r="A187" s="17"/>
      <c r="B187" s="17"/>
      <c r="C187" s="42"/>
      <c r="D187" s="68"/>
      <c r="E187" s="17"/>
      <c r="F187" s="17"/>
      <c r="G187" s="17"/>
      <c r="H187" s="17"/>
      <c r="I187" s="17"/>
    </row>
    <row r="188" spans="1:9" ht="17.45" customHeight="1">
      <c r="A188" s="17"/>
      <c r="B188" s="17"/>
      <c r="C188" s="42"/>
      <c r="D188" s="68"/>
      <c r="E188" s="17"/>
      <c r="F188" s="17"/>
      <c r="G188" s="17"/>
      <c r="H188" s="17"/>
      <c r="I188" s="17"/>
    </row>
    <row r="189" spans="1:9" ht="17.45" customHeight="1">
      <c r="A189" s="17"/>
      <c r="B189" s="17"/>
      <c r="C189" s="42"/>
      <c r="D189" s="68"/>
      <c r="E189" s="17"/>
      <c r="F189" s="17"/>
      <c r="G189" s="17"/>
      <c r="H189" s="17"/>
      <c r="I189" s="17"/>
    </row>
    <row r="190" spans="1:9" ht="17.45" customHeight="1">
      <c r="A190" s="17"/>
      <c r="B190" s="17"/>
      <c r="C190" s="42"/>
      <c r="D190" s="68"/>
      <c r="E190" s="17"/>
      <c r="F190" s="17"/>
      <c r="G190" s="17"/>
      <c r="H190" s="17"/>
      <c r="I190" s="17"/>
    </row>
    <row r="191" spans="1:9" ht="17.45" customHeight="1">
      <c r="A191" s="17"/>
      <c r="B191" s="17"/>
      <c r="C191" s="42"/>
      <c r="D191" s="68"/>
      <c r="E191" s="17"/>
      <c r="F191" s="17"/>
      <c r="G191" s="17"/>
      <c r="H191" s="17"/>
      <c r="I191" s="17"/>
    </row>
    <row r="192" spans="1:9" ht="17.45" customHeight="1">
      <c r="A192" s="17"/>
      <c r="B192" s="17"/>
      <c r="C192" s="42"/>
      <c r="D192" s="68"/>
      <c r="E192" s="17"/>
      <c r="F192" s="17"/>
      <c r="G192" s="17"/>
      <c r="H192" s="17"/>
      <c r="I192" s="17"/>
    </row>
    <row r="193" spans="1:9" ht="17.45" customHeight="1">
      <c r="A193" s="17"/>
      <c r="B193" s="17"/>
      <c r="C193" s="42"/>
      <c r="D193" s="68"/>
      <c r="E193" s="17"/>
      <c r="F193" s="17"/>
      <c r="G193" s="17"/>
      <c r="H193" s="17"/>
      <c r="I193" s="17"/>
    </row>
    <row r="194" spans="1:9" ht="17.45" customHeight="1">
      <c r="A194" s="17"/>
      <c r="B194" s="17"/>
      <c r="C194" s="42"/>
      <c r="D194" s="68"/>
      <c r="E194" s="17"/>
      <c r="F194" s="17"/>
      <c r="G194" s="17"/>
      <c r="H194" s="17"/>
      <c r="I194" s="17"/>
    </row>
    <row r="195" spans="1:9" ht="17.45" customHeight="1">
      <c r="A195" s="17"/>
      <c r="B195" s="17"/>
      <c r="C195" s="42"/>
      <c r="D195" s="68"/>
      <c r="E195" s="17"/>
      <c r="F195" s="17"/>
      <c r="G195" s="17"/>
      <c r="H195" s="17"/>
      <c r="I195" s="17"/>
    </row>
    <row r="196" spans="1:9" ht="17.45" customHeight="1">
      <c r="A196" s="17"/>
      <c r="B196" s="17"/>
      <c r="C196" s="42"/>
      <c r="D196" s="68"/>
      <c r="E196" s="17"/>
      <c r="F196" s="17"/>
      <c r="G196" s="17"/>
      <c r="H196" s="17"/>
      <c r="I196" s="17"/>
    </row>
    <row r="197" spans="1:9" ht="17.45" customHeight="1">
      <c r="A197" s="17"/>
      <c r="B197" s="17"/>
      <c r="C197" s="42"/>
      <c r="D197" s="68"/>
      <c r="E197" s="17"/>
      <c r="F197" s="17"/>
      <c r="G197" s="17"/>
      <c r="H197" s="17"/>
      <c r="I197" s="17"/>
    </row>
    <row r="198" spans="1:9" ht="17.45" customHeight="1">
      <c r="A198" s="17"/>
      <c r="B198" s="17"/>
      <c r="C198" s="42"/>
      <c r="D198" s="68"/>
      <c r="E198" s="17"/>
      <c r="F198" s="17"/>
      <c r="G198" s="17"/>
      <c r="H198" s="17"/>
      <c r="I198" s="17"/>
    </row>
    <row r="199" spans="1:9" ht="17.45" customHeight="1">
      <c r="A199" s="17"/>
      <c r="B199" s="17"/>
      <c r="C199" s="42"/>
      <c r="D199" s="68"/>
      <c r="E199" s="17"/>
      <c r="F199" s="17"/>
      <c r="G199" s="17"/>
      <c r="H199" s="17"/>
      <c r="I199" s="17"/>
    </row>
    <row r="200" spans="1:9" ht="17.45" customHeight="1">
      <c r="A200" s="17"/>
      <c r="B200" s="17"/>
      <c r="C200" s="42"/>
      <c r="D200" s="68"/>
      <c r="E200" s="17"/>
      <c r="F200" s="17"/>
      <c r="G200" s="17"/>
      <c r="H200" s="17"/>
      <c r="I200" s="17"/>
    </row>
    <row r="201" spans="1:9" ht="17.45" customHeight="1">
      <c r="A201" s="17"/>
      <c r="B201" s="17"/>
      <c r="C201" s="42"/>
      <c r="D201" s="68"/>
      <c r="E201" s="17"/>
      <c r="F201" s="17"/>
      <c r="G201" s="17"/>
      <c r="H201" s="17"/>
      <c r="I201" s="17"/>
    </row>
    <row r="202" spans="1:9" ht="17.45" customHeight="1">
      <c r="A202" s="17"/>
      <c r="B202" s="17"/>
      <c r="C202" s="42"/>
      <c r="D202" s="68"/>
      <c r="E202" s="17"/>
      <c r="F202" s="17"/>
      <c r="G202" s="17"/>
      <c r="H202" s="17"/>
      <c r="I202" s="17"/>
    </row>
    <row r="203" spans="1:9" ht="17.45" customHeight="1">
      <c r="A203" s="17"/>
      <c r="B203" s="17"/>
      <c r="C203" s="42"/>
      <c r="D203" s="68"/>
      <c r="E203" s="17"/>
      <c r="F203" s="17"/>
      <c r="G203" s="17"/>
      <c r="H203" s="17"/>
      <c r="I203" s="17"/>
    </row>
    <row r="204" spans="1:9" ht="17.45" customHeight="1">
      <c r="A204" s="17"/>
      <c r="B204" s="17"/>
      <c r="C204" s="42"/>
      <c r="D204" s="68"/>
      <c r="E204" s="17"/>
      <c r="F204" s="17"/>
      <c r="G204" s="17"/>
      <c r="H204" s="17"/>
      <c r="I204" s="17"/>
    </row>
    <row r="205" spans="1:9" ht="17.45" customHeight="1">
      <c r="A205" s="17"/>
      <c r="B205" s="17"/>
      <c r="C205" s="42"/>
      <c r="D205" s="68"/>
      <c r="E205" s="17"/>
      <c r="F205" s="17"/>
      <c r="G205" s="17"/>
      <c r="H205" s="17"/>
      <c r="I205" s="17"/>
    </row>
    <row r="206" spans="1:9" ht="17.45" customHeight="1">
      <c r="A206" s="17"/>
      <c r="B206" s="17"/>
      <c r="C206" s="42"/>
      <c r="D206" s="68"/>
      <c r="E206" s="17"/>
      <c r="F206" s="17"/>
      <c r="G206" s="17"/>
      <c r="H206" s="17"/>
      <c r="I206" s="17"/>
    </row>
    <row r="207" spans="1:9" ht="17.45" customHeight="1">
      <c r="A207" s="17"/>
      <c r="B207" s="17"/>
      <c r="C207" s="42"/>
      <c r="D207" s="68"/>
      <c r="E207" s="17"/>
      <c r="F207" s="17"/>
      <c r="G207" s="17"/>
      <c r="H207" s="17"/>
      <c r="I207" s="17"/>
    </row>
    <row r="208" spans="1:9" ht="17.45" customHeight="1">
      <c r="A208" s="17"/>
      <c r="B208" s="17"/>
      <c r="C208" s="42"/>
      <c r="D208" s="68"/>
      <c r="E208" s="17"/>
      <c r="F208" s="17"/>
      <c r="G208" s="17"/>
      <c r="H208" s="17"/>
      <c r="I208" s="17"/>
    </row>
    <row r="209" spans="1:9" ht="17.45" customHeight="1">
      <c r="A209" s="17"/>
      <c r="B209" s="17"/>
      <c r="C209" s="42"/>
      <c r="D209" s="68"/>
      <c r="E209" s="17"/>
      <c r="F209" s="17"/>
      <c r="G209" s="17"/>
      <c r="H209" s="17"/>
      <c r="I209" s="17"/>
    </row>
    <row r="210" spans="1:9" ht="17.45" customHeight="1">
      <c r="A210" s="17"/>
      <c r="B210" s="17"/>
      <c r="C210" s="42"/>
      <c r="D210" s="68"/>
      <c r="E210" s="17"/>
      <c r="F210" s="17"/>
      <c r="G210" s="17"/>
      <c r="H210" s="17"/>
      <c r="I210" s="17"/>
    </row>
    <row r="211" spans="1:9" ht="17.45" customHeight="1">
      <c r="A211" s="17"/>
      <c r="B211" s="17"/>
      <c r="C211" s="42"/>
      <c r="D211" s="68"/>
      <c r="E211" s="17"/>
      <c r="F211" s="17"/>
      <c r="G211" s="17"/>
      <c r="H211" s="17"/>
      <c r="I211" s="17"/>
    </row>
    <row r="212" spans="1:9" ht="17.45" customHeight="1">
      <c r="A212" s="17"/>
      <c r="B212" s="17"/>
      <c r="C212" s="42"/>
      <c r="D212" s="68"/>
      <c r="E212" s="17"/>
      <c r="F212" s="17"/>
      <c r="G212" s="17"/>
      <c r="H212" s="17"/>
      <c r="I212" s="17"/>
    </row>
    <row r="213" spans="1:9" ht="17.45" customHeight="1">
      <c r="A213" s="17"/>
      <c r="B213" s="17"/>
      <c r="C213" s="42"/>
      <c r="D213" s="68"/>
      <c r="E213" s="17"/>
      <c r="F213" s="17"/>
      <c r="G213" s="17"/>
      <c r="H213" s="17"/>
      <c r="I213" s="17"/>
    </row>
    <row r="214" spans="1:9" ht="17.45" customHeight="1">
      <c r="A214" s="17"/>
      <c r="B214" s="17"/>
      <c r="C214" s="42"/>
      <c r="D214" s="68"/>
      <c r="E214" s="17"/>
      <c r="F214" s="17"/>
      <c r="G214" s="17"/>
      <c r="H214" s="17"/>
      <c r="I214" s="17"/>
    </row>
    <row r="215" spans="1:9" ht="17.45" customHeight="1">
      <c r="A215" s="17"/>
      <c r="B215" s="17"/>
      <c r="C215" s="42"/>
      <c r="D215" s="68"/>
      <c r="E215" s="17"/>
      <c r="F215" s="17"/>
      <c r="G215" s="17"/>
      <c r="H215" s="17"/>
      <c r="I215" s="17"/>
    </row>
    <row r="216" spans="1:9" ht="17.45" customHeight="1">
      <c r="A216" s="17"/>
      <c r="B216" s="17"/>
      <c r="C216" s="42"/>
      <c r="D216" s="68"/>
      <c r="E216" s="17"/>
      <c r="F216" s="17"/>
      <c r="G216" s="17"/>
      <c r="H216" s="17"/>
      <c r="I216" s="17"/>
    </row>
    <row r="217" spans="1:9" ht="17.45" customHeight="1">
      <c r="A217" s="17"/>
      <c r="B217" s="17"/>
      <c r="C217" s="42"/>
      <c r="D217" s="68"/>
      <c r="E217" s="17"/>
      <c r="F217" s="17"/>
      <c r="G217" s="17"/>
      <c r="H217" s="17"/>
      <c r="I217" s="17"/>
    </row>
    <row r="218" spans="1:9" ht="17.45" customHeight="1">
      <c r="A218" s="17"/>
      <c r="B218" s="17"/>
      <c r="C218" s="42"/>
      <c r="D218" s="68"/>
      <c r="E218" s="17"/>
      <c r="F218" s="17"/>
      <c r="G218" s="17"/>
      <c r="H218" s="17"/>
      <c r="I218" s="17"/>
    </row>
    <row r="219" spans="1:9" ht="17.45" customHeight="1">
      <c r="A219" s="17"/>
      <c r="B219" s="17"/>
      <c r="C219" s="42"/>
      <c r="D219" s="68"/>
      <c r="E219" s="17"/>
      <c r="F219" s="17"/>
      <c r="G219" s="17"/>
      <c r="H219" s="17"/>
      <c r="I219" s="17"/>
    </row>
    <row r="220" spans="1:9" ht="17.45" customHeight="1">
      <c r="A220" s="17"/>
      <c r="B220" s="17"/>
      <c r="C220" s="42"/>
      <c r="D220" s="68"/>
      <c r="E220" s="17"/>
      <c r="F220" s="17"/>
      <c r="G220" s="17"/>
      <c r="H220" s="17"/>
      <c r="I220" s="17"/>
    </row>
    <row r="221" spans="1:9" ht="17.45" customHeight="1">
      <c r="A221" s="17"/>
      <c r="B221" s="17"/>
      <c r="C221" s="42"/>
      <c r="D221" s="68"/>
      <c r="E221" s="17"/>
      <c r="F221" s="17"/>
      <c r="G221" s="17"/>
      <c r="H221" s="17"/>
      <c r="I221" s="17"/>
    </row>
    <row r="222" spans="1:9" ht="17.45" customHeight="1">
      <c r="A222" s="17"/>
      <c r="B222" s="17"/>
      <c r="C222" s="42"/>
      <c r="D222" s="68"/>
      <c r="E222" s="17"/>
      <c r="F222" s="17"/>
      <c r="G222" s="17"/>
      <c r="H222" s="17"/>
      <c r="I222" s="17"/>
    </row>
    <row r="223" spans="1:9" ht="17.45" customHeight="1">
      <c r="A223" s="17"/>
      <c r="B223" s="17"/>
      <c r="C223" s="42"/>
      <c r="D223" s="68"/>
      <c r="E223" s="17"/>
      <c r="F223" s="17"/>
      <c r="G223" s="17"/>
      <c r="H223" s="17"/>
      <c r="I223" s="17"/>
    </row>
    <row r="224" spans="1:9" ht="17.45" customHeight="1">
      <c r="A224" s="17"/>
      <c r="B224" s="17"/>
      <c r="C224" s="42"/>
      <c r="D224" s="68"/>
      <c r="E224" s="17"/>
      <c r="F224" s="17"/>
      <c r="G224" s="17"/>
      <c r="H224" s="17"/>
      <c r="I224" s="17"/>
    </row>
    <row r="225" spans="1:9" ht="17.45" customHeight="1">
      <c r="A225" s="17"/>
      <c r="B225" s="17"/>
      <c r="C225" s="42"/>
      <c r="D225" s="68"/>
      <c r="E225" s="17"/>
      <c r="F225" s="17"/>
      <c r="G225" s="17"/>
      <c r="H225" s="17"/>
      <c r="I225" s="17"/>
    </row>
    <row r="226" spans="1:9" ht="17.45" customHeight="1">
      <c r="A226" s="17"/>
      <c r="B226" s="17"/>
      <c r="C226" s="42"/>
      <c r="D226" s="68"/>
      <c r="E226" s="17"/>
      <c r="F226" s="17"/>
      <c r="G226" s="17"/>
      <c r="H226" s="17"/>
      <c r="I226" s="17"/>
    </row>
    <row r="227" spans="1:9" ht="17.45" customHeight="1">
      <c r="A227" s="17"/>
      <c r="B227" s="17"/>
      <c r="C227" s="42"/>
      <c r="D227" s="68"/>
      <c r="E227" s="17"/>
      <c r="F227" s="17"/>
      <c r="G227" s="17"/>
      <c r="H227" s="17"/>
      <c r="I227" s="17"/>
    </row>
    <row r="228" spans="1:9" ht="17.45" customHeight="1">
      <c r="A228" s="17"/>
      <c r="B228" s="17"/>
      <c r="C228" s="42"/>
      <c r="D228" s="68"/>
      <c r="E228" s="17"/>
      <c r="F228" s="17"/>
      <c r="G228" s="17"/>
      <c r="H228" s="17"/>
      <c r="I228" s="17"/>
    </row>
    <row r="229" spans="1:9" ht="17.45" customHeight="1">
      <c r="A229" s="17"/>
      <c r="B229" s="17"/>
      <c r="C229" s="42"/>
      <c r="D229" s="68"/>
      <c r="E229" s="17"/>
      <c r="F229" s="17"/>
      <c r="G229" s="17"/>
      <c r="H229" s="17"/>
      <c r="I229" s="17"/>
    </row>
    <row r="230" spans="1:9" ht="17.45" customHeight="1">
      <c r="A230" s="17"/>
      <c r="B230" s="17"/>
      <c r="C230" s="42"/>
      <c r="D230" s="68"/>
      <c r="E230" s="17"/>
      <c r="F230" s="17"/>
      <c r="G230" s="17"/>
      <c r="H230" s="17"/>
      <c r="I230" s="17"/>
    </row>
    <row r="231" spans="1:9" ht="17.45" customHeight="1">
      <c r="A231" s="17"/>
      <c r="B231" s="17"/>
      <c r="C231" s="42"/>
      <c r="D231" s="68"/>
      <c r="E231" s="17"/>
      <c r="F231" s="17"/>
      <c r="G231" s="17"/>
      <c r="H231" s="17"/>
      <c r="I231" s="17"/>
    </row>
    <row r="232" spans="1:9" ht="17.45" customHeight="1">
      <c r="A232" s="17"/>
      <c r="B232" s="17"/>
      <c r="C232" s="42"/>
      <c r="D232" s="68"/>
      <c r="E232" s="17"/>
      <c r="F232" s="17"/>
      <c r="G232" s="17"/>
      <c r="H232" s="17"/>
      <c r="I232" s="17"/>
    </row>
    <row r="233" spans="1:9" ht="17.45" customHeight="1">
      <c r="A233" s="17"/>
      <c r="B233" s="17"/>
      <c r="C233" s="42"/>
      <c r="D233" s="68"/>
      <c r="E233" s="17"/>
      <c r="F233" s="17"/>
      <c r="G233" s="17"/>
      <c r="H233" s="17"/>
      <c r="I233" s="17"/>
    </row>
    <row r="234" spans="1:9" ht="17.45" customHeight="1">
      <c r="A234" s="17"/>
      <c r="B234" s="17"/>
      <c r="C234" s="42"/>
      <c r="D234" s="68"/>
      <c r="E234" s="17"/>
      <c r="F234" s="17"/>
      <c r="G234" s="17"/>
      <c r="H234" s="17"/>
      <c r="I234" s="17"/>
    </row>
    <row r="235" spans="1:9" ht="17.45" customHeight="1">
      <c r="A235" s="17"/>
      <c r="B235" s="17"/>
      <c r="C235" s="42"/>
      <c r="D235" s="68"/>
      <c r="E235" s="17"/>
      <c r="F235" s="17"/>
      <c r="G235" s="17"/>
      <c r="H235" s="17"/>
      <c r="I235" s="17"/>
    </row>
    <row r="236" spans="1:9" ht="17.45" customHeight="1">
      <c r="A236" s="17"/>
      <c r="B236" s="17"/>
      <c r="C236" s="42"/>
      <c r="D236" s="68"/>
      <c r="E236" s="17"/>
      <c r="F236" s="17"/>
      <c r="G236" s="17"/>
      <c r="H236" s="17"/>
      <c r="I236" s="17"/>
    </row>
    <row r="237" spans="1:9" ht="17.45" customHeight="1">
      <c r="A237" s="17"/>
      <c r="B237" s="17"/>
      <c r="C237" s="42"/>
      <c r="D237" s="68"/>
      <c r="E237" s="17"/>
      <c r="F237" s="17"/>
      <c r="G237" s="17"/>
      <c r="H237" s="17"/>
      <c r="I237" s="17"/>
    </row>
    <row r="238" spans="1:9" ht="17.45" customHeight="1">
      <c r="A238" s="17"/>
      <c r="B238" s="17"/>
      <c r="C238" s="42"/>
      <c r="D238" s="68"/>
      <c r="E238" s="17"/>
      <c r="F238" s="17"/>
      <c r="G238" s="17"/>
      <c r="H238" s="17"/>
      <c r="I238" s="17"/>
    </row>
    <row r="239" spans="1:9" ht="17.45" customHeight="1">
      <c r="A239" s="17"/>
      <c r="B239" s="17"/>
      <c r="C239" s="42"/>
      <c r="D239" s="68"/>
      <c r="E239" s="17"/>
      <c r="F239" s="17"/>
      <c r="G239" s="17"/>
      <c r="H239" s="17"/>
      <c r="I239" s="17"/>
    </row>
    <row r="240" spans="1:9" ht="17.45" customHeight="1">
      <c r="A240" s="17"/>
      <c r="B240" s="17"/>
      <c r="C240" s="42"/>
      <c r="D240" s="68"/>
      <c r="E240" s="17"/>
      <c r="F240" s="17"/>
      <c r="G240" s="17"/>
      <c r="H240" s="17"/>
      <c r="I240" s="17"/>
    </row>
    <row r="241" spans="1:9" ht="17.45" customHeight="1">
      <c r="A241" s="17"/>
      <c r="B241" s="17"/>
      <c r="C241" s="42"/>
      <c r="D241" s="68"/>
      <c r="E241" s="17"/>
      <c r="F241" s="17"/>
      <c r="G241" s="17"/>
      <c r="H241" s="17"/>
      <c r="I241" s="17"/>
    </row>
    <row r="242" spans="1:9" ht="17.45" customHeight="1">
      <c r="A242" s="17"/>
      <c r="B242" s="17"/>
      <c r="C242" s="42"/>
      <c r="D242" s="68"/>
      <c r="E242" s="17"/>
      <c r="F242" s="17"/>
      <c r="G242" s="17"/>
      <c r="H242" s="17"/>
      <c r="I242" s="17"/>
    </row>
    <row r="243" spans="1:9" ht="17.45" customHeight="1">
      <c r="A243" s="17"/>
      <c r="B243" s="17"/>
      <c r="C243" s="42"/>
      <c r="D243" s="68"/>
      <c r="E243" s="17"/>
      <c r="F243" s="17"/>
      <c r="G243" s="17"/>
      <c r="H243" s="17"/>
      <c r="I243" s="17"/>
    </row>
    <row r="244" spans="1:9" ht="17.45" customHeight="1">
      <c r="A244" s="17"/>
      <c r="B244" s="17"/>
      <c r="C244" s="42"/>
      <c r="D244" s="68"/>
      <c r="E244" s="17"/>
      <c r="F244" s="17"/>
      <c r="G244" s="17"/>
      <c r="H244" s="17"/>
      <c r="I244" s="17"/>
    </row>
    <row r="245" spans="1:9" ht="17.45" customHeight="1">
      <c r="A245" s="17"/>
      <c r="B245" s="17"/>
      <c r="C245" s="42"/>
      <c r="D245" s="68"/>
      <c r="E245" s="17"/>
      <c r="F245" s="17"/>
      <c r="G245" s="17"/>
      <c r="H245" s="17"/>
      <c r="I245" s="17"/>
    </row>
    <row r="246" spans="1:9" ht="17.45" customHeight="1">
      <c r="A246" s="17"/>
      <c r="B246" s="17"/>
      <c r="C246" s="42"/>
      <c r="D246" s="68"/>
      <c r="E246" s="17"/>
      <c r="F246" s="17"/>
      <c r="G246" s="17"/>
      <c r="H246" s="17"/>
      <c r="I246" s="17"/>
    </row>
    <row r="247" spans="1:9" ht="17.45" customHeight="1">
      <c r="A247" s="17"/>
      <c r="B247" s="17"/>
      <c r="C247" s="42"/>
      <c r="D247" s="68"/>
      <c r="E247" s="17"/>
      <c r="F247" s="17"/>
      <c r="G247" s="17"/>
      <c r="H247" s="17"/>
      <c r="I247" s="17"/>
    </row>
    <row r="248" spans="1:9" ht="17.45" customHeight="1">
      <c r="A248" s="17"/>
      <c r="B248" s="17"/>
      <c r="C248" s="42"/>
      <c r="D248" s="68"/>
      <c r="E248" s="17"/>
      <c r="F248" s="17"/>
      <c r="G248" s="17"/>
      <c r="H248" s="17"/>
      <c r="I248" s="17"/>
    </row>
    <row r="249" spans="1:9" ht="17.45" customHeight="1">
      <c r="A249" s="17"/>
      <c r="B249" s="17"/>
      <c r="C249" s="42"/>
      <c r="D249" s="68"/>
      <c r="E249" s="17"/>
      <c r="F249" s="17"/>
      <c r="G249" s="17"/>
      <c r="H249" s="17"/>
      <c r="I249" s="17"/>
    </row>
    <row r="250" spans="1:9" ht="17.45" customHeight="1">
      <c r="A250" s="17"/>
      <c r="B250" s="17"/>
      <c r="C250" s="42"/>
      <c r="D250" s="68"/>
      <c r="E250" s="17"/>
      <c r="F250" s="17"/>
      <c r="G250" s="17"/>
      <c r="H250" s="17"/>
      <c r="I250" s="17"/>
    </row>
    <row r="251" spans="1:9" ht="17.45" customHeight="1">
      <c r="A251" s="17"/>
      <c r="B251" s="17"/>
      <c r="C251" s="42"/>
      <c r="D251" s="68"/>
      <c r="E251" s="17"/>
      <c r="F251" s="17"/>
      <c r="G251" s="17"/>
      <c r="H251" s="17"/>
      <c r="I251" s="17"/>
    </row>
    <row r="252" spans="1:9" ht="17.45" customHeight="1">
      <c r="A252" s="17"/>
      <c r="B252" s="17"/>
      <c r="C252" s="42"/>
      <c r="D252" s="68"/>
      <c r="E252" s="17"/>
      <c r="F252" s="17"/>
      <c r="G252" s="17"/>
      <c r="H252" s="17"/>
      <c r="I252" s="17"/>
    </row>
    <row r="253" spans="1:9" ht="17.45" customHeight="1">
      <c r="A253" s="17"/>
      <c r="B253" s="17"/>
      <c r="C253" s="42"/>
      <c r="D253" s="68"/>
      <c r="E253" s="17"/>
      <c r="F253" s="17"/>
      <c r="G253" s="17"/>
      <c r="H253" s="17"/>
      <c r="I253" s="17"/>
    </row>
    <row r="254" spans="1:9" ht="17.45" customHeight="1">
      <c r="A254" s="17"/>
      <c r="B254" s="17"/>
      <c r="C254" s="42"/>
      <c r="D254" s="68"/>
      <c r="E254" s="17"/>
      <c r="F254" s="17"/>
      <c r="G254" s="17"/>
      <c r="H254" s="17"/>
      <c r="I254" s="17"/>
    </row>
    <row r="255" spans="1:9" ht="17.45" customHeight="1">
      <c r="A255" s="17"/>
      <c r="B255" s="17"/>
      <c r="C255" s="42"/>
      <c r="D255" s="68"/>
      <c r="E255" s="17"/>
      <c r="F255" s="17"/>
      <c r="G255" s="17"/>
      <c r="H255" s="17"/>
      <c r="I255" s="17"/>
    </row>
    <row r="256" spans="1:9" ht="17.45" customHeight="1">
      <c r="A256" s="17"/>
      <c r="B256" s="17"/>
      <c r="C256" s="42"/>
      <c r="D256" s="68"/>
      <c r="E256" s="17"/>
      <c r="F256" s="17"/>
      <c r="G256" s="17"/>
      <c r="H256" s="17"/>
      <c r="I256" s="17"/>
    </row>
    <row r="257" spans="1:9" ht="17.45" customHeight="1">
      <c r="A257" s="17"/>
      <c r="B257" s="17"/>
      <c r="C257" s="42"/>
      <c r="D257" s="68"/>
      <c r="E257" s="17"/>
      <c r="F257" s="17"/>
      <c r="G257" s="17"/>
      <c r="H257" s="17"/>
      <c r="I257" s="17"/>
    </row>
    <row r="258" spans="1:9" ht="17.45" customHeight="1">
      <c r="A258" s="17"/>
      <c r="B258" s="17"/>
      <c r="C258" s="42"/>
      <c r="D258" s="68"/>
      <c r="E258" s="17"/>
      <c r="F258" s="17"/>
      <c r="G258" s="17"/>
      <c r="H258" s="17"/>
      <c r="I258" s="17"/>
    </row>
    <row r="259" spans="1:9" ht="17.45" customHeight="1">
      <c r="A259" s="17"/>
      <c r="B259" s="17"/>
      <c r="C259" s="42"/>
      <c r="D259" s="68"/>
      <c r="E259" s="17"/>
      <c r="F259" s="17"/>
      <c r="G259" s="17"/>
      <c r="H259" s="17"/>
      <c r="I259" s="17"/>
    </row>
    <row r="260" spans="1:9" ht="17.45" customHeight="1">
      <c r="A260" s="17"/>
      <c r="B260" s="17"/>
      <c r="C260" s="42"/>
      <c r="D260" s="68"/>
      <c r="E260" s="17"/>
      <c r="F260" s="17"/>
      <c r="G260" s="17"/>
      <c r="H260" s="17"/>
      <c r="I260" s="17"/>
    </row>
    <row r="261" spans="1:9" ht="17.45" customHeight="1">
      <c r="A261" s="17"/>
      <c r="B261" s="17"/>
      <c r="C261" s="42"/>
      <c r="D261" s="68"/>
      <c r="E261" s="17"/>
      <c r="F261" s="17"/>
      <c r="G261" s="17"/>
      <c r="H261" s="17"/>
      <c r="I261" s="17"/>
    </row>
    <row r="262" spans="1:9" ht="17.45" customHeight="1">
      <c r="A262" s="17"/>
      <c r="B262" s="17"/>
      <c r="C262" s="42"/>
      <c r="D262" s="68"/>
      <c r="E262" s="17"/>
      <c r="F262" s="17"/>
      <c r="G262" s="17"/>
      <c r="H262" s="17"/>
      <c r="I262" s="17"/>
    </row>
    <row r="263" spans="1:9" ht="17.45" customHeight="1">
      <c r="A263" s="17"/>
      <c r="B263" s="17"/>
      <c r="C263" s="42"/>
      <c r="D263" s="68"/>
      <c r="E263" s="17"/>
      <c r="F263" s="17"/>
      <c r="G263" s="17"/>
      <c r="H263" s="17"/>
      <c r="I263" s="17"/>
    </row>
    <row r="264" spans="1:9" ht="17.45" customHeight="1">
      <c r="A264" s="17"/>
      <c r="B264" s="17"/>
      <c r="C264" s="42"/>
      <c r="D264" s="68"/>
      <c r="E264" s="17"/>
      <c r="F264" s="17"/>
      <c r="G264" s="17"/>
      <c r="H264" s="17"/>
      <c r="I264" s="17"/>
    </row>
    <row r="265" spans="1:9" ht="17.45" customHeight="1">
      <c r="A265" s="17"/>
      <c r="B265" s="17"/>
      <c r="C265" s="42"/>
      <c r="D265" s="68"/>
      <c r="E265" s="17"/>
      <c r="F265" s="17"/>
      <c r="G265" s="17"/>
      <c r="H265" s="17"/>
      <c r="I265" s="17"/>
    </row>
    <row r="266" spans="1:9" ht="17.45" customHeight="1">
      <c r="A266" s="17"/>
      <c r="B266" s="17"/>
      <c r="C266" s="42"/>
      <c r="D266" s="68"/>
      <c r="E266" s="17"/>
      <c r="F266" s="17"/>
      <c r="G266" s="17"/>
      <c r="H266" s="17"/>
      <c r="I266" s="17"/>
    </row>
    <row r="267" spans="1:9" ht="17.45" customHeight="1">
      <c r="A267" s="17"/>
      <c r="B267" s="17"/>
      <c r="C267" s="42"/>
      <c r="D267" s="68"/>
      <c r="E267" s="17"/>
      <c r="F267" s="17"/>
      <c r="G267" s="17"/>
      <c r="H267" s="17"/>
      <c r="I267" s="17"/>
    </row>
    <row r="268" spans="1:9" ht="17.45" customHeight="1">
      <c r="A268" s="17"/>
      <c r="B268" s="17"/>
      <c r="C268" s="42"/>
      <c r="D268" s="68"/>
      <c r="E268" s="17"/>
      <c r="F268" s="17"/>
      <c r="G268" s="17"/>
      <c r="H268" s="17"/>
      <c r="I268" s="17"/>
    </row>
    <row r="269" spans="1:9" ht="17.45" customHeight="1">
      <c r="A269" s="17"/>
      <c r="B269" s="17"/>
      <c r="C269" s="42"/>
      <c r="D269" s="68"/>
      <c r="E269" s="17"/>
      <c r="F269" s="17"/>
      <c r="G269" s="17"/>
      <c r="H269" s="17"/>
      <c r="I269" s="17"/>
    </row>
    <row r="270" spans="1:9" ht="17.45" customHeight="1">
      <c r="A270" s="17"/>
      <c r="B270" s="17"/>
      <c r="C270" s="42"/>
      <c r="D270" s="68"/>
      <c r="E270" s="17"/>
      <c r="F270" s="17"/>
      <c r="G270" s="17"/>
      <c r="H270" s="17"/>
      <c r="I270" s="17"/>
    </row>
    <row r="271" spans="1:9" ht="17.45" customHeight="1">
      <c r="A271" s="17"/>
      <c r="B271" s="17"/>
      <c r="C271" s="42"/>
      <c r="D271" s="68"/>
      <c r="E271" s="17"/>
      <c r="F271" s="17"/>
      <c r="G271" s="17"/>
      <c r="H271" s="17"/>
      <c r="I271" s="17"/>
    </row>
    <row r="272" spans="1:9" ht="17.45" customHeight="1">
      <c r="A272" s="17"/>
      <c r="B272" s="17"/>
      <c r="C272" s="42"/>
      <c r="D272" s="68"/>
      <c r="E272" s="17"/>
      <c r="F272" s="17"/>
      <c r="G272" s="17"/>
      <c r="H272" s="17"/>
      <c r="I272" s="17"/>
    </row>
    <row r="273" spans="1:9" ht="17.45" customHeight="1">
      <c r="A273" s="17"/>
      <c r="B273" s="17"/>
      <c r="C273" s="42"/>
      <c r="D273" s="68"/>
      <c r="E273" s="17"/>
      <c r="F273" s="17"/>
      <c r="G273" s="17"/>
      <c r="H273" s="17"/>
      <c r="I273" s="17"/>
    </row>
    <row r="274" spans="1:9" ht="17.45" customHeight="1">
      <c r="A274" s="17"/>
      <c r="B274" s="17"/>
      <c r="C274" s="42"/>
      <c r="D274" s="68"/>
      <c r="E274" s="17"/>
      <c r="F274" s="17"/>
      <c r="G274" s="17"/>
      <c r="H274" s="17"/>
      <c r="I274" s="17"/>
    </row>
    <row r="275" spans="1:9" ht="17.45" customHeight="1">
      <c r="A275" s="17"/>
      <c r="B275" s="17"/>
      <c r="C275" s="42"/>
      <c r="D275" s="68"/>
      <c r="E275" s="17"/>
      <c r="F275" s="17"/>
      <c r="G275" s="17"/>
      <c r="H275" s="17"/>
      <c r="I275" s="17"/>
    </row>
    <row r="276" spans="1:9" ht="17.45" customHeight="1">
      <c r="A276" s="17"/>
      <c r="B276" s="17"/>
      <c r="C276" s="42"/>
      <c r="D276" s="68"/>
      <c r="E276" s="17"/>
      <c r="F276" s="17"/>
      <c r="G276" s="17"/>
      <c r="H276" s="17"/>
      <c r="I276" s="17"/>
    </row>
    <row r="277" spans="1:9" ht="17.45" customHeight="1">
      <c r="A277" s="17"/>
      <c r="B277" s="17"/>
      <c r="C277" s="42"/>
      <c r="D277" s="68"/>
      <c r="E277" s="17"/>
      <c r="F277" s="17"/>
      <c r="G277" s="17"/>
      <c r="H277" s="17"/>
      <c r="I277" s="17"/>
    </row>
    <row r="278" spans="1:9" ht="17.45" customHeight="1">
      <c r="A278" s="17"/>
      <c r="B278" s="17"/>
      <c r="C278" s="42"/>
      <c r="D278" s="68"/>
      <c r="E278" s="17"/>
      <c r="F278" s="17"/>
      <c r="G278" s="17"/>
      <c r="H278" s="17"/>
      <c r="I278" s="17"/>
    </row>
    <row r="279" spans="1:9" ht="17.45" customHeight="1">
      <c r="A279" s="17"/>
      <c r="B279" s="17"/>
      <c r="C279" s="42"/>
      <c r="D279" s="68"/>
      <c r="E279" s="17"/>
      <c r="F279" s="17"/>
      <c r="G279" s="17"/>
      <c r="H279" s="17"/>
      <c r="I279" s="17"/>
    </row>
    <row r="280" spans="1:9" ht="17.45" customHeight="1">
      <c r="A280" s="17"/>
      <c r="B280" s="17"/>
      <c r="C280" s="42"/>
      <c r="D280" s="68"/>
      <c r="E280" s="17"/>
      <c r="F280" s="17"/>
      <c r="G280" s="17"/>
      <c r="H280" s="17"/>
      <c r="I280" s="17"/>
    </row>
    <row r="281" spans="1:9" ht="17.45" customHeight="1">
      <c r="A281" s="17"/>
      <c r="B281" s="17"/>
      <c r="C281" s="42"/>
      <c r="D281" s="68"/>
      <c r="E281" s="17"/>
      <c r="F281" s="17"/>
      <c r="G281" s="17"/>
      <c r="H281" s="17"/>
      <c r="I281" s="17"/>
    </row>
    <row r="282" spans="1:9" ht="17.45" customHeight="1">
      <c r="A282" s="17"/>
      <c r="B282" s="17"/>
      <c r="C282" s="42"/>
      <c r="D282" s="68"/>
      <c r="E282" s="17"/>
      <c r="F282" s="17"/>
      <c r="G282" s="17"/>
      <c r="H282" s="17"/>
      <c r="I282" s="17"/>
    </row>
    <row r="283" spans="1:9" ht="17.45" customHeight="1">
      <c r="A283" s="17"/>
      <c r="B283" s="17"/>
      <c r="C283" s="42"/>
      <c r="D283" s="68"/>
      <c r="E283" s="17"/>
      <c r="F283" s="17"/>
      <c r="G283" s="17"/>
      <c r="H283" s="17"/>
      <c r="I283" s="17"/>
    </row>
    <row r="284" spans="1:9" ht="17.45" customHeight="1">
      <c r="A284" s="17"/>
      <c r="B284" s="17"/>
      <c r="C284" s="42"/>
      <c r="D284" s="68"/>
      <c r="E284" s="17"/>
      <c r="F284" s="17"/>
      <c r="G284" s="17"/>
      <c r="H284" s="17"/>
      <c r="I284" s="17"/>
    </row>
    <row r="285" spans="1:9" ht="17.45" customHeight="1">
      <c r="A285" s="17"/>
      <c r="B285" s="17"/>
      <c r="C285" s="42"/>
      <c r="D285" s="68"/>
      <c r="E285" s="17"/>
      <c r="F285" s="17"/>
      <c r="G285" s="17"/>
      <c r="H285" s="17"/>
      <c r="I285" s="17"/>
    </row>
    <row r="286" spans="1:9" ht="17.45" customHeight="1">
      <c r="A286" s="17"/>
      <c r="B286" s="17"/>
      <c r="C286" s="42"/>
      <c r="D286" s="68"/>
      <c r="E286" s="17"/>
      <c r="F286" s="17"/>
      <c r="G286" s="17"/>
      <c r="H286" s="17"/>
      <c r="I286" s="17"/>
    </row>
    <row r="287" spans="1:9" ht="17.45" customHeight="1">
      <c r="A287" s="17"/>
      <c r="B287" s="17"/>
      <c r="C287" s="42"/>
      <c r="D287" s="68"/>
      <c r="E287" s="17"/>
      <c r="F287" s="17"/>
      <c r="G287" s="17"/>
      <c r="H287" s="17"/>
      <c r="I287" s="17"/>
    </row>
    <row r="288" spans="1:9" ht="17.45" customHeight="1">
      <c r="A288" s="17"/>
      <c r="B288" s="17"/>
      <c r="C288" s="42"/>
      <c r="D288" s="68"/>
      <c r="E288" s="17"/>
      <c r="F288" s="17"/>
      <c r="G288" s="17"/>
      <c r="H288" s="17"/>
      <c r="I288" s="17"/>
    </row>
    <row r="289" spans="1:9" ht="17.45" customHeight="1">
      <c r="A289" s="17"/>
      <c r="B289" s="17"/>
      <c r="C289" s="42"/>
      <c r="D289" s="68"/>
      <c r="E289" s="17"/>
      <c r="F289" s="17"/>
      <c r="G289" s="17"/>
      <c r="H289" s="17"/>
      <c r="I289" s="17"/>
    </row>
    <row r="290" spans="1:9" ht="17.45" customHeight="1">
      <c r="A290" s="17"/>
      <c r="B290" s="17"/>
      <c r="C290" s="42"/>
      <c r="D290" s="68"/>
      <c r="E290" s="17"/>
      <c r="F290" s="17"/>
      <c r="G290" s="17"/>
      <c r="H290" s="17"/>
      <c r="I290" s="17"/>
    </row>
    <row r="291" spans="1:9" ht="17.45" customHeight="1">
      <c r="A291" s="17"/>
      <c r="B291" s="17"/>
      <c r="C291" s="42"/>
      <c r="D291" s="68"/>
      <c r="E291" s="17"/>
      <c r="F291" s="17"/>
      <c r="G291" s="17"/>
      <c r="H291" s="17"/>
      <c r="I291" s="17"/>
    </row>
    <row r="292" spans="1:9" ht="17.45" customHeight="1">
      <c r="A292" s="17"/>
      <c r="B292" s="17"/>
      <c r="C292" s="42"/>
      <c r="D292" s="68"/>
      <c r="E292" s="17"/>
      <c r="F292" s="17"/>
      <c r="G292" s="17"/>
      <c r="H292" s="17"/>
      <c r="I292" s="17"/>
    </row>
    <row r="293" spans="1:9" ht="17.45" customHeight="1">
      <c r="A293" s="17"/>
      <c r="B293" s="17"/>
      <c r="C293" s="42"/>
      <c r="D293" s="68"/>
      <c r="E293" s="17"/>
      <c r="F293" s="17"/>
      <c r="G293" s="17"/>
      <c r="H293" s="17"/>
      <c r="I293" s="17"/>
    </row>
    <row r="294" spans="1:9" ht="17.45" customHeight="1">
      <c r="A294" s="17"/>
      <c r="B294" s="17"/>
      <c r="C294" s="42"/>
      <c r="D294" s="68"/>
      <c r="E294" s="17"/>
      <c r="F294" s="17"/>
      <c r="G294" s="17"/>
      <c r="H294" s="17"/>
      <c r="I294" s="17"/>
    </row>
    <row r="295" spans="1:9" ht="17.45" customHeight="1">
      <c r="A295" s="17"/>
      <c r="B295" s="17"/>
      <c r="C295" s="42"/>
      <c r="D295" s="68"/>
      <c r="E295" s="17"/>
      <c r="F295" s="17"/>
      <c r="G295" s="17"/>
      <c r="H295" s="17"/>
      <c r="I295" s="17"/>
    </row>
    <row r="296" spans="1:9" ht="17.45" customHeight="1">
      <c r="A296" s="17"/>
      <c r="B296" s="17"/>
      <c r="C296" s="42"/>
      <c r="D296" s="68"/>
      <c r="E296" s="17"/>
      <c r="F296" s="17"/>
      <c r="G296" s="17"/>
      <c r="H296" s="17"/>
      <c r="I296" s="17"/>
    </row>
    <row r="297" spans="1:9" ht="17.45" customHeight="1">
      <c r="A297" s="17"/>
      <c r="B297" s="17"/>
      <c r="C297" s="42"/>
      <c r="D297" s="68"/>
      <c r="E297" s="17"/>
      <c r="F297" s="17"/>
      <c r="G297" s="17"/>
      <c r="H297" s="17"/>
      <c r="I297" s="17"/>
    </row>
    <row r="298" spans="1:9" ht="17.45" customHeight="1">
      <c r="A298" s="17"/>
      <c r="B298" s="17"/>
      <c r="C298" s="42"/>
      <c r="D298" s="68"/>
      <c r="E298" s="17"/>
      <c r="F298" s="17"/>
      <c r="G298" s="17"/>
      <c r="H298" s="17"/>
      <c r="I298" s="17"/>
    </row>
    <row r="299" spans="1:9" ht="17.45" customHeight="1">
      <c r="A299" s="17"/>
      <c r="B299" s="17"/>
      <c r="C299" s="42"/>
      <c r="D299" s="68"/>
      <c r="E299" s="17"/>
      <c r="F299" s="17"/>
      <c r="G299" s="17"/>
      <c r="H299" s="17"/>
      <c r="I299" s="17"/>
    </row>
    <row r="300" spans="1:9" ht="17.45" customHeight="1">
      <c r="A300" s="17"/>
      <c r="B300" s="17"/>
      <c r="C300" s="42"/>
      <c r="D300" s="68"/>
      <c r="E300" s="17"/>
      <c r="F300" s="17"/>
      <c r="G300" s="17"/>
      <c r="H300" s="17"/>
      <c r="I300" s="17"/>
    </row>
    <row r="301" spans="1:9" ht="17.45" customHeight="1">
      <c r="A301" s="17"/>
      <c r="B301" s="17"/>
      <c r="C301" s="42"/>
      <c r="D301" s="68"/>
      <c r="E301" s="17"/>
      <c r="F301" s="17"/>
      <c r="G301" s="17"/>
      <c r="H301" s="17"/>
      <c r="I301" s="17"/>
    </row>
    <row r="302" spans="1:9" ht="17.45" customHeight="1">
      <c r="A302" s="17"/>
      <c r="B302" s="17"/>
      <c r="C302" s="42"/>
      <c r="D302" s="68"/>
      <c r="E302" s="17"/>
      <c r="F302" s="17"/>
      <c r="G302" s="17"/>
      <c r="H302" s="17"/>
      <c r="I302" s="17"/>
    </row>
    <row r="303" spans="1:9" ht="17.45" customHeight="1">
      <c r="A303" s="17"/>
      <c r="B303" s="17"/>
      <c r="C303" s="42"/>
      <c r="D303" s="68"/>
      <c r="E303" s="17"/>
      <c r="F303" s="17"/>
      <c r="G303" s="17"/>
      <c r="H303" s="17"/>
      <c r="I303" s="17"/>
    </row>
    <row r="304" spans="1:9" ht="17.45" customHeight="1">
      <c r="A304" s="17"/>
      <c r="B304" s="17"/>
      <c r="C304" s="42"/>
      <c r="D304" s="68"/>
      <c r="E304" s="17"/>
      <c r="F304" s="17"/>
      <c r="G304" s="17"/>
      <c r="H304" s="17"/>
      <c r="I304" s="17"/>
    </row>
    <row r="305" spans="1:9" ht="17.45" customHeight="1">
      <c r="A305" s="17"/>
      <c r="B305" s="17"/>
      <c r="C305" s="42"/>
      <c r="D305" s="68"/>
      <c r="E305" s="17"/>
      <c r="F305" s="17"/>
      <c r="G305" s="17"/>
      <c r="H305" s="17"/>
      <c r="I305" s="17"/>
    </row>
    <row r="306" spans="1:9" ht="17.45" customHeight="1">
      <c r="A306" s="17"/>
      <c r="B306" s="17"/>
      <c r="C306" s="42"/>
      <c r="D306" s="68"/>
      <c r="E306" s="17"/>
      <c r="F306" s="17"/>
      <c r="G306" s="17"/>
      <c r="H306" s="17"/>
      <c r="I306" s="17"/>
    </row>
    <row r="307" spans="1:9" ht="17.45" customHeight="1">
      <c r="A307" s="17"/>
      <c r="B307" s="17"/>
      <c r="C307" s="42"/>
      <c r="D307" s="68"/>
      <c r="E307" s="17"/>
      <c r="F307" s="17"/>
      <c r="G307" s="17"/>
      <c r="H307" s="17"/>
      <c r="I307" s="17"/>
    </row>
    <row r="308" spans="1:9" ht="17.45" customHeight="1">
      <c r="A308" s="17"/>
      <c r="B308" s="17"/>
      <c r="C308" s="42"/>
      <c r="D308" s="68"/>
      <c r="E308" s="17"/>
      <c r="F308" s="17"/>
      <c r="G308" s="17"/>
      <c r="H308" s="17"/>
      <c r="I308" s="17"/>
    </row>
    <row r="309" spans="1:9" ht="17.45" customHeight="1">
      <c r="A309" s="17"/>
      <c r="B309" s="17"/>
      <c r="C309" s="42"/>
      <c r="D309" s="68"/>
      <c r="E309" s="17"/>
      <c r="F309" s="17"/>
      <c r="G309" s="17"/>
      <c r="H309" s="17"/>
      <c r="I309" s="17"/>
    </row>
    <row r="310" spans="1:9" ht="17.45" customHeight="1">
      <c r="A310" s="17"/>
      <c r="B310" s="17"/>
      <c r="C310" s="42"/>
      <c r="D310" s="68"/>
      <c r="E310" s="17"/>
      <c r="F310" s="17"/>
      <c r="G310" s="17"/>
      <c r="H310" s="17"/>
      <c r="I310" s="17"/>
    </row>
    <row r="311" spans="1:9" ht="17.45" customHeight="1">
      <c r="A311" s="17"/>
      <c r="B311" s="17"/>
      <c r="C311" s="42"/>
      <c r="D311" s="68"/>
      <c r="E311" s="17"/>
      <c r="F311" s="17"/>
      <c r="G311" s="17"/>
      <c r="H311" s="17"/>
      <c r="I311" s="17"/>
    </row>
    <row r="312" spans="1:9" ht="17.45" customHeight="1">
      <c r="A312" s="17"/>
      <c r="B312" s="17"/>
      <c r="C312" s="42"/>
      <c r="D312" s="68"/>
      <c r="E312" s="17"/>
      <c r="F312" s="17"/>
      <c r="G312" s="17"/>
      <c r="H312" s="17"/>
      <c r="I312" s="17"/>
    </row>
    <row r="313" spans="1:9" ht="17.45" customHeight="1">
      <c r="A313" s="17"/>
      <c r="B313" s="17"/>
      <c r="C313" s="42"/>
      <c r="D313" s="68"/>
      <c r="E313" s="17"/>
      <c r="F313" s="17"/>
      <c r="G313" s="17"/>
      <c r="H313" s="17"/>
      <c r="I313" s="17"/>
    </row>
    <row r="314" spans="1:9" ht="17.45" customHeight="1">
      <c r="A314" s="17"/>
      <c r="B314" s="17"/>
      <c r="C314" s="42"/>
      <c r="D314" s="68"/>
      <c r="E314" s="17"/>
      <c r="F314" s="17"/>
      <c r="G314" s="17"/>
      <c r="H314" s="17"/>
      <c r="I314" s="17"/>
    </row>
    <row r="315" spans="1:9" ht="17.45" customHeight="1">
      <c r="A315" s="17"/>
      <c r="B315" s="17"/>
      <c r="C315" s="42"/>
      <c r="D315" s="68"/>
      <c r="E315" s="17"/>
      <c r="F315" s="17"/>
      <c r="G315" s="17"/>
      <c r="H315" s="17"/>
      <c r="I315" s="17"/>
    </row>
    <row r="316" spans="1:9" ht="17.45" customHeight="1">
      <c r="A316" s="17"/>
      <c r="B316" s="17"/>
      <c r="C316" s="42"/>
      <c r="D316" s="68"/>
      <c r="E316" s="17"/>
      <c r="F316" s="17"/>
      <c r="G316" s="17"/>
      <c r="H316" s="17"/>
      <c r="I316" s="17"/>
    </row>
    <row r="317" spans="1:9" ht="17.45" customHeight="1">
      <c r="A317" s="17"/>
      <c r="B317" s="17"/>
      <c r="C317" s="42"/>
      <c r="D317" s="68"/>
      <c r="E317" s="17"/>
      <c r="F317" s="17"/>
      <c r="G317" s="17"/>
      <c r="H317" s="17"/>
      <c r="I317" s="17"/>
    </row>
    <row r="318" spans="1:9" ht="17.45" customHeight="1">
      <c r="A318" s="17"/>
      <c r="B318" s="17"/>
      <c r="C318" s="42"/>
      <c r="D318" s="68"/>
      <c r="E318" s="17"/>
      <c r="F318" s="17"/>
      <c r="G318" s="17"/>
      <c r="H318" s="17"/>
      <c r="I318" s="17"/>
    </row>
  </sheetData>
  <mergeCells count="18">
    <mergeCell ref="C1:D8"/>
    <mergeCell ref="A38:A46"/>
    <mergeCell ref="A22:A27"/>
    <mergeCell ref="A56:A64"/>
    <mergeCell ref="A34:A37"/>
    <mergeCell ref="A12:A21"/>
    <mergeCell ref="A29:A33"/>
    <mergeCell ref="A70:A75"/>
    <mergeCell ref="A47:A55"/>
    <mergeCell ref="A88:A92"/>
    <mergeCell ref="A65:A69"/>
    <mergeCell ref="A120:A158"/>
    <mergeCell ref="A115:A119"/>
    <mergeCell ref="A110:A114"/>
    <mergeCell ref="A82:A87"/>
    <mergeCell ref="A99:A104"/>
    <mergeCell ref="A76:A80"/>
    <mergeCell ref="A93:A97"/>
  </mergeCells>
  <phoneticPr fontId="21" type="noConversion"/>
  <pageMargins left="0.69930599999999998" right="0.69930599999999998"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dimension ref="A1:J254"/>
  <sheetViews>
    <sheetView topLeftCell="C1" workbookViewId="0">
      <selection activeCell="C12" sqref="C12"/>
    </sheetView>
  </sheetViews>
  <sheetFormatPr defaultColWidth="9" defaultRowHeight="16.5"/>
  <cols>
    <col min="1" max="1" width="5.375" style="129" customWidth="1"/>
    <col min="2" max="2" width="9.5" style="129" customWidth="1"/>
    <col min="3" max="3" width="59.375" style="129" customWidth="1"/>
    <col min="4" max="4" width="25.125" style="129" customWidth="1"/>
    <col min="5" max="5" width="13.625" style="129" customWidth="1"/>
    <col min="6" max="6" width="16" style="129" customWidth="1"/>
    <col min="7" max="7" width="23" style="129" customWidth="1"/>
    <col min="8" max="8" width="19.125" style="129" customWidth="1"/>
    <col min="9" max="9" width="33.5" style="128" customWidth="1"/>
    <col min="10" max="10" width="9" style="128" customWidth="1"/>
    <col min="11" max="256" width="9" style="143" customWidth="1"/>
    <col min="257" max="16384" width="9" style="143"/>
  </cols>
  <sheetData>
    <row r="1" spans="1:10" ht="21.75" customHeight="1">
      <c r="A1" s="225"/>
      <c r="B1" s="226"/>
      <c r="C1" s="692" t="s">
        <v>2398</v>
      </c>
      <c r="D1" s="693"/>
      <c r="E1" s="227"/>
      <c r="F1" s="228" t="s">
        <v>5</v>
      </c>
      <c r="G1" s="229"/>
      <c r="H1" s="230"/>
      <c r="I1" s="231"/>
    </row>
    <row r="2" spans="1:10" ht="20.25" customHeight="1">
      <c r="A2" s="225"/>
      <c r="B2" s="226"/>
      <c r="C2" s="694"/>
      <c r="D2" s="695"/>
      <c r="E2" s="232" t="s">
        <v>6</v>
      </c>
      <c r="F2" s="233">
        <f>COUNTIF(E10:E91,"Not POR")</f>
        <v>0</v>
      </c>
      <c r="G2" s="130"/>
      <c r="H2" s="131"/>
      <c r="I2" s="132"/>
    </row>
    <row r="3" spans="1:10" ht="19.5" customHeight="1">
      <c r="A3" s="225"/>
      <c r="B3" s="226"/>
      <c r="C3" s="694"/>
      <c r="D3" s="695"/>
      <c r="E3" s="234" t="s">
        <v>8</v>
      </c>
      <c r="F3" s="233">
        <f>COUNTIF(E10:E91,"CHN validation")</f>
        <v>0</v>
      </c>
      <c r="G3" s="130"/>
      <c r="H3" s="131"/>
      <c r="I3" s="132"/>
    </row>
    <row r="4" spans="1:10" ht="18.75" customHeight="1">
      <c r="A4" s="225"/>
      <c r="B4" s="226"/>
      <c r="C4" s="694"/>
      <c r="D4" s="695"/>
      <c r="E4" s="235" t="s">
        <v>9</v>
      </c>
      <c r="F4" s="233">
        <f>COUNTIF(E10:E91,"New Item")</f>
        <v>0</v>
      </c>
      <c r="G4" s="130"/>
      <c r="H4" s="131"/>
      <c r="I4" s="132"/>
    </row>
    <row r="5" spans="1:10" ht="19.5" customHeight="1">
      <c r="A5" s="236"/>
      <c r="B5" s="226"/>
      <c r="C5" s="694"/>
      <c r="D5" s="695"/>
      <c r="E5" s="237" t="s">
        <v>7</v>
      </c>
      <c r="F5" s="233">
        <f>COUNTIF(E10:E91,"Pending update")</f>
        <v>0</v>
      </c>
      <c r="G5" s="133"/>
      <c r="H5" s="134"/>
      <c r="I5" s="135"/>
    </row>
    <row r="6" spans="1:10" ht="18.75" customHeight="1">
      <c r="A6" s="225"/>
      <c r="B6" s="226"/>
      <c r="C6" s="694"/>
      <c r="D6" s="695"/>
      <c r="E6" s="238" t="s">
        <v>10</v>
      </c>
      <c r="F6" s="233">
        <f>COUNTIF(E10:E91,"Modified")</f>
        <v>0</v>
      </c>
      <c r="G6" s="130"/>
      <c r="H6" s="131"/>
      <c r="I6" s="132"/>
    </row>
    <row r="7" spans="1:10" ht="17.25" customHeight="1">
      <c r="A7" s="225"/>
      <c r="B7" s="226"/>
      <c r="C7" s="694"/>
      <c r="D7" s="695"/>
      <c r="E7" s="239" t="s">
        <v>11</v>
      </c>
      <c r="F7" s="233">
        <f>COUNTIF(E10:E91,"Ready")</f>
        <v>82</v>
      </c>
      <c r="G7" s="130"/>
      <c r="H7" s="131"/>
      <c r="I7" s="132"/>
    </row>
    <row r="8" spans="1:10" ht="18.75" customHeight="1" thickBot="1">
      <c r="A8" s="240"/>
      <c r="B8" s="241"/>
      <c r="C8" s="694"/>
      <c r="D8" s="695"/>
      <c r="E8" s="242" t="s">
        <v>12</v>
      </c>
      <c r="F8" s="233">
        <f>COUNTIF(E10:E91,"Not ready")</f>
        <v>0</v>
      </c>
      <c r="G8" s="136"/>
      <c r="H8" s="137"/>
      <c r="I8" s="138"/>
    </row>
    <row r="9" spans="1:10" ht="53.85" customHeight="1">
      <c r="A9" s="139" t="s">
        <v>13</v>
      </c>
      <c r="B9" s="140" t="s">
        <v>14</v>
      </c>
      <c r="C9" s="243" t="s">
        <v>2399</v>
      </c>
      <c r="D9" s="141" t="s">
        <v>206</v>
      </c>
      <c r="E9" s="244" t="s">
        <v>19</v>
      </c>
      <c r="F9" s="244" t="s">
        <v>20</v>
      </c>
      <c r="G9" s="142" t="s">
        <v>527</v>
      </c>
      <c r="H9" s="142" t="s">
        <v>528</v>
      </c>
      <c r="I9" s="140" t="s">
        <v>2400</v>
      </c>
      <c r="J9" s="142" t="s">
        <v>1778</v>
      </c>
    </row>
    <row r="10" spans="1:10" ht="18" customHeight="1">
      <c r="A10" s="691">
        <v>1</v>
      </c>
      <c r="B10" s="245" t="s">
        <v>25</v>
      </c>
      <c r="C10" s="246" t="s">
        <v>2401</v>
      </c>
      <c r="D10" s="245"/>
      <c r="E10" s="247" t="s">
        <v>11</v>
      </c>
      <c r="F10" s="248"/>
      <c r="G10" s="249"/>
      <c r="H10" s="249"/>
      <c r="I10" s="250" t="s">
        <v>2402</v>
      </c>
      <c r="J10" s="251"/>
    </row>
    <row r="11" spans="1:10" ht="18" customHeight="1">
      <c r="A11" s="691"/>
      <c r="B11" s="245" t="s">
        <v>25</v>
      </c>
      <c r="C11" s="252" t="s">
        <v>2403</v>
      </c>
      <c r="D11" s="253" t="s">
        <v>1781</v>
      </c>
      <c r="E11" s="247" t="s">
        <v>11</v>
      </c>
      <c r="F11" s="248"/>
      <c r="G11" s="249"/>
      <c r="H11" s="249"/>
      <c r="I11" s="250"/>
      <c r="J11" s="251"/>
    </row>
    <row r="12" spans="1:10" ht="18" customHeight="1">
      <c r="A12" s="691">
        <v>2</v>
      </c>
      <c r="B12" s="245" t="s">
        <v>25</v>
      </c>
      <c r="C12" s="246" t="s">
        <v>2404</v>
      </c>
      <c r="D12" s="245"/>
      <c r="E12" s="247" t="s">
        <v>11</v>
      </c>
      <c r="F12" s="248"/>
      <c r="G12" s="249"/>
      <c r="H12" s="249" t="s">
        <v>2405</v>
      </c>
      <c r="I12" s="249"/>
      <c r="J12" s="251"/>
    </row>
    <row r="13" spans="1:10" ht="18" customHeight="1">
      <c r="A13" s="691"/>
      <c r="B13" s="245" t="s">
        <v>25</v>
      </c>
      <c r="C13" s="252" t="s">
        <v>2403</v>
      </c>
      <c r="D13" s="253" t="s">
        <v>1779</v>
      </c>
      <c r="E13" s="247" t="s">
        <v>11</v>
      </c>
      <c r="F13" s="248"/>
      <c r="G13" s="250"/>
      <c r="H13" s="249"/>
      <c r="I13" s="250"/>
      <c r="J13" s="251"/>
    </row>
    <row r="14" spans="1:10" ht="18" customHeight="1">
      <c r="A14" s="691">
        <v>3</v>
      </c>
      <c r="B14" s="245" t="s">
        <v>25</v>
      </c>
      <c r="C14" s="246" t="s">
        <v>2406</v>
      </c>
      <c r="D14" s="253"/>
      <c r="E14" s="247" t="s">
        <v>11</v>
      </c>
      <c r="F14" s="254"/>
      <c r="G14" s="249" t="s">
        <v>2405</v>
      </c>
      <c r="H14" s="249"/>
      <c r="I14" s="249"/>
      <c r="J14" s="251"/>
    </row>
    <row r="15" spans="1:10" ht="18" customHeight="1">
      <c r="A15" s="691"/>
      <c r="B15" s="245" t="s">
        <v>25</v>
      </c>
      <c r="C15" s="252" t="s">
        <v>2403</v>
      </c>
      <c r="D15" s="253" t="s">
        <v>2407</v>
      </c>
      <c r="E15" s="247" t="s">
        <v>11</v>
      </c>
      <c r="F15" s="254"/>
      <c r="G15" s="249"/>
      <c r="H15" s="249"/>
      <c r="I15" s="255"/>
      <c r="J15" s="251"/>
    </row>
    <row r="16" spans="1:10" ht="18" customHeight="1">
      <c r="A16" s="691">
        <v>4</v>
      </c>
      <c r="B16" s="245" t="s">
        <v>25</v>
      </c>
      <c r="C16" s="246" t="s">
        <v>2408</v>
      </c>
      <c r="D16" s="245"/>
      <c r="E16" s="247" t="s">
        <v>11</v>
      </c>
      <c r="F16" s="256"/>
      <c r="G16" s="257"/>
      <c r="H16" s="257"/>
      <c r="I16" s="258" t="s">
        <v>2409</v>
      </c>
      <c r="J16" s="251"/>
    </row>
    <row r="17" spans="1:10" ht="18" customHeight="1">
      <c r="A17" s="691"/>
      <c r="B17" s="245" t="s">
        <v>25</v>
      </c>
      <c r="C17" s="252" t="s">
        <v>2403</v>
      </c>
      <c r="D17" s="253" t="s">
        <v>1781</v>
      </c>
      <c r="E17" s="247" t="s">
        <v>11</v>
      </c>
      <c r="F17" s="256"/>
      <c r="G17" s="257"/>
      <c r="H17" s="257"/>
      <c r="I17" s="258"/>
      <c r="J17" s="251"/>
    </row>
    <row r="18" spans="1:10" ht="18" customHeight="1">
      <c r="A18" s="691">
        <v>5</v>
      </c>
      <c r="B18" s="245" t="s">
        <v>25</v>
      </c>
      <c r="C18" s="246" t="s">
        <v>2410</v>
      </c>
      <c r="D18" s="259"/>
      <c r="E18" s="247" t="s">
        <v>11</v>
      </c>
      <c r="F18" s="256"/>
      <c r="G18" s="257"/>
      <c r="H18" s="257"/>
      <c r="I18" s="258"/>
      <c r="J18" s="251"/>
    </row>
    <row r="19" spans="1:10" ht="18" customHeight="1">
      <c r="A19" s="691"/>
      <c r="B19" s="245" t="s">
        <v>25</v>
      </c>
      <c r="C19" s="252" t="s">
        <v>2403</v>
      </c>
      <c r="D19" s="253" t="s">
        <v>1781</v>
      </c>
      <c r="E19" s="247" t="s">
        <v>11</v>
      </c>
      <c r="F19" s="256"/>
      <c r="G19" s="257"/>
      <c r="H19" s="257"/>
      <c r="I19" s="258"/>
      <c r="J19" s="251"/>
    </row>
    <row r="20" spans="1:10" ht="18" customHeight="1">
      <c r="A20" s="691">
        <v>6</v>
      </c>
      <c r="B20" s="245" t="s">
        <v>25</v>
      </c>
      <c r="C20" s="246" t="s">
        <v>2411</v>
      </c>
      <c r="D20" s="259"/>
      <c r="E20" s="247" t="s">
        <v>11</v>
      </c>
      <c r="F20" s="256"/>
      <c r="G20" s="257"/>
      <c r="H20" s="257"/>
      <c r="I20" s="258"/>
      <c r="J20" s="251"/>
    </row>
    <row r="21" spans="1:10" ht="18" customHeight="1">
      <c r="A21" s="691"/>
      <c r="B21" s="245" t="s">
        <v>25</v>
      </c>
      <c r="C21" s="252" t="s">
        <v>2412</v>
      </c>
      <c r="D21" s="253" t="s">
        <v>1781</v>
      </c>
      <c r="E21" s="247" t="s">
        <v>11</v>
      </c>
      <c r="F21" s="256"/>
      <c r="G21" s="257"/>
      <c r="H21" s="257"/>
      <c r="I21" s="258"/>
      <c r="J21" s="251"/>
    </row>
    <row r="22" spans="1:10" ht="18" customHeight="1">
      <c r="A22" s="691"/>
      <c r="B22" s="245" t="s">
        <v>25</v>
      </c>
      <c r="C22" s="260" t="s">
        <v>2413</v>
      </c>
      <c r="D22" s="253" t="s">
        <v>1781</v>
      </c>
      <c r="E22" s="247" t="s">
        <v>11</v>
      </c>
      <c r="F22" s="256"/>
      <c r="G22" s="257"/>
      <c r="H22" s="257"/>
      <c r="I22" s="258"/>
      <c r="J22" s="251"/>
    </row>
    <row r="23" spans="1:10" ht="18" customHeight="1">
      <c r="A23" s="691">
        <v>7</v>
      </c>
      <c r="B23" s="245" t="s">
        <v>25</v>
      </c>
      <c r="C23" s="246" t="s">
        <v>2414</v>
      </c>
      <c r="D23" s="245"/>
      <c r="E23" s="247" t="s">
        <v>11</v>
      </c>
      <c r="F23" s="254"/>
      <c r="G23" s="257"/>
      <c r="H23" s="257"/>
      <c r="I23" s="258"/>
      <c r="J23" s="251"/>
    </row>
    <row r="24" spans="1:10" ht="18" customHeight="1">
      <c r="A24" s="691"/>
      <c r="B24" s="245" t="s">
        <v>25</v>
      </c>
      <c r="C24" s="252" t="s">
        <v>2403</v>
      </c>
      <c r="D24" s="253" t="s">
        <v>1781</v>
      </c>
      <c r="E24" s="247" t="s">
        <v>11</v>
      </c>
      <c r="F24" s="254"/>
      <c r="G24" s="257"/>
      <c r="H24" s="257"/>
      <c r="I24" s="258"/>
      <c r="J24" s="251"/>
    </row>
    <row r="25" spans="1:10" ht="18" customHeight="1">
      <c r="A25" s="691">
        <v>8</v>
      </c>
      <c r="B25" s="245" t="s">
        <v>25</v>
      </c>
      <c r="C25" s="246" t="s">
        <v>2415</v>
      </c>
      <c r="D25" s="245"/>
      <c r="E25" s="247" t="s">
        <v>11</v>
      </c>
      <c r="F25" s="254"/>
      <c r="G25" s="257"/>
      <c r="H25" s="257"/>
      <c r="I25" s="258"/>
      <c r="J25" s="251"/>
    </row>
    <row r="26" spans="1:10" ht="18" customHeight="1">
      <c r="A26" s="691"/>
      <c r="B26" s="245" t="s">
        <v>25</v>
      </c>
      <c r="C26" s="252" t="s">
        <v>2412</v>
      </c>
      <c r="D26" s="253" t="s">
        <v>1781</v>
      </c>
      <c r="E26" s="247" t="s">
        <v>11</v>
      </c>
      <c r="F26" s="254"/>
      <c r="G26" s="257"/>
      <c r="H26" s="257"/>
      <c r="I26" s="258"/>
      <c r="J26" s="251"/>
    </row>
    <row r="27" spans="1:10" ht="18" customHeight="1">
      <c r="A27" s="691"/>
      <c r="B27" s="245" t="s">
        <v>25</v>
      </c>
      <c r="C27" s="260" t="s">
        <v>2413</v>
      </c>
      <c r="D27" s="253" t="s">
        <v>1781</v>
      </c>
      <c r="E27" s="247" t="s">
        <v>11</v>
      </c>
      <c r="F27" s="254"/>
      <c r="G27" s="257"/>
      <c r="H27" s="257"/>
      <c r="I27" s="258"/>
      <c r="J27" s="251"/>
    </row>
    <row r="28" spans="1:10" ht="18" customHeight="1">
      <c r="A28" s="691">
        <f>A25+1</f>
        <v>9</v>
      </c>
      <c r="B28" s="245" t="s">
        <v>25</v>
      </c>
      <c r="C28" s="246" t="s">
        <v>2416</v>
      </c>
      <c r="D28" s="245"/>
      <c r="E28" s="247" t="s">
        <v>11</v>
      </c>
      <c r="F28" s="254"/>
      <c r="G28" s="257"/>
      <c r="H28" s="257"/>
      <c r="I28" s="258"/>
      <c r="J28" s="251"/>
    </row>
    <row r="29" spans="1:10" ht="18" customHeight="1">
      <c r="A29" s="691"/>
      <c r="B29" s="245" t="s">
        <v>25</v>
      </c>
      <c r="C29" s="260" t="s">
        <v>2413</v>
      </c>
      <c r="D29" s="253" t="s">
        <v>1781</v>
      </c>
      <c r="E29" s="247" t="s">
        <v>11</v>
      </c>
      <c r="F29" s="254"/>
      <c r="G29" s="257"/>
      <c r="H29" s="257"/>
      <c r="I29" s="258"/>
      <c r="J29" s="251"/>
    </row>
    <row r="30" spans="1:10" ht="18" customHeight="1">
      <c r="A30" s="691">
        <v>10</v>
      </c>
      <c r="B30" s="245" t="s">
        <v>25</v>
      </c>
      <c r="C30" s="246" t="s">
        <v>2417</v>
      </c>
      <c r="D30" s="245"/>
      <c r="E30" s="247" t="s">
        <v>11</v>
      </c>
      <c r="F30" s="254"/>
      <c r="G30" s="257"/>
      <c r="H30" s="257"/>
      <c r="I30" s="258"/>
      <c r="J30" s="251"/>
    </row>
    <row r="31" spans="1:10" ht="18" customHeight="1">
      <c r="A31" s="691"/>
      <c r="B31" s="245" t="s">
        <v>25</v>
      </c>
      <c r="C31" s="252" t="s">
        <v>2412</v>
      </c>
      <c r="D31" s="253" t="s">
        <v>1781</v>
      </c>
      <c r="E31" s="247" t="s">
        <v>11</v>
      </c>
      <c r="F31" s="254"/>
      <c r="G31" s="257"/>
      <c r="H31" s="257"/>
      <c r="I31" s="258"/>
      <c r="J31" s="251"/>
    </row>
    <row r="32" spans="1:10" ht="18" customHeight="1">
      <c r="A32" s="691"/>
      <c r="B32" s="245" t="s">
        <v>25</v>
      </c>
      <c r="C32" s="260" t="s">
        <v>2413</v>
      </c>
      <c r="D32" s="253" t="s">
        <v>1781</v>
      </c>
      <c r="E32" s="247" t="s">
        <v>11</v>
      </c>
      <c r="F32" s="254"/>
      <c r="G32" s="257"/>
      <c r="H32" s="257"/>
      <c r="I32" s="258"/>
      <c r="J32" s="251"/>
    </row>
    <row r="33" spans="1:10" ht="18" customHeight="1">
      <c r="A33" s="691">
        <v>11</v>
      </c>
      <c r="B33" s="245" t="s">
        <v>25</v>
      </c>
      <c r="C33" s="246" t="s">
        <v>2418</v>
      </c>
      <c r="D33" s="245"/>
      <c r="E33" s="247" t="s">
        <v>11</v>
      </c>
      <c r="F33" s="254"/>
      <c r="G33" s="257"/>
      <c r="H33" s="257"/>
      <c r="I33" s="258"/>
      <c r="J33" s="251"/>
    </row>
    <row r="34" spans="1:10" ht="18" customHeight="1">
      <c r="A34" s="691"/>
      <c r="B34" s="245" t="s">
        <v>25</v>
      </c>
      <c r="C34" s="252" t="s">
        <v>2419</v>
      </c>
      <c r="D34" s="253" t="s">
        <v>2420</v>
      </c>
      <c r="E34" s="247" t="s">
        <v>11</v>
      </c>
      <c r="F34" s="254"/>
      <c r="G34" s="257"/>
      <c r="H34" s="257"/>
      <c r="I34" s="258"/>
      <c r="J34" s="251"/>
    </row>
    <row r="35" spans="1:10" ht="18" customHeight="1">
      <c r="A35" s="691"/>
      <c r="B35" s="245" t="s">
        <v>25</v>
      </c>
      <c r="C35" s="260" t="s">
        <v>2413</v>
      </c>
      <c r="D35" s="253" t="s">
        <v>1781</v>
      </c>
      <c r="E35" s="247" t="s">
        <v>11</v>
      </c>
      <c r="F35" s="254"/>
      <c r="G35" s="257"/>
      <c r="H35" s="257"/>
      <c r="I35" s="258"/>
      <c r="J35" s="251"/>
    </row>
    <row r="36" spans="1:10" ht="18" customHeight="1">
      <c r="A36" s="691">
        <v>12</v>
      </c>
      <c r="B36" s="245" t="s">
        <v>25</v>
      </c>
      <c r="C36" s="246" t="s">
        <v>2421</v>
      </c>
      <c r="D36" s="245"/>
      <c r="E36" s="247" t="s">
        <v>11</v>
      </c>
      <c r="F36" s="254"/>
      <c r="G36" s="257"/>
      <c r="H36" s="257"/>
      <c r="I36" s="258"/>
      <c r="J36" s="251"/>
    </row>
    <row r="37" spans="1:10" ht="18" customHeight="1">
      <c r="A37" s="691"/>
      <c r="B37" s="245" t="s">
        <v>25</v>
      </c>
      <c r="C37" s="260" t="s">
        <v>2413</v>
      </c>
      <c r="D37" s="253" t="s">
        <v>1781</v>
      </c>
      <c r="E37" s="247" t="s">
        <v>11</v>
      </c>
      <c r="F37" s="254"/>
      <c r="G37" s="257"/>
      <c r="H37" s="257"/>
      <c r="I37" s="258"/>
      <c r="J37" s="251"/>
    </row>
    <row r="38" spans="1:10" ht="18" customHeight="1">
      <c r="A38" s="691">
        <v>13</v>
      </c>
      <c r="B38" s="245" t="s">
        <v>25</v>
      </c>
      <c r="C38" s="246" t="s">
        <v>2422</v>
      </c>
      <c r="D38" s="245"/>
      <c r="E38" s="247" t="s">
        <v>11</v>
      </c>
      <c r="F38" s="254"/>
      <c r="G38" s="257"/>
      <c r="H38" s="257"/>
      <c r="I38" s="258"/>
      <c r="J38" s="251"/>
    </row>
    <row r="39" spans="1:10" ht="18" customHeight="1">
      <c r="A39" s="691"/>
      <c r="B39" s="245" t="s">
        <v>25</v>
      </c>
      <c r="C39" s="252" t="s">
        <v>2412</v>
      </c>
      <c r="D39" s="253" t="s">
        <v>1781</v>
      </c>
      <c r="E39" s="247" t="s">
        <v>11</v>
      </c>
      <c r="F39" s="254"/>
      <c r="G39" s="257"/>
      <c r="H39" s="257"/>
      <c r="I39" s="258"/>
      <c r="J39" s="251"/>
    </row>
    <row r="40" spans="1:10" ht="18" customHeight="1">
      <c r="A40" s="691"/>
      <c r="B40" s="245" t="s">
        <v>25</v>
      </c>
      <c r="C40" s="260" t="s">
        <v>2413</v>
      </c>
      <c r="D40" s="253" t="s">
        <v>1781</v>
      </c>
      <c r="E40" s="247" t="s">
        <v>11</v>
      </c>
      <c r="F40" s="254"/>
      <c r="G40" s="257"/>
      <c r="H40" s="257"/>
      <c r="I40" s="258"/>
      <c r="J40" s="251"/>
    </row>
    <row r="41" spans="1:10" ht="18" customHeight="1">
      <c r="A41" s="691">
        <v>14</v>
      </c>
      <c r="B41" s="245" t="s">
        <v>25</v>
      </c>
      <c r="C41" s="246" t="s">
        <v>2423</v>
      </c>
      <c r="D41" s="245"/>
      <c r="E41" s="247" t="s">
        <v>11</v>
      </c>
      <c r="F41" s="254"/>
      <c r="G41" s="257"/>
      <c r="H41" s="257"/>
      <c r="I41" s="258"/>
      <c r="J41" s="251"/>
    </row>
    <row r="42" spans="1:10" ht="18" customHeight="1">
      <c r="A42" s="691"/>
      <c r="B42" s="245" t="s">
        <v>25</v>
      </c>
      <c r="C42" s="260" t="s">
        <v>2413</v>
      </c>
      <c r="D42" s="253" t="s">
        <v>1781</v>
      </c>
      <c r="E42" s="247" t="s">
        <v>11</v>
      </c>
      <c r="F42" s="254"/>
      <c r="G42" s="257"/>
      <c r="H42" s="257"/>
      <c r="I42" s="258"/>
      <c r="J42" s="251"/>
    </row>
    <row r="43" spans="1:10" ht="18" customHeight="1">
      <c r="A43" s="691">
        <v>15</v>
      </c>
      <c r="B43" s="245" t="s">
        <v>25</v>
      </c>
      <c r="C43" s="246" t="s">
        <v>2424</v>
      </c>
      <c r="D43" s="245"/>
      <c r="E43" s="247" t="s">
        <v>11</v>
      </c>
      <c r="F43" s="254"/>
      <c r="G43" s="257"/>
      <c r="H43" s="257"/>
      <c r="I43" s="258"/>
      <c r="J43" s="251"/>
    </row>
    <row r="44" spans="1:10" ht="18" customHeight="1">
      <c r="A44" s="691"/>
      <c r="B44" s="245" t="s">
        <v>25</v>
      </c>
      <c r="C44" s="252" t="s">
        <v>2425</v>
      </c>
      <c r="D44" s="259"/>
      <c r="E44" s="247" t="s">
        <v>11</v>
      </c>
      <c r="F44" s="254"/>
      <c r="G44" s="257"/>
      <c r="H44" s="257"/>
      <c r="I44" s="258"/>
      <c r="J44" s="251"/>
    </row>
    <row r="45" spans="1:10" ht="18" customHeight="1">
      <c r="A45" s="691"/>
      <c r="B45" s="245" t="s">
        <v>25</v>
      </c>
      <c r="C45" s="252" t="s">
        <v>2426</v>
      </c>
      <c r="D45" s="259"/>
      <c r="E45" s="247" t="s">
        <v>11</v>
      </c>
      <c r="F45" s="254"/>
      <c r="G45" s="257"/>
      <c r="H45" s="257"/>
      <c r="I45" s="258"/>
      <c r="J45" s="251"/>
    </row>
    <row r="46" spans="1:10" ht="18" customHeight="1">
      <c r="A46" s="691"/>
      <c r="B46" s="245" t="s">
        <v>25</v>
      </c>
      <c r="C46" s="252" t="s">
        <v>2427</v>
      </c>
      <c r="D46" s="253" t="s">
        <v>2428</v>
      </c>
      <c r="E46" s="247" t="s">
        <v>11</v>
      </c>
      <c r="F46" s="254"/>
      <c r="G46" s="257"/>
      <c r="H46" s="257"/>
      <c r="I46" s="258"/>
      <c r="J46" s="251"/>
    </row>
    <row r="47" spans="1:10" ht="18" customHeight="1">
      <c r="A47" s="691"/>
      <c r="B47" s="245" t="s">
        <v>25</v>
      </c>
      <c r="C47" s="252" t="s">
        <v>2429</v>
      </c>
      <c r="D47" s="253" t="s">
        <v>2430</v>
      </c>
      <c r="E47" s="247" t="s">
        <v>11</v>
      </c>
      <c r="F47" s="254"/>
      <c r="G47" s="257"/>
      <c r="H47" s="257"/>
      <c r="I47" s="258"/>
      <c r="J47" s="251"/>
    </row>
    <row r="48" spans="1:10" ht="18" customHeight="1">
      <c r="A48" s="691"/>
      <c r="B48" s="245" t="s">
        <v>25</v>
      </c>
      <c r="C48" s="260" t="s">
        <v>2431</v>
      </c>
      <c r="D48" s="253"/>
      <c r="E48" s="247" t="s">
        <v>11</v>
      </c>
      <c r="F48" s="254"/>
      <c r="G48" s="257"/>
      <c r="H48" s="257"/>
      <c r="I48" s="258"/>
      <c r="J48" s="251"/>
    </row>
    <row r="49" spans="1:10" ht="18" customHeight="1">
      <c r="A49" s="691"/>
      <c r="B49" s="245" t="s">
        <v>25</v>
      </c>
      <c r="C49" s="252" t="s">
        <v>2403</v>
      </c>
      <c r="D49" s="253" t="s">
        <v>1781</v>
      </c>
      <c r="E49" s="247" t="s">
        <v>11</v>
      </c>
      <c r="F49" s="254"/>
      <c r="G49" s="257"/>
      <c r="H49" s="257"/>
      <c r="I49" s="258"/>
      <c r="J49" s="251"/>
    </row>
    <row r="50" spans="1:10" ht="18" customHeight="1">
      <c r="A50" s="691">
        <v>16</v>
      </c>
      <c r="B50" s="245" t="s">
        <v>25</v>
      </c>
      <c r="C50" s="246" t="s">
        <v>2432</v>
      </c>
      <c r="D50" s="245"/>
      <c r="E50" s="247" t="s">
        <v>11</v>
      </c>
      <c r="F50" s="254"/>
      <c r="G50" s="257"/>
      <c r="H50" s="257"/>
      <c r="I50" s="258"/>
      <c r="J50" s="251"/>
    </row>
    <row r="51" spans="1:10" ht="18" customHeight="1">
      <c r="A51" s="691"/>
      <c r="B51" s="245" t="s">
        <v>25</v>
      </c>
      <c r="C51" s="252" t="s">
        <v>2433</v>
      </c>
      <c r="D51" s="259"/>
      <c r="E51" s="247" t="s">
        <v>11</v>
      </c>
      <c r="F51" s="254"/>
      <c r="G51" s="257"/>
      <c r="H51" s="257"/>
      <c r="I51" s="258"/>
      <c r="J51" s="251"/>
    </row>
    <row r="52" spans="1:10" ht="18" customHeight="1">
      <c r="A52" s="691"/>
      <c r="B52" s="245" t="s">
        <v>25</v>
      </c>
      <c r="C52" s="252" t="s">
        <v>1780</v>
      </c>
      <c r="D52" s="259"/>
      <c r="E52" s="247" t="s">
        <v>11</v>
      </c>
      <c r="F52" s="254"/>
      <c r="G52" s="257"/>
      <c r="H52" s="257"/>
      <c r="I52" s="258"/>
      <c r="J52" s="251"/>
    </row>
    <row r="53" spans="1:10" ht="18" customHeight="1">
      <c r="A53" s="691"/>
      <c r="B53" s="245" t="s">
        <v>25</v>
      </c>
      <c r="C53" s="252" t="s">
        <v>2434</v>
      </c>
      <c r="D53" s="253" t="s">
        <v>2435</v>
      </c>
      <c r="E53" s="247" t="s">
        <v>11</v>
      </c>
      <c r="F53" s="254"/>
      <c r="G53" s="257"/>
      <c r="H53" s="257"/>
      <c r="I53" s="258"/>
      <c r="J53" s="251"/>
    </row>
    <row r="54" spans="1:10" ht="18" customHeight="1">
      <c r="A54" s="691"/>
      <c r="B54" s="245" t="s">
        <v>25</v>
      </c>
      <c r="C54" s="252" t="s">
        <v>2436</v>
      </c>
      <c r="D54" s="253" t="s">
        <v>2437</v>
      </c>
      <c r="E54" s="247" t="s">
        <v>11</v>
      </c>
      <c r="F54" s="254"/>
      <c r="G54" s="257"/>
      <c r="H54" s="257"/>
      <c r="I54" s="258"/>
      <c r="J54" s="251"/>
    </row>
    <row r="55" spans="1:10" ht="18" customHeight="1">
      <c r="A55" s="691"/>
      <c r="B55" s="245" t="s">
        <v>25</v>
      </c>
      <c r="C55" s="260" t="s">
        <v>2431</v>
      </c>
      <c r="D55" s="253"/>
      <c r="E55" s="247" t="s">
        <v>11</v>
      </c>
      <c r="F55" s="254"/>
      <c r="G55" s="257"/>
      <c r="H55" s="257"/>
      <c r="I55" s="258"/>
      <c r="J55" s="251"/>
    </row>
    <row r="56" spans="1:10" ht="18" customHeight="1">
      <c r="A56" s="691"/>
      <c r="B56" s="245" t="s">
        <v>25</v>
      </c>
      <c r="C56" s="252" t="s">
        <v>2403</v>
      </c>
      <c r="D56" s="253" t="s">
        <v>1781</v>
      </c>
      <c r="E56" s="247" t="s">
        <v>11</v>
      </c>
      <c r="F56" s="254"/>
      <c r="G56" s="257"/>
      <c r="H56" s="257"/>
      <c r="I56" s="258"/>
      <c r="J56" s="251"/>
    </row>
    <row r="57" spans="1:10" ht="18" customHeight="1">
      <c r="A57" s="691">
        <v>17</v>
      </c>
      <c r="B57" s="245" t="s">
        <v>25</v>
      </c>
      <c r="C57" s="246" t="s">
        <v>2438</v>
      </c>
      <c r="D57" s="245"/>
      <c r="E57" s="247" t="s">
        <v>11</v>
      </c>
      <c r="F57" s="254"/>
      <c r="G57" s="257"/>
      <c r="H57" s="257"/>
      <c r="I57" s="258"/>
      <c r="J57" s="251"/>
    </row>
    <row r="58" spans="1:10" ht="18" customHeight="1">
      <c r="A58" s="691"/>
      <c r="B58" s="245" t="s">
        <v>25</v>
      </c>
      <c r="C58" s="252" t="s">
        <v>2403</v>
      </c>
      <c r="D58" s="253" t="s">
        <v>1781</v>
      </c>
      <c r="E58" s="247" t="s">
        <v>11</v>
      </c>
      <c r="F58" s="254"/>
      <c r="G58" s="257"/>
      <c r="H58" s="257"/>
      <c r="I58" s="258"/>
      <c r="J58" s="251"/>
    </row>
    <row r="59" spans="1:10" ht="18" customHeight="1">
      <c r="A59" s="691">
        <v>18</v>
      </c>
      <c r="B59" s="245" t="s">
        <v>25</v>
      </c>
      <c r="C59" s="246" t="s">
        <v>2439</v>
      </c>
      <c r="D59" s="245"/>
      <c r="E59" s="247" t="s">
        <v>11</v>
      </c>
      <c r="F59" s="254"/>
      <c r="G59" s="257"/>
      <c r="H59" s="257"/>
      <c r="I59" s="258"/>
      <c r="J59" s="251"/>
    </row>
    <row r="60" spans="1:10" ht="18" customHeight="1">
      <c r="A60" s="691"/>
      <c r="B60" s="245" t="s">
        <v>25</v>
      </c>
      <c r="C60" s="252" t="s">
        <v>2403</v>
      </c>
      <c r="D60" s="253" t="s">
        <v>1781</v>
      </c>
      <c r="E60" s="247" t="s">
        <v>11</v>
      </c>
      <c r="F60" s="254"/>
      <c r="G60" s="257"/>
      <c r="H60" s="257"/>
      <c r="I60" s="258"/>
      <c r="J60" s="251"/>
    </row>
    <row r="61" spans="1:10" ht="18" customHeight="1">
      <c r="A61" s="691">
        <v>19</v>
      </c>
      <c r="B61" s="245" t="s">
        <v>25</v>
      </c>
      <c r="C61" s="246" t="s">
        <v>2440</v>
      </c>
      <c r="D61" s="245"/>
      <c r="E61" s="247" t="s">
        <v>11</v>
      </c>
      <c r="F61" s="254"/>
      <c r="G61" s="257"/>
      <c r="H61" s="257"/>
      <c r="I61" s="258"/>
      <c r="J61" s="251"/>
    </row>
    <row r="62" spans="1:10" ht="18" customHeight="1">
      <c r="A62" s="691"/>
      <c r="B62" s="245" t="s">
        <v>25</v>
      </c>
      <c r="C62" s="252" t="s">
        <v>2412</v>
      </c>
      <c r="D62" s="253" t="s">
        <v>1781</v>
      </c>
      <c r="E62" s="247" t="s">
        <v>11</v>
      </c>
      <c r="F62" s="254"/>
      <c r="G62" s="257"/>
      <c r="H62" s="257"/>
      <c r="I62" s="258"/>
      <c r="J62" s="251"/>
    </row>
    <row r="63" spans="1:10" ht="18" customHeight="1">
      <c r="A63" s="691"/>
      <c r="B63" s="245" t="s">
        <v>25</v>
      </c>
      <c r="C63" s="252" t="s">
        <v>2403</v>
      </c>
      <c r="D63" s="253" t="s">
        <v>1781</v>
      </c>
      <c r="E63" s="247" t="s">
        <v>11</v>
      </c>
      <c r="F63" s="254"/>
      <c r="G63" s="257"/>
      <c r="H63" s="257"/>
      <c r="I63" s="258"/>
      <c r="J63" s="251"/>
    </row>
    <row r="64" spans="1:10" ht="18" customHeight="1">
      <c r="A64" s="691">
        <v>20</v>
      </c>
      <c r="B64" s="245" t="s">
        <v>25</v>
      </c>
      <c r="C64" s="246" t="s">
        <v>2441</v>
      </c>
      <c r="D64" s="245"/>
      <c r="E64" s="247" t="s">
        <v>11</v>
      </c>
      <c r="F64" s="254"/>
      <c r="G64" s="257"/>
      <c r="H64" s="257"/>
      <c r="I64" s="258"/>
      <c r="J64" s="251"/>
    </row>
    <row r="65" spans="1:10" ht="18" customHeight="1">
      <c r="A65" s="691"/>
      <c r="B65" s="245" t="s">
        <v>25</v>
      </c>
      <c r="C65" s="252" t="s">
        <v>2403</v>
      </c>
      <c r="D65" s="253" t="s">
        <v>1781</v>
      </c>
      <c r="E65" s="247" t="s">
        <v>11</v>
      </c>
      <c r="F65" s="254"/>
      <c r="G65" s="257"/>
      <c r="H65" s="257"/>
      <c r="I65" s="258"/>
      <c r="J65" s="251"/>
    </row>
    <row r="66" spans="1:10" ht="18" customHeight="1">
      <c r="A66" s="691">
        <v>21</v>
      </c>
      <c r="B66" s="245" t="s">
        <v>25</v>
      </c>
      <c r="C66" s="246" t="s">
        <v>2442</v>
      </c>
      <c r="D66" s="245"/>
      <c r="E66" s="247" t="s">
        <v>11</v>
      </c>
      <c r="F66" s="254"/>
      <c r="G66" s="257"/>
      <c r="H66" s="257"/>
      <c r="I66" s="258"/>
      <c r="J66" s="251"/>
    </row>
    <row r="67" spans="1:10" ht="18" customHeight="1">
      <c r="A67" s="691"/>
      <c r="B67" s="245" t="s">
        <v>25</v>
      </c>
      <c r="C67" s="252" t="s">
        <v>2412</v>
      </c>
      <c r="D67" s="253" t="s">
        <v>1781</v>
      </c>
      <c r="E67" s="247" t="s">
        <v>11</v>
      </c>
      <c r="F67" s="254"/>
      <c r="G67" s="257"/>
      <c r="H67" s="257"/>
      <c r="I67" s="258"/>
      <c r="J67" s="251"/>
    </row>
    <row r="68" spans="1:10" ht="18" customHeight="1">
      <c r="A68" s="691"/>
      <c r="B68" s="245" t="s">
        <v>25</v>
      </c>
      <c r="C68" s="252" t="s">
        <v>2403</v>
      </c>
      <c r="D68" s="253" t="s">
        <v>1781</v>
      </c>
      <c r="E68" s="247" t="s">
        <v>11</v>
      </c>
      <c r="F68" s="254"/>
      <c r="G68" s="257"/>
      <c r="H68" s="257"/>
      <c r="I68" s="258"/>
      <c r="J68" s="251"/>
    </row>
    <row r="69" spans="1:10" ht="18" customHeight="1">
      <c r="A69" s="691">
        <v>22</v>
      </c>
      <c r="B69" s="245" t="s">
        <v>25</v>
      </c>
      <c r="C69" s="246" t="s">
        <v>2443</v>
      </c>
      <c r="D69" s="245"/>
      <c r="E69" s="247" t="s">
        <v>11</v>
      </c>
      <c r="F69" s="254"/>
      <c r="G69" s="257"/>
      <c r="H69" s="257"/>
      <c r="I69" s="258"/>
      <c r="J69" s="251"/>
    </row>
    <row r="70" spans="1:10" ht="18" customHeight="1">
      <c r="A70" s="691"/>
      <c r="B70" s="245" t="s">
        <v>25</v>
      </c>
      <c r="C70" s="252" t="s">
        <v>2403</v>
      </c>
      <c r="D70" s="253" t="s">
        <v>1781</v>
      </c>
      <c r="E70" s="247" t="s">
        <v>11</v>
      </c>
      <c r="F70" s="254"/>
      <c r="G70" s="257"/>
      <c r="H70" s="257"/>
      <c r="I70" s="258"/>
      <c r="J70" s="251"/>
    </row>
    <row r="71" spans="1:10" ht="18" customHeight="1">
      <c r="A71" s="697">
        <v>23</v>
      </c>
      <c r="B71" s="245" t="s">
        <v>25</v>
      </c>
      <c r="C71" s="246" t="s">
        <v>2444</v>
      </c>
      <c r="D71" s="245"/>
      <c r="E71" s="247" t="s">
        <v>11</v>
      </c>
      <c r="F71" s="254"/>
      <c r="G71" s="257"/>
      <c r="H71" s="257"/>
      <c r="I71" s="258"/>
      <c r="J71" s="251"/>
    </row>
    <row r="72" spans="1:10" ht="18" customHeight="1">
      <c r="A72" s="697"/>
      <c r="B72" s="245" t="s">
        <v>25</v>
      </c>
      <c r="C72" s="252" t="s">
        <v>2412</v>
      </c>
      <c r="D72" s="253" t="s">
        <v>1781</v>
      </c>
      <c r="E72" s="247" t="s">
        <v>11</v>
      </c>
      <c r="F72" s="254"/>
      <c r="G72" s="257"/>
      <c r="H72" s="257"/>
      <c r="I72" s="258"/>
      <c r="J72" s="251"/>
    </row>
    <row r="73" spans="1:10" ht="18" customHeight="1">
      <c r="A73" s="697"/>
      <c r="B73" s="245" t="s">
        <v>25</v>
      </c>
      <c r="C73" s="252" t="s">
        <v>2403</v>
      </c>
      <c r="D73" s="253" t="s">
        <v>1781</v>
      </c>
      <c r="E73" s="247" t="s">
        <v>11</v>
      </c>
      <c r="F73" s="254"/>
      <c r="G73" s="257"/>
      <c r="H73" s="257"/>
      <c r="I73" s="258"/>
      <c r="J73" s="251"/>
    </row>
    <row r="74" spans="1:10" ht="18" customHeight="1">
      <c r="A74" s="697">
        <v>24</v>
      </c>
      <c r="B74" s="245" t="s">
        <v>25</v>
      </c>
      <c r="C74" s="246" t="s">
        <v>2445</v>
      </c>
      <c r="D74" s="259"/>
      <c r="E74" s="247" t="s">
        <v>11</v>
      </c>
      <c r="F74" s="254"/>
      <c r="G74" s="257"/>
      <c r="H74" s="257"/>
      <c r="I74" s="258"/>
      <c r="J74" s="251"/>
    </row>
    <row r="75" spans="1:10" ht="18" customHeight="1">
      <c r="A75" s="697"/>
      <c r="B75" s="245" t="s">
        <v>25</v>
      </c>
      <c r="C75" s="252" t="s">
        <v>2419</v>
      </c>
      <c r="D75" s="253" t="s">
        <v>2420</v>
      </c>
      <c r="E75" s="247" t="s">
        <v>11</v>
      </c>
      <c r="F75" s="254"/>
      <c r="G75" s="257"/>
      <c r="H75" s="257"/>
      <c r="I75" s="258"/>
      <c r="J75" s="251"/>
    </row>
    <row r="76" spans="1:10" ht="18" customHeight="1">
      <c r="A76" s="697"/>
      <c r="B76" s="245" t="s">
        <v>25</v>
      </c>
      <c r="C76" s="252" t="s">
        <v>2403</v>
      </c>
      <c r="D76" s="253" t="s">
        <v>1781</v>
      </c>
      <c r="E76" s="247" t="s">
        <v>11</v>
      </c>
      <c r="F76" s="254"/>
      <c r="G76" s="257"/>
      <c r="H76" s="257"/>
      <c r="I76" s="258"/>
      <c r="J76" s="251"/>
    </row>
    <row r="77" spans="1:10" ht="17.45" customHeight="1">
      <c r="A77" s="696">
        <v>25</v>
      </c>
      <c r="B77" s="245" t="s">
        <v>25</v>
      </c>
      <c r="C77" s="246" t="s">
        <v>2446</v>
      </c>
      <c r="D77" s="261"/>
      <c r="E77" s="247" t="s">
        <v>11</v>
      </c>
      <c r="F77" s="262"/>
      <c r="G77" s="262"/>
      <c r="H77" s="262"/>
      <c r="I77" s="263"/>
      <c r="J77" s="251"/>
    </row>
    <row r="78" spans="1:10" ht="17.45" customHeight="1">
      <c r="A78" s="696"/>
      <c r="B78" s="245" t="s">
        <v>25</v>
      </c>
      <c r="C78" s="252" t="s">
        <v>2403</v>
      </c>
      <c r="D78" s="253" t="s">
        <v>1781</v>
      </c>
      <c r="E78" s="247" t="s">
        <v>11</v>
      </c>
      <c r="F78" s="262"/>
      <c r="G78" s="262"/>
      <c r="H78" s="262"/>
      <c r="I78" s="263"/>
      <c r="J78" s="251"/>
    </row>
    <row r="79" spans="1:10" ht="17.45" customHeight="1">
      <c r="A79" s="696">
        <v>26</v>
      </c>
      <c r="B79" s="245" t="s">
        <v>25</v>
      </c>
      <c r="C79" s="246" t="s">
        <v>2447</v>
      </c>
      <c r="D79" s="261"/>
      <c r="E79" s="247" t="s">
        <v>11</v>
      </c>
      <c r="F79" s="262"/>
      <c r="G79" s="262"/>
      <c r="H79" s="262"/>
      <c r="I79" s="263"/>
      <c r="J79" s="251"/>
    </row>
    <row r="80" spans="1:10" ht="17.45" customHeight="1">
      <c r="A80" s="696"/>
      <c r="B80" s="245" t="s">
        <v>25</v>
      </c>
      <c r="C80" s="252" t="s">
        <v>2412</v>
      </c>
      <c r="D80" s="253" t="s">
        <v>1781</v>
      </c>
      <c r="E80" s="247" t="s">
        <v>11</v>
      </c>
      <c r="F80" s="262"/>
      <c r="G80" s="262"/>
      <c r="H80" s="262"/>
      <c r="I80" s="263"/>
      <c r="J80" s="251"/>
    </row>
    <row r="81" spans="1:10" ht="17.45" customHeight="1">
      <c r="A81" s="696"/>
      <c r="B81" s="245" t="s">
        <v>25</v>
      </c>
      <c r="C81" s="252" t="s">
        <v>2403</v>
      </c>
      <c r="D81" s="253" t="s">
        <v>1781</v>
      </c>
      <c r="E81" s="247" t="s">
        <v>11</v>
      </c>
      <c r="F81" s="262"/>
      <c r="G81" s="262"/>
      <c r="H81" s="262"/>
      <c r="I81" s="263"/>
      <c r="J81" s="251"/>
    </row>
    <row r="82" spans="1:10" ht="17.45" customHeight="1">
      <c r="A82" s="696">
        <v>27</v>
      </c>
      <c r="B82" s="245" t="s">
        <v>25</v>
      </c>
      <c r="C82" s="246" t="s">
        <v>2448</v>
      </c>
      <c r="D82" s="261"/>
      <c r="E82" s="247" t="s">
        <v>11</v>
      </c>
      <c r="F82" s="262"/>
      <c r="G82" s="262"/>
      <c r="H82" s="262"/>
      <c r="I82" s="263"/>
      <c r="J82" s="251"/>
    </row>
    <row r="83" spans="1:10" ht="17.45" customHeight="1">
      <c r="A83" s="696"/>
      <c r="B83" s="245" t="s">
        <v>25</v>
      </c>
      <c r="C83" s="252" t="s">
        <v>2403</v>
      </c>
      <c r="D83" s="253" t="s">
        <v>1781</v>
      </c>
      <c r="E83" s="247" t="s">
        <v>11</v>
      </c>
      <c r="F83" s="262"/>
      <c r="G83" s="262"/>
      <c r="H83" s="262"/>
      <c r="I83" s="263"/>
      <c r="J83" s="251"/>
    </row>
    <row r="84" spans="1:10" ht="17.45" customHeight="1">
      <c r="A84" s="696">
        <v>28</v>
      </c>
      <c r="B84" s="245" t="s">
        <v>25</v>
      </c>
      <c r="C84" s="246" t="s">
        <v>2449</v>
      </c>
      <c r="D84" s="261"/>
      <c r="E84" s="247" t="s">
        <v>11</v>
      </c>
      <c r="F84" s="262"/>
      <c r="G84" s="262"/>
      <c r="H84" s="262"/>
      <c r="I84" s="263"/>
      <c r="J84" s="251"/>
    </row>
    <row r="85" spans="1:10" ht="17.45" customHeight="1">
      <c r="A85" s="696"/>
      <c r="B85" s="245" t="s">
        <v>25</v>
      </c>
      <c r="C85" s="252" t="s">
        <v>2450</v>
      </c>
      <c r="D85" s="253" t="s">
        <v>2451</v>
      </c>
      <c r="E85" s="247" t="s">
        <v>11</v>
      </c>
      <c r="F85" s="262"/>
      <c r="G85" s="262"/>
      <c r="H85" s="262"/>
      <c r="I85" s="263"/>
      <c r="J85" s="251"/>
    </row>
    <row r="86" spans="1:10" ht="17.45" customHeight="1">
      <c r="A86" s="696"/>
      <c r="B86" s="245" t="s">
        <v>25</v>
      </c>
      <c r="C86" s="252" t="s">
        <v>2452</v>
      </c>
      <c r="D86" s="253" t="s">
        <v>2453</v>
      </c>
      <c r="E86" s="247" t="s">
        <v>11</v>
      </c>
      <c r="F86" s="262"/>
      <c r="G86" s="262"/>
      <c r="H86" s="262"/>
      <c r="I86" s="263"/>
      <c r="J86" s="251"/>
    </row>
    <row r="87" spans="1:10" ht="17.45" customHeight="1">
      <c r="A87" s="696"/>
      <c r="B87" s="245" t="s">
        <v>25</v>
      </c>
      <c r="C87" s="252" t="s">
        <v>2454</v>
      </c>
      <c r="D87" s="253" t="s">
        <v>2453</v>
      </c>
      <c r="E87" s="247" t="s">
        <v>11</v>
      </c>
      <c r="F87" s="262"/>
      <c r="G87" s="262"/>
      <c r="H87" s="262"/>
      <c r="I87" s="263"/>
      <c r="J87" s="251"/>
    </row>
    <row r="88" spans="1:10" ht="17.45" customHeight="1">
      <c r="A88" s="696"/>
      <c r="B88" s="245" t="s">
        <v>25</v>
      </c>
      <c r="C88" s="252" t="s">
        <v>2455</v>
      </c>
      <c r="D88" s="253" t="s">
        <v>2453</v>
      </c>
      <c r="E88" s="247" t="s">
        <v>11</v>
      </c>
      <c r="F88" s="262"/>
      <c r="G88" s="262"/>
      <c r="H88" s="262"/>
      <c r="I88" s="263"/>
      <c r="J88" s="251"/>
    </row>
    <row r="89" spans="1:10" ht="17.45" customHeight="1">
      <c r="A89" s="696"/>
      <c r="B89" s="245" t="s">
        <v>25</v>
      </c>
      <c r="C89" s="252" t="s">
        <v>2403</v>
      </c>
      <c r="D89" s="253" t="s">
        <v>1781</v>
      </c>
      <c r="E89" s="247" t="s">
        <v>11</v>
      </c>
      <c r="F89" s="262"/>
      <c r="G89" s="262"/>
      <c r="H89" s="262"/>
      <c r="I89" s="263"/>
      <c r="J89" s="251"/>
    </row>
    <row r="90" spans="1:10" ht="17.45" customHeight="1">
      <c r="A90" s="696">
        <v>29</v>
      </c>
      <c r="B90" s="245" t="s">
        <v>25</v>
      </c>
      <c r="C90" s="246" t="s">
        <v>2456</v>
      </c>
      <c r="D90" s="261"/>
      <c r="E90" s="247" t="s">
        <v>11</v>
      </c>
      <c r="F90" s="262"/>
      <c r="G90" s="262"/>
      <c r="H90" s="262"/>
      <c r="I90" s="263"/>
      <c r="J90" s="251"/>
    </row>
    <row r="91" spans="1:10" ht="17.45" customHeight="1">
      <c r="A91" s="696"/>
      <c r="B91" s="245" t="s">
        <v>25</v>
      </c>
      <c r="C91" s="252" t="s">
        <v>2457</v>
      </c>
      <c r="D91" s="253" t="s">
        <v>2458</v>
      </c>
      <c r="E91" s="247" t="s">
        <v>11</v>
      </c>
      <c r="F91" s="262"/>
      <c r="G91" s="262"/>
      <c r="H91" s="262"/>
      <c r="I91" s="263"/>
      <c r="J91" s="251"/>
    </row>
    <row r="92" spans="1:10" ht="17.45" customHeight="1">
      <c r="A92" s="696"/>
      <c r="B92" s="245" t="s">
        <v>25</v>
      </c>
      <c r="C92" s="252" t="s">
        <v>2459</v>
      </c>
      <c r="D92" s="253" t="s">
        <v>2460</v>
      </c>
      <c r="E92" s="247" t="s">
        <v>11</v>
      </c>
      <c r="F92" s="262"/>
      <c r="G92" s="262"/>
      <c r="H92" s="262"/>
      <c r="I92" s="263"/>
      <c r="J92" s="251"/>
    </row>
    <row r="93" spans="1:10" ht="17.45" customHeight="1">
      <c r="A93" s="696"/>
      <c r="B93" s="245" t="s">
        <v>25</v>
      </c>
      <c r="C93" s="252" t="s">
        <v>2461</v>
      </c>
      <c r="D93" s="253" t="s">
        <v>2458</v>
      </c>
      <c r="E93" s="247" t="s">
        <v>11</v>
      </c>
      <c r="F93" s="262"/>
      <c r="G93" s="262"/>
      <c r="H93" s="262"/>
      <c r="I93" s="263"/>
      <c r="J93" s="251"/>
    </row>
    <row r="94" spans="1:10" ht="17.45" customHeight="1">
      <c r="A94" s="696"/>
      <c r="B94" s="245" t="s">
        <v>25</v>
      </c>
      <c r="C94" s="252" t="s">
        <v>2462</v>
      </c>
      <c r="D94" s="253" t="s">
        <v>2460</v>
      </c>
      <c r="E94" s="247" t="s">
        <v>11</v>
      </c>
      <c r="F94" s="262"/>
      <c r="G94" s="262"/>
      <c r="H94" s="262"/>
      <c r="I94" s="263"/>
      <c r="J94" s="251"/>
    </row>
    <row r="95" spans="1:10" ht="17.45" customHeight="1">
      <c r="A95" s="696"/>
      <c r="B95" s="245" t="s">
        <v>25</v>
      </c>
      <c r="C95" s="252" t="s">
        <v>2403</v>
      </c>
      <c r="D95" s="253" t="s">
        <v>1781</v>
      </c>
      <c r="E95" s="247" t="s">
        <v>11</v>
      </c>
      <c r="F95" s="262"/>
      <c r="G95" s="262"/>
      <c r="H95" s="262"/>
      <c r="I95" s="263"/>
      <c r="J95" s="251"/>
    </row>
    <row r="96" spans="1:10">
      <c r="A96" s="696">
        <v>30</v>
      </c>
      <c r="B96" s="245" t="s">
        <v>25</v>
      </c>
      <c r="C96" s="246" t="s">
        <v>2463</v>
      </c>
      <c r="D96" s="261"/>
      <c r="E96" s="247" t="s">
        <v>11</v>
      </c>
      <c r="F96" s="262"/>
      <c r="G96" s="262"/>
      <c r="H96" s="262"/>
      <c r="I96" s="263"/>
      <c r="J96" s="251"/>
    </row>
    <row r="97" spans="1:10">
      <c r="A97" s="696"/>
      <c r="B97" s="245" t="s">
        <v>25</v>
      </c>
      <c r="C97" s="260" t="s">
        <v>1782</v>
      </c>
      <c r="D97" s="261"/>
      <c r="E97" s="247" t="s">
        <v>11</v>
      </c>
      <c r="F97" s="262"/>
      <c r="G97" s="262"/>
      <c r="H97" s="262"/>
      <c r="I97" s="263"/>
      <c r="J97" s="251"/>
    </row>
    <row r="98" spans="1:10">
      <c r="A98" s="696"/>
      <c r="B98" s="245" t="s">
        <v>25</v>
      </c>
      <c r="C98" s="260" t="s">
        <v>1783</v>
      </c>
      <c r="D98" s="261"/>
      <c r="E98" s="247" t="s">
        <v>11</v>
      </c>
      <c r="F98" s="262"/>
      <c r="G98" s="262"/>
      <c r="H98" s="262"/>
      <c r="I98" s="263"/>
      <c r="J98" s="251"/>
    </row>
    <row r="99" spans="1:10">
      <c r="A99" s="696"/>
      <c r="B99" s="245" t="s">
        <v>25</v>
      </c>
      <c r="C99" s="252" t="s">
        <v>2464</v>
      </c>
      <c r="D99" s="261"/>
      <c r="E99" s="247" t="s">
        <v>11</v>
      </c>
      <c r="F99" s="262"/>
      <c r="G99" s="262"/>
      <c r="H99" s="262"/>
      <c r="I99" s="263"/>
      <c r="J99" s="251"/>
    </row>
    <row r="100" spans="1:10">
      <c r="A100" s="696"/>
      <c r="B100" s="245" t="s">
        <v>25</v>
      </c>
      <c r="C100" s="252" t="s">
        <v>2465</v>
      </c>
      <c r="D100" s="261"/>
      <c r="E100" s="247" t="s">
        <v>11</v>
      </c>
      <c r="F100" s="262"/>
      <c r="G100" s="262"/>
      <c r="H100" s="262"/>
      <c r="I100" s="263"/>
      <c r="J100" s="251"/>
    </row>
    <row r="101" spans="1:10">
      <c r="A101" s="696"/>
      <c r="B101" s="245" t="s">
        <v>25</v>
      </c>
      <c r="C101" s="252" t="s">
        <v>2466</v>
      </c>
      <c r="D101" s="261"/>
      <c r="E101" s="247" t="s">
        <v>11</v>
      </c>
      <c r="F101" s="262"/>
      <c r="G101" s="262"/>
      <c r="H101" s="262"/>
      <c r="I101" s="263"/>
      <c r="J101" s="251"/>
    </row>
    <row r="102" spans="1:10">
      <c r="A102" s="696"/>
      <c r="B102" s="245" t="s">
        <v>25</v>
      </c>
      <c r="C102" s="252" t="s">
        <v>2467</v>
      </c>
      <c r="D102" s="261"/>
      <c r="E102" s="247" t="s">
        <v>11</v>
      </c>
      <c r="F102" s="262"/>
      <c r="G102" s="262"/>
      <c r="H102" s="262"/>
      <c r="I102" s="263"/>
      <c r="J102" s="251"/>
    </row>
    <row r="103" spans="1:10">
      <c r="A103" s="696"/>
      <c r="B103" s="245" t="s">
        <v>25</v>
      </c>
      <c r="C103" s="252" t="s">
        <v>2468</v>
      </c>
      <c r="D103" s="261"/>
      <c r="E103" s="247" t="s">
        <v>11</v>
      </c>
      <c r="F103" s="262"/>
      <c r="G103" s="262"/>
      <c r="H103" s="262"/>
      <c r="I103" s="263"/>
      <c r="J103" s="251"/>
    </row>
    <row r="104" spans="1:10">
      <c r="A104" s="696"/>
      <c r="B104" s="245" t="s">
        <v>25</v>
      </c>
      <c r="C104" s="252" t="s">
        <v>2469</v>
      </c>
      <c r="D104" s="261"/>
      <c r="E104" s="247" t="s">
        <v>11</v>
      </c>
      <c r="F104" s="262"/>
      <c r="G104" s="262"/>
      <c r="H104" s="262"/>
      <c r="I104" s="263"/>
      <c r="J104" s="251"/>
    </row>
    <row r="105" spans="1:10">
      <c r="A105" s="696"/>
      <c r="B105" s="245" t="s">
        <v>25</v>
      </c>
      <c r="C105" s="252" t="s">
        <v>2470</v>
      </c>
      <c r="D105" s="261"/>
      <c r="E105" s="247" t="s">
        <v>11</v>
      </c>
      <c r="F105" s="262"/>
      <c r="G105" s="262"/>
      <c r="H105" s="262"/>
      <c r="I105" s="263"/>
      <c r="J105" s="251"/>
    </row>
    <row r="106" spans="1:10">
      <c r="A106" s="696"/>
      <c r="B106" s="245" t="s">
        <v>25</v>
      </c>
      <c r="C106" s="252" t="s">
        <v>2471</v>
      </c>
      <c r="D106" s="261"/>
      <c r="E106" s="247" t="s">
        <v>11</v>
      </c>
      <c r="F106" s="262"/>
      <c r="G106" s="262"/>
      <c r="H106" s="262"/>
      <c r="I106" s="263"/>
      <c r="J106" s="251"/>
    </row>
    <row r="107" spans="1:10">
      <c r="A107" s="696"/>
      <c r="B107" s="245" t="s">
        <v>25</v>
      </c>
      <c r="C107" s="252" t="s">
        <v>2472</v>
      </c>
      <c r="D107" s="261"/>
      <c r="E107" s="247" t="s">
        <v>11</v>
      </c>
      <c r="F107" s="262"/>
      <c r="G107" s="262"/>
      <c r="H107" s="262"/>
      <c r="I107" s="263"/>
      <c r="J107" s="251"/>
    </row>
    <row r="108" spans="1:10">
      <c r="A108" s="696"/>
      <c r="B108" s="245" t="s">
        <v>25</v>
      </c>
      <c r="C108" s="252" t="s">
        <v>2473</v>
      </c>
      <c r="D108" s="261"/>
      <c r="E108" s="247" t="s">
        <v>11</v>
      </c>
      <c r="F108" s="262"/>
      <c r="G108" s="262"/>
      <c r="H108" s="262"/>
      <c r="I108" s="263"/>
      <c r="J108" s="251"/>
    </row>
    <row r="109" spans="1:10">
      <c r="A109" s="696"/>
      <c r="B109" s="245" t="s">
        <v>25</v>
      </c>
      <c r="C109" s="252" t="s">
        <v>2474</v>
      </c>
      <c r="D109" s="261"/>
      <c r="E109" s="247" t="s">
        <v>11</v>
      </c>
      <c r="F109" s="262"/>
      <c r="G109" s="262"/>
      <c r="H109" s="262"/>
      <c r="I109" s="263"/>
      <c r="J109" s="251"/>
    </row>
    <row r="110" spans="1:10">
      <c r="A110" s="696"/>
      <c r="B110" s="245" t="s">
        <v>25</v>
      </c>
      <c r="C110" s="252" t="s">
        <v>2475</v>
      </c>
      <c r="D110" s="261"/>
      <c r="E110" s="247" t="s">
        <v>11</v>
      </c>
      <c r="F110" s="262"/>
      <c r="G110" s="262"/>
      <c r="H110" s="262"/>
      <c r="I110" s="263"/>
      <c r="J110" s="251"/>
    </row>
    <row r="111" spans="1:10">
      <c r="A111" s="696"/>
      <c r="B111" s="245" t="s">
        <v>25</v>
      </c>
      <c r="C111" s="252" t="s">
        <v>2476</v>
      </c>
      <c r="D111" s="261"/>
      <c r="E111" s="247" t="s">
        <v>11</v>
      </c>
      <c r="F111" s="262"/>
      <c r="G111" s="262"/>
      <c r="H111" s="262"/>
      <c r="I111" s="263"/>
      <c r="J111" s="251"/>
    </row>
    <row r="112" spans="1:10">
      <c r="A112" s="696"/>
      <c r="B112" s="245" t="s">
        <v>25</v>
      </c>
      <c r="C112" s="252" t="s">
        <v>2477</v>
      </c>
      <c r="D112" s="261"/>
      <c r="E112" s="247" t="s">
        <v>11</v>
      </c>
      <c r="F112" s="262"/>
      <c r="G112" s="262"/>
      <c r="H112" s="262"/>
      <c r="I112" s="263"/>
      <c r="J112" s="251"/>
    </row>
    <row r="113" spans="1:10">
      <c r="A113" s="696"/>
      <c r="B113" s="245" t="s">
        <v>25</v>
      </c>
      <c r="C113" s="252" t="s">
        <v>2478</v>
      </c>
      <c r="D113" s="261"/>
      <c r="E113" s="247" t="s">
        <v>11</v>
      </c>
      <c r="F113" s="262"/>
      <c r="G113" s="262"/>
      <c r="H113" s="262"/>
      <c r="I113" s="263"/>
      <c r="J113" s="251"/>
    </row>
    <row r="114" spans="1:10">
      <c r="A114" s="696"/>
      <c r="B114" s="245" t="s">
        <v>25</v>
      </c>
      <c r="C114" s="252" t="s">
        <v>2479</v>
      </c>
      <c r="D114" s="261"/>
      <c r="E114" s="247" t="s">
        <v>11</v>
      </c>
      <c r="F114" s="262"/>
      <c r="G114" s="262"/>
      <c r="H114" s="262"/>
      <c r="I114" s="263"/>
      <c r="J114" s="251"/>
    </row>
    <row r="115" spans="1:10">
      <c r="A115" s="696"/>
      <c r="B115" s="245" t="s">
        <v>25</v>
      </c>
      <c r="C115" s="252" t="s">
        <v>2480</v>
      </c>
      <c r="D115" s="261"/>
      <c r="E115" s="247" t="s">
        <v>11</v>
      </c>
      <c r="F115" s="262"/>
      <c r="G115" s="262"/>
      <c r="H115" s="262"/>
      <c r="I115" s="263"/>
      <c r="J115" s="251"/>
    </row>
    <row r="116" spans="1:10">
      <c r="A116" s="696"/>
      <c r="B116" s="245" t="s">
        <v>25</v>
      </c>
      <c r="C116" s="252" t="s">
        <v>2481</v>
      </c>
      <c r="D116" s="261"/>
      <c r="E116" s="247" t="s">
        <v>11</v>
      </c>
      <c r="F116" s="262"/>
      <c r="G116" s="262"/>
      <c r="H116" s="262"/>
      <c r="I116" s="263"/>
      <c r="J116" s="251"/>
    </row>
    <row r="117" spans="1:10">
      <c r="A117" s="696"/>
      <c r="B117" s="245" t="s">
        <v>25</v>
      </c>
      <c r="C117" s="252" t="s">
        <v>2482</v>
      </c>
      <c r="D117" s="261"/>
      <c r="E117" s="247" t="s">
        <v>11</v>
      </c>
      <c r="F117" s="262"/>
      <c r="G117" s="262"/>
      <c r="H117" s="262"/>
      <c r="I117" s="263"/>
      <c r="J117" s="251"/>
    </row>
    <row r="118" spans="1:10">
      <c r="A118" s="696"/>
      <c r="B118" s="245" t="s">
        <v>25</v>
      </c>
      <c r="C118" s="252" t="s">
        <v>2483</v>
      </c>
      <c r="D118" s="261"/>
      <c r="E118" s="247" t="s">
        <v>11</v>
      </c>
      <c r="F118" s="262"/>
      <c r="G118" s="262"/>
      <c r="H118" s="262"/>
      <c r="I118" s="263"/>
      <c r="J118" s="251"/>
    </row>
    <row r="119" spans="1:10">
      <c r="A119" s="696"/>
      <c r="B119" s="245" t="s">
        <v>25</v>
      </c>
      <c r="C119" s="252" t="s">
        <v>2484</v>
      </c>
      <c r="D119" s="261"/>
      <c r="E119" s="247" t="s">
        <v>11</v>
      </c>
      <c r="F119" s="262"/>
      <c r="G119" s="262"/>
      <c r="H119" s="262"/>
      <c r="I119" s="263"/>
      <c r="J119" s="251"/>
    </row>
    <row r="120" spans="1:10">
      <c r="A120" s="696"/>
      <c r="B120" s="245" t="s">
        <v>25</v>
      </c>
      <c r="C120" s="252" t="s">
        <v>2485</v>
      </c>
      <c r="D120" s="261"/>
      <c r="E120" s="247" t="s">
        <v>11</v>
      </c>
      <c r="F120" s="262"/>
      <c r="G120" s="262"/>
      <c r="H120" s="262"/>
      <c r="I120" s="263"/>
      <c r="J120" s="251"/>
    </row>
    <row r="121" spans="1:10">
      <c r="A121" s="696"/>
      <c r="B121" s="245" t="s">
        <v>25</v>
      </c>
      <c r="C121" s="252" t="s">
        <v>2486</v>
      </c>
      <c r="D121" s="261"/>
      <c r="E121" s="247" t="s">
        <v>11</v>
      </c>
      <c r="F121" s="262"/>
      <c r="G121" s="262"/>
      <c r="H121" s="262"/>
      <c r="I121" s="263"/>
      <c r="J121" s="251"/>
    </row>
    <row r="122" spans="1:10">
      <c r="A122" s="696"/>
      <c r="B122" s="245" t="s">
        <v>25</v>
      </c>
      <c r="C122" s="252" t="s">
        <v>2487</v>
      </c>
      <c r="D122" s="261"/>
      <c r="E122" s="247" t="s">
        <v>11</v>
      </c>
      <c r="F122" s="262"/>
      <c r="G122" s="262"/>
      <c r="H122" s="262"/>
      <c r="I122" s="263"/>
      <c r="J122" s="251"/>
    </row>
    <row r="123" spans="1:10">
      <c r="A123" s="696"/>
      <c r="B123" s="245" t="s">
        <v>25</v>
      </c>
      <c r="C123" s="252" t="s">
        <v>2488</v>
      </c>
      <c r="D123" s="261"/>
      <c r="E123" s="247" t="s">
        <v>11</v>
      </c>
      <c r="F123" s="262"/>
      <c r="G123" s="262"/>
      <c r="H123" s="262"/>
      <c r="I123" s="263"/>
      <c r="J123" s="251"/>
    </row>
    <row r="124" spans="1:10">
      <c r="A124" s="696"/>
      <c r="B124" s="245" t="s">
        <v>25</v>
      </c>
      <c r="C124" s="252" t="s">
        <v>2489</v>
      </c>
      <c r="D124" s="261"/>
      <c r="E124" s="247" t="s">
        <v>11</v>
      </c>
      <c r="F124" s="262"/>
      <c r="G124" s="262"/>
      <c r="H124" s="262"/>
      <c r="I124" s="263"/>
      <c r="J124" s="251"/>
    </row>
    <row r="125" spans="1:10">
      <c r="A125" s="696"/>
      <c r="B125" s="245" t="s">
        <v>25</v>
      </c>
      <c r="C125" s="252" t="s">
        <v>2490</v>
      </c>
      <c r="D125" s="261"/>
      <c r="E125" s="247" t="s">
        <v>11</v>
      </c>
      <c r="F125" s="262"/>
      <c r="G125" s="262"/>
      <c r="H125" s="262"/>
      <c r="I125" s="263"/>
      <c r="J125" s="251"/>
    </row>
    <row r="126" spans="1:10">
      <c r="A126" s="696"/>
      <c r="B126" s="245" t="s">
        <v>25</v>
      </c>
      <c r="C126" s="252" t="s">
        <v>2491</v>
      </c>
      <c r="D126" s="261"/>
      <c r="E126" s="247" t="s">
        <v>11</v>
      </c>
      <c r="F126" s="262"/>
      <c r="G126" s="262"/>
      <c r="H126" s="262"/>
      <c r="I126" s="263"/>
      <c r="J126" s="251"/>
    </row>
    <row r="127" spans="1:10">
      <c r="A127" s="696"/>
      <c r="B127" s="245" t="s">
        <v>25</v>
      </c>
      <c r="C127" s="252" t="s">
        <v>2492</v>
      </c>
      <c r="D127" s="253" t="s">
        <v>2493</v>
      </c>
      <c r="E127" s="247" t="s">
        <v>11</v>
      </c>
      <c r="F127" s="262"/>
      <c r="G127" s="262"/>
      <c r="H127" s="262"/>
      <c r="I127" s="263"/>
      <c r="J127" s="251"/>
    </row>
    <row r="128" spans="1:10">
      <c r="A128" s="696">
        <v>31</v>
      </c>
      <c r="B128" s="245" t="s">
        <v>25</v>
      </c>
      <c r="C128" s="246" t="s">
        <v>2494</v>
      </c>
      <c r="D128" s="261"/>
      <c r="E128" s="247" t="s">
        <v>11</v>
      </c>
      <c r="F128" s="262"/>
      <c r="G128" s="262"/>
      <c r="H128" s="262"/>
      <c r="I128" s="263"/>
      <c r="J128" s="251"/>
    </row>
    <row r="129" spans="1:10">
      <c r="A129" s="696"/>
      <c r="B129" s="245" t="s">
        <v>25</v>
      </c>
      <c r="C129" s="252" t="s">
        <v>2495</v>
      </c>
      <c r="D129" s="261"/>
      <c r="E129" s="247" t="s">
        <v>11</v>
      </c>
      <c r="F129" s="262"/>
      <c r="G129" s="262"/>
      <c r="H129" s="262"/>
      <c r="I129" s="263"/>
      <c r="J129" s="251"/>
    </row>
    <row r="130" spans="1:10">
      <c r="A130" s="696"/>
      <c r="B130" s="245" t="s">
        <v>25</v>
      </c>
      <c r="C130" s="252" t="s">
        <v>2496</v>
      </c>
      <c r="D130" s="261"/>
      <c r="E130" s="247" t="s">
        <v>11</v>
      </c>
      <c r="F130" s="262"/>
      <c r="G130" s="262"/>
      <c r="H130" s="262"/>
      <c r="I130" s="263"/>
      <c r="J130" s="251"/>
    </row>
    <row r="131" spans="1:10">
      <c r="A131" s="696"/>
      <c r="B131" s="245" t="s">
        <v>25</v>
      </c>
      <c r="C131" s="252" t="s">
        <v>2497</v>
      </c>
      <c r="D131" s="261"/>
      <c r="E131" s="247" t="s">
        <v>11</v>
      </c>
      <c r="F131" s="262"/>
      <c r="G131" s="262"/>
      <c r="H131" s="262"/>
      <c r="I131" s="263"/>
      <c r="J131" s="251"/>
    </row>
    <row r="132" spans="1:10">
      <c r="A132" s="696"/>
      <c r="B132" s="245" t="s">
        <v>25</v>
      </c>
      <c r="C132" s="252" t="s">
        <v>2498</v>
      </c>
      <c r="D132" s="261"/>
      <c r="E132" s="247" t="s">
        <v>11</v>
      </c>
      <c r="F132" s="262"/>
      <c r="G132" s="262"/>
      <c r="H132" s="262"/>
      <c r="I132" s="263"/>
      <c r="J132" s="251"/>
    </row>
    <row r="133" spans="1:10">
      <c r="A133" s="696"/>
      <c r="B133" s="245" t="s">
        <v>25</v>
      </c>
      <c r="C133" s="252" t="s">
        <v>2499</v>
      </c>
      <c r="D133" s="261"/>
      <c r="E133" s="247" t="s">
        <v>11</v>
      </c>
      <c r="F133" s="262"/>
      <c r="G133" s="262"/>
      <c r="H133" s="262"/>
      <c r="I133" s="263"/>
      <c r="J133" s="251"/>
    </row>
    <row r="134" spans="1:10">
      <c r="A134" s="696"/>
      <c r="B134" s="245" t="s">
        <v>25</v>
      </c>
      <c r="C134" s="252" t="s">
        <v>2500</v>
      </c>
      <c r="D134" s="261"/>
      <c r="E134" s="247" t="s">
        <v>11</v>
      </c>
      <c r="F134" s="262"/>
      <c r="G134" s="262"/>
      <c r="H134" s="262"/>
      <c r="I134" s="263"/>
      <c r="J134" s="251"/>
    </row>
    <row r="135" spans="1:10">
      <c r="A135" s="696"/>
      <c r="B135" s="245" t="s">
        <v>25</v>
      </c>
      <c r="C135" s="252" t="s">
        <v>2501</v>
      </c>
      <c r="D135" s="261"/>
      <c r="E135" s="247" t="s">
        <v>11</v>
      </c>
      <c r="F135" s="262"/>
      <c r="G135" s="262"/>
      <c r="H135" s="262"/>
      <c r="I135" s="263"/>
      <c r="J135" s="251"/>
    </row>
    <row r="136" spans="1:10">
      <c r="A136" s="696"/>
      <c r="B136" s="245" t="s">
        <v>25</v>
      </c>
      <c r="C136" s="252" t="s">
        <v>2502</v>
      </c>
      <c r="D136" s="261"/>
      <c r="E136" s="247" t="s">
        <v>11</v>
      </c>
      <c r="F136" s="262"/>
      <c r="G136" s="262"/>
      <c r="H136" s="262"/>
      <c r="I136" s="263"/>
      <c r="J136" s="251"/>
    </row>
    <row r="137" spans="1:10">
      <c r="A137" s="696"/>
      <c r="B137" s="245" t="s">
        <v>25</v>
      </c>
      <c r="C137" s="252" t="s">
        <v>2503</v>
      </c>
      <c r="D137" s="261"/>
      <c r="E137" s="247" t="s">
        <v>11</v>
      </c>
      <c r="F137" s="262"/>
      <c r="G137" s="262"/>
      <c r="H137" s="262"/>
      <c r="I137" s="263"/>
      <c r="J137" s="251"/>
    </row>
    <row r="138" spans="1:10">
      <c r="A138" s="696"/>
      <c r="B138" s="245" t="s">
        <v>25</v>
      </c>
      <c r="C138" s="252" t="s">
        <v>2504</v>
      </c>
      <c r="D138" s="261"/>
      <c r="E138" s="247" t="s">
        <v>11</v>
      </c>
      <c r="F138" s="262"/>
      <c r="G138" s="262"/>
      <c r="H138" s="262"/>
      <c r="I138" s="263"/>
      <c r="J138" s="251"/>
    </row>
    <row r="139" spans="1:10">
      <c r="A139" s="696"/>
      <c r="B139" s="245" t="s">
        <v>25</v>
      </c>
      <c r="C139" s="252" t="s">
        <v>2505</v>
      </c>
      <c r="D139" s="261"/>
      <c r="E139" s="247" t="s">
        <v>11</v>
      </c>
      <c r="F139" s="262"/>
      <c r="G139" s="262"/>
      <c r="H139" s="262"/>
      <c r="I139" s="263"/>
      <c r="J139" s="251"/>
    </row>
    <row r="140" spans="1:10">
      <c r="A140" s="696"/>
      <c r="B140" s="245" t="s">
        <v>25</v>
      </c>
      <c r="C140" s="252" t="s">
        <v>2506</v>
      </c>
      <c r="D140" s="261"/>
      <c r="E140" s="247" t="s">
        <v>11</v>
      </c>
      <c r="F140" s="262"/>
      <c r="G140" s="262"/>
      <c r="H140" s="262"/>
      <c r="I140" s="263"/>
      <c r="J140" s="251"/>
    </row>
    <row r="141" spans="1:10">
      <c r="A141" s="696"/>
      <c r="B141" s="245" t="s">
        <v>25</v>
      </c>
      <c r="C141" s="252" t="s">
        <v>2507</v>
      </c>
      <c r="D141" s="261"/>
      <c r="E141" s="247" t="s">
        <v>11</v>
      </c>
      <c r="F141" s="262"/>
      <c r="G141" s="262"/>
      <c r="H141" s="262"/>
      <c r="I141" s="263"/>
      <c r="J141" s="251"/>
    </row>
    <row r="142" spans="1:10">
      <c r="A142" s="696"/>
      <c r="B142" s="245" t="s">
        <v>25</v>
      </c>
      <c r="C142" s="252" t="s">
        <v>2508</v>
      </c>
      <c r="D142" s="261"/>
      <c r="E142" s="247" t="s">
        <v>11</v>
      </c>
      <c r="F142" s="262"/>
      <c r="G142" s="262"/>
      <c r="H142" s="262"/>
      <c r="I142" s="263"/>
      <c r="J142" s="251"/>
    </row>
    <row r="143" spans="1:10">
      <c r="A143" s="696"/>
      <c r="B143" s="245" t="s">
        <v>25</v>
      </c>
      <c r="C143" s="252" t="s">
        <v>2509</v>
      </c>
      <c r="D143" s="261"/>
      <c r="E143" s="247" t="s">
        <v>11</v>
      </c>
      <c r="F143" s="262"/>
      <c r="G143" s="262"/>
      <c r="H143" s="262"/>
      <c r="I143" s="263"/>
      <c r="J143" s="251"/>
    </row>
    <row r="144" spans="1:10">
      <c r="A144" s="696"/>
      <c r="B144" s="245" t="s">
        <v>25</v>
      </c>
      <c r="C144" s="252" t="s">
        <v>2510</v>
      </c>
      <c r="D144" s="261"/>
      <c r="E144" s="247" t="s">
        <v>11</v>
      </c>
      <c r="F144" s="262"/>
      <c r="G144" s="262"/>
      <c r="H144" s="262"/>
      <c r="I144" s="263"/>
      <c r="J144" s="251"/>
    </row>
    <row r="145" spans="1:10">
      <c r="A145" s="696"/>
      <c r="B145" s="245" t="s">
        <v>25</v>
      </c>
      <c r="C145" s="252" t="s">
        <v>2511</v>
      </c>
      <c r="D145" s="261"/>
      <c r="E145" s="247" t="s">
        <v>11</v>
      </c>
      <c r="F145" s="262"/>
      <c r="G145" s="262"/>
      <c r="H145" s="262"/>
      <c r="I145" s="263"/>
      <c r="J145" s="251"/>
    </row>
    <row r="146" spans="1:10">
      <c r="A146" s="696"/>
      <c r="B146" s="245" t="s">
        <v>25</v>
      </c>
      <c r="C146" s="252" t="s">
        <v>2512</v>
      </c>
      <c r="D146" s="261"/>
      <c r="E146" s="247" t="s">
        <v>11</v>
      </c>
      <c r="F146" s="262"/>
      <c r="G146" s="262"/>
      <c r="H146" s="262"/>
      <c r="I146" s="263"/>
      <c r="J146" s="251"/>
    </row>
    <row r="147" spans="1:10">
      <c r="A147" s="696"/>
      <c r="B147" s="245" t="s">
        <v>25</v>
      </c>
      <c r="C147" s="252" t="s">
        <v>2513</v>
      </c>
      <c r="D147" s="261"/>
      <c r="E147" s="247" t="s">
        <v>11</v>
      </c>
      <c r="F147" s="262"/>
      <c r="G147" s="262"/>
      <c r="H147" s="262"/>
      <c r="I147" s="263"/>
      <c r="J147" s="251"/>
    </row>
    <row r="148" spans="1:10">
      <c r="A148" s="696"/>
      <c r="B148" s="245" t="s">
        <v>25</v>
      </c>
      <c r="C148" s="252" t="s">
        <v>2514</v>
      </c>
      <c r="D148" s="261"/>
      <c r="E148" s="247" t="s">
        <v>11</v>
      </c>
      <c r="F148" s="262"/>
      <c r="G148" s="262"/>
      <c r="H148" s="262"/>
      <c r="I148" s="263"/>
      <c r="J148" s="251"/>
    </row>
    <row r="149" spans="1:10">
      <c r="A149" s="696"/>
      <c r="B149" s="245" t="s">
        <v>25</v>
      </c>
      <c r="C149" s="252" t="s">
        <v>2515</v>
      </c>
      <c r="D149" s="261"/>
      <c r="E149" s="247" t="s">
        <v>11</v>
      </c>
      <c r="F149" s="262"/>
      <c r="G149" s="262"/>
      <c r="H149" s="262"/>
      <c r="I149" s="263"/>
      <c r="J149" s="251"/>
    </row>
    <row r="150" spans="1:10">
      <c r="A150" s="696"/>
      <c r="B150" s="245" t="s">
        <v>25</v>
      </c>
      <c r="C150" s="252" t="s">
        <v>2516</v>
      </c>
      <c r="D150" s="261"/>
      <c r="E150" s="247" t="s">
        <v>11</v>
      </c>
      <c r="F150" s="262"/>
      <c r="G150" s="262"/>
      <c r="H150" s="262"/>
      <c r="I150" s="263"/>
      <c r="J150" s="251"/>
    </row>
    <row r="151" spans="1:10">
      <c r="A151" s="696"/>
      <c r="B151" s="245" t="s">
        <v>25</v>
      </c>
      <c r="C151" s="252" t="s">
        <v>2517</v>
      </c>
      <c r="D151" s="261"/>
      <c r="E151" s="247" t="s">
        <v>11</v>
      </c>
      <c r="F151" s="262"/>
      <c r="G151" s="262"/>
      <c r="H151" s="262"/>
      <c r="I151" s="263"/>
      <c r="J151" s="251"/>
    </row>
    <row r="152" spans="1:10">
      <c r="A152" s="696"/>
      <c r="B152" s="245" t="s">
        <v>25</v>
      </c>
      <c r="C152" s="252" t="s">
        <v>2518</v>
      </c>
      <c r="D152" s="261"/>
      <c r="E152" s="247" t="s">
        <v>11</v>
      </c>
      <c r="F152" s="262"/>
      <c r="G152" s="262"/>
      <c r="H152" s="262"/>
      <c r="I152" s="263"/>
      <c r="J152" s="251"/>
    </row>
    <row r="153" spans="1:10">
      <c r="A153" s="696"/>
      <c r="B153" s="245" t="s">
        <v>25</v>
      </c>
      <c r="C153" s="252" t="s">
        <v>2519</v>
      </c>
      <c r="D153" s="261"/>
      <c r="E153" s="247" t="s">
        <v>11</v>
      </c>
      <c r="F153" s="262"/>
      <c r="G153" s="262"/>
      <c r="H153" s="262"/>
      <c r="I153" s="263"/>
      <c r="J153" s="251"/>
    </row>
    <row r="154" spans="1:10">
      <c r="A154" s="696"/>
      <c r="B154" s="245" t="s">
        <v>25</v>
      </c>
      <c r="C154" s="252" t="s">
        <v>2487</v>
      </c>
      <c r="D154" s="261"/>
      <c r="E154" s="247" t="s">
        <v>11</v>
      </c>
      <c r="F154" s="262"/>
      <c r="G154" s="262"/>
      <c r="H154" s="262"/>
      <c r="I154" s="263"/>
      <c r="J154" s="251"/>
    </row>
    <row r="155" spans="1:10">
      <c r="A155" s="696"/>
      <c r="B155" s="245" t="s">
        <v>25</v>
      </c>
      <c r="C155" s="252" t="s">
        <v>2488</v>
      </c>
      <c r="D155" s="261"/>
      <c r="E155" s="247" t="s">
        <v>11</v>
      </c>
      <c r="F155" s="262"/>
      <c r="G155" s="262"/>
      <c r="H155" s="262"/>
      <c r="I155" s="263"/>
      <c r="J155" s="251"/>
    </row>
    <row r="156" spans="1:10">
      <c r="A156" s="696"/>
      <c r="B156" s="245" t="s">
        <v>25</v>
      </c>
      <c r="C156" s="252" t="s">
        <v>2489</v>
      </c>
      <c r="D156" s="261"/>
      <c r="E156" s="247" t="s">
        <v>11</v>
      </c>
      <c r="F156" s="262"/>
      <c r="G156" s="262"/>
      <c r="H156" s="262"/>
      <c r="I156" s="263"/>
      <c r="J156" s="251"/>
    </row>
    <row r="157" spans="1:10">
      <c r="A157" s="696"/>
      <c r="B157" s="245" t="s">
        <v>25</v>
      </c>
      <c r="C157" s="252" t="s">
        <v>2490</v>
      </c>
      <c r="D157" s="261"/>
      <c r="E157" s="247" t="s">
        <v>11</v>
      </c>
      <c r="F157" s="262"/>
      <c r="G157" s="262"/>
      <c r="H157" s="262"/>
      <c r="I157" s="263"/>
      <c r="J157" s="251"/>
    </row>
    <row r="158" spans="1:10">
      <c r="A158" s="696"/>
      <c r="B158" s="245" t="s">
        <v>25</v>
      </c>
      <c r="C158" s="252" t="s">
        <v>2491</v>
      </c>
      <c r="D158" s="261"/>
      <c r="E158" s="247" t="s">
        <v>11</v>
      </c>
      <c r="F158" s="262"/>
      <c r="G158" s="262"/>
      <c r="H158" s="262"/>
      <c r="I158" s="263"/>
      <c r="J158" s="251"/>
    </row>
    <row r="159" spans="1:10">
      <c r="A159" s="696"/>
      <c r="B159" s="245" t="s">
        <v>25</v>
      </c>
      <c r="C159" s="252" t="s">
        <v>2492</v>
      </c>
      <c r="D159" s="253" t="s">
        <v>2493</v>
      </c>
      <c r="E159" s="247" t="s">
        <v>11</v>
      </c>
      <c r="F159" s="262"/>
      <c r="G159" s="262"/>
      <c r="H159" s="262"/>
      <c r="I159" s="263"/>
      <c r="J159" s="251"/>
    </row>
    <row r="160" spans="1:10">
      <c r="A160" s="696">
        <v>32</v>
      </c>
      <c r="B160" s="245" t="s">
        <v>25</v>
      </c>
      <c r="C160" s="246" t="s">
        <v>2520</v>
      </c>
      <c r="D160" s="253"/>
      <c r="E160" s="242" t="s">
        <v>12</v>
      </c>
      <c r="F160" s="262"/>
      <c r="G160" s="262"/>
      <c r="H160" s="262"/>
      <c r="I160" s="263"/>
      <c r="J160" s="698" t="s">
        <v>2521</v>
      </c>
    </row>
    <row r="161" spans="1:10">
      <c r="A161" s="696"/>
      <c r="B161" s="245" t="s">
        <v>25</v>
      </c>
      <c r="C161" s="260" t="s">
        <v>2413</v>
      </c>
      <c r="D161" s="253" t="s">
        <v>2493</v>
      </c>
      <c r="E161" s="242" t="s">
        <v>12</v>
      </c>
      <c r="F161" s="262"/>
      <c r="G161" s="262"/>
      <c r="H161" s="262"/>
      <c r="I161" s="263"/>
      <c r="J161" s="699"/>
    </row>
    <row r="162" spans="1:10">
      <c r="A162" s="696">
        <v>33</v>
      </c>
      <c r="B162" s="245" t="s">
        <v>25</v>
      </c>
      <c r="C162" s="246" t="s">
        <v>2522</v>
      </c>
      <c r="D162" s="253"/>
      <c r="E162" s="247" t="s">
        <v>11</v>
      </c>
      <c r="F162" s="262"/>
      <c r="G162" s="262"/>
      <c r="H162" s="262"/>
      <c r="I162" s="263"/>
      <c r="J162" s="251"/>
    </row>
    <row r="163" spans="1:10">
      <c r="A163" s="696"/>
      <c r="B163" s="245" t="s">
        <v>25</v>
      </c>
      <c r="C163" s="260" t="s">
        <v>2523</v>
      </c>
      <c r="D163" s="253" t="s">
        <v>2524</v>
      </c>
      <c r="E163" s="247" t="s">
        <v>11</v>
      </c>
      <c r="F163" s="262"/>
      <c r="G163" s="262"/>
      <c r="H163" s="262"/>
      <c r="I163" s="263"/>
      <c r="J163" s="251"/>
    </row>
    <row r="164" spans="1:10">
      <c r="A164" s="696"/>
      <c r="B164" s="245" t="s">
        <v>25</v>
      </c>
      <c r="C164" s="260" t="s">
        <v>2525</v>
      </c>
      <c r="D164" s="253" t="s">
        <v>2524</v>
      </c>
      <c r="E164" s="247" t="s">
        <v>11</v>
      </c>
      <c r="F164" s="262"/>
      <c r="G164" s="262"/>
      <c r="H164" s="262"/>
      <c r="I164" s="263"/>
      <c r="J164" s="251"/>
    </row>
    <row r="165" spans="1:10">
      <c r="A165" s="696"/>
      <c r="B165" s="245" t="s">
        <v>25</v>
      </c>
      <c r="C165" s="260" t="s">
        <v>2413</v>
      </c>
      <c r="D165" s="253" t="s">
        <v>2493</v>
      </c>
      <c r="E165" s="247" t="s">
        <v>11</v>
      </c>
      <c r="F165" s="262"/>
      <c r="G165" s="262"/>
      <c r="H165" s="262"/>
      <c r="I165" s="263"/>
      <c r="J165" s="251"/>
    </row>
    <row r="166" spans="1:10">
      <c r="A166" s="696">
        <v>34</v>
      </c>
      <c r="B166" s="245" t="s">
        <v>25</v>
      </c>
      <c r="C166" s="246" t="s">
        <v>2526</v>
      </c>
      <c r="D166" s="261"/>
      <c r="E166" s="247" t="s">
        <v>11</v>
      </c>
      <c r="F166" s="262"/>
      <c r="G166" s="262"/>
      <c r="H166" s="262"/>
      <c r="I166" s="263"/>
      <c r="J166" s="251"/>
    </row>
    <row r="167" spans="1:10">
      <c r="A167" s="696"/>
      <c r="B167" s="245" t="s">
        <v>25</v>
      </c>
      <c r="C167" s="252" t="s">
        <v>2527</v>
      </c>
      <c r="D167" s="261"/>
      <c r="E167" s="247" t="s">
        <v>11</v>
      </c>
      <c r="F167" s="262"/>
      <c r="G167" s="262"/>
      <c r="H167" s="262"/>
      <c r="I167" s="263"/>
      <c r="J167" s="251"/>
    </row>
    <row r="168" spans="1:10">
      <c r="A168" s="696"/>
      <c r="B168" s="245" t="s">
        <v>25</v>
      </c>
      <c r="C168" s="252" t="s">
        <v>2528</v>
      </c>
      <c r="D168" s="261"/>
      <c r="E168" s="247" t="s">
        <v>11</v>
      </c>
      <c r="F168" s="262"/>
      <c r="G168" s="262"/>
      <c r="H168" s="262"/>
      <c r="I168" s="263"/>
      <c r="J168" s="251"/>
    </row>
    <row r="169" spans="1:10">
      <c r="A169" s="696"/>
      <c r="B169" s="245" t="s">
        <v>25</v>
      </c>
      <c r="C169" s="252" t="s">
        <v>2529</v>
      </c>
      <c r="D169" s="253" t="s">
        <v>2530</v>
      </c>
      <c r="E169" s="247" t="s">
        <v>11</v>
      </c>
      <c r="F169" s="262"/>
      <c r="G169" s="262"/>
      <c r="H169" s="262"/>
      <c r="I169" s="263"/>
      <c r="J169" s="251"/>
    </row>
    <row r="170" spans="1:10">
      <c r="A170" s="696"/>
      <c r="B170" s="245" t="s">
        <v>25</v>
      </c>
      <c r="C170" s="252" t="s">
        <v>2531</v>
      </c>
      <c r="D170" s="253" t="s">
        <v>2532</v>
      </c>
      <c r="E170" s="247" t="s">
        <v>11</v>
      </c>
      <c r="F170" s="262"/>
      <c r="G170" s="262"/>
      <c r="H170" s="262"/>
      <c r="I170" s="263"/>
      <c r="J170" s="251"/>
    </row>
    <row r="171" spans="1:10">
      <c r="A171" s="696"/>
      <c r="B171" s="245" t="s">
        <v>25</v>
      </c>
      <c r="C171" s="260" t="s">
        <v>2431</v>
      </c>
      <c r="D171" s="253"/>
      <c r="E171" s="247" t="s">
        <v>11</v>
      </c>
      <c r="F171" s="262"/>
      <c r="G171" s="262"/>
      <c r="H171" s="262"/>
      <c r="I171" s="263"/>
      <c r="J171" s="251"/>
    </row>
    <row r="172" spans="1:10">
      <c r="A172" s="696"/>
      <c r="B172" s="245" t="s">
        <v>25</v>
      </c>
      <c r="C172" s="252" t="s">
        <v>2492</v>
      </c>
      <c r="D172" s="253" t="s">
        <v>2493</v>
      </c>
      <c r="E172" s="247" t="s">
        <v>11</v>
      </c>
      <c r="F172" s="262"/>
      <c r="G172" s="262"/>
      <c r="H172" s="262"/>
      <c r="I172" s="263"/>
      <c r="J172" s="251"/>
    </row>
    <row r="173" spans="1:10">
      <c r="A173" s="696">
        <v>35</v>
      </c>
      <c r="B173" s="245" t="s">
        <v>25</v>
      </c>
      <c r="C173" s="246" t="s">
        <v>2533</v>
      </c>
      <c r="D173" s="253"/>
      <c r="E173" s="247" t="s">
        <v>11</v>
      </c>
      <c r="F173" s="262"/>
      <c r="G173" s="262"/>
      <c r="H173" s="262"/>
      <c r="I173" s="263"/>
      <c r="J173" s="251"/>
    </row>
    <row r="174" spans="1:10">
      <c r="A174" s="696"/>
      <c r="B174" s="245" t="s">
        <v>25</v>
      </c>
      <c r="C174" s="260" t="s">
        <v>2534</v>
      </c>
      <c r="D174" s="253"/>
      <c r="E174" s="247" t="s">
        <v>11</v>
      </c>
      <c r="F174" s="262"/>
      <c r="G174" s="262"/>
      <c r="H174" s="262"/>
      <c r="I174" s="263"/>
      <c r="J174" s="251"/>
    </row>
    <row r="175" spans="1:10">
      <c r="A175" s="696"/>
      <c r="B175" s="245" t="s">
        <v>25</v>
      </c>
      <c r="C175" s="260" t="s">
        <v>2535</v>
      </c>
      <c r="D175" s="253"/>
      <c r="E175" s="247" t="s">
        <v>11</v>
      </c>
      <c r="F175" s="262"/>
      <c r="G175" s="262"/>
      <c r="H175" s="262"/>
      <c r="I175" s="263"/>
      <c r="J175" s="251"/>
    </row>
    <row r="176" spans="1:10">
      <c r="A176" s="696"/>
      <c r="B176" s="245" t="s">
        <v>25</v>
      </c>
      <c r="C176" s="260" t="s">
        <v>2536</v>
      </c>
      <c r="D176" s="253" t="s">
        <v>2537</v>
      </c>
      <c r="E176" s="247" t="s">
        <v>11</v>
      </c>
      <c r="F176" s="262"/>
      <c r="G176" s="262"/>
      <c r="H176" s="262"/>
      <c r="I176" s="263"/>
      <c r="J176" s="251"/>
    </row>
    <row r="177" spans="1:10">
      <c r="A177" s="696"/>
      <c r="B177" s="245" t="s">
        <v>25</v>
      </c>
      <c r="C177" s="260" t="s">
        <v>2538</v>
      </c>
      <c r="D177" s="253" t="s">
        <v>2537</v>
      </c>
      <c r="E177" s="247" t="s">
        <v>11</v>
      </c>
      <c r="F177" s="262"/>
      <c r="G177" s="262"/>
      <c r="H177" s="262"/>
      <c r="I177" s="263"/>
      <c r="J177" s="251"/>
    </row>
    <row r="178" spans="1:10">
      <c r="A178" s="696"/>
      <c r="B178" s="245" t="s">
        <v>25</v>
      </c>
      <c r="C178" s="260" t="s">
        <v>2539</v>
      </c>
      <c r="D178" s="253"/>
      <c r="E178" s="247" t="s">
        <v>11</v>
      </c>
      <c r="F178" s="262"/>
      <c r="G178" s="262"/>
      <c r="H178" s="262"/>
      <c r="I178" s="263"/>
      <c r="J178" s="251"/>
    </row>
    <row r="179" spans="1:10">
      <c r="A179" s="696"/>
      <c r="B179" s="245" t="s">
        <v>25</v>
      </c>
      <c r="C179" s="260" t="s">
        <v>2540</v>
      </c>
      <c r="D179" s="253" t="s">
        <v>2541</v>
      </c>
      <c r="E179" s="247" t="s">
        <v>11</v>
      </c>
      <c r="F179" s="262"/>
      <c r="G179" s="262"/>
      <c r="H179" s="262"/>
      <c r="I179" s="263"/>
      <c r="J179" s="251"/>
    </row>
    <row r="180" spans="1:10">
      <c r="A180" s="696"/>
      <c r="B180" s="245" t="s">
        <v>25</v>
      </c>
      <c r="C180" s="260" t="s">
        <v>2542</v>
      </c>
      <c r="D180" s="253"/>
      <c r="E180" s="247" t="s">
        <v>11</v>
      </c>
      <c r="F180" s="262"/>
      <c r="G180" s="262"/>
      <c r="H180" s="262"/>
      <c r="I180" s="263"/>
      <c r="J180" s="251"/>
    </row>
    <row r="181" spans="1:10">
      <c r="A181" s="696"/>
      <c r="B181" s="245" t="s">
        <v>25</v>
      </c>
      <c r="C181" s="260" t="s">
        <v>2543</v>
      </c>
      <c r="D181" s="253" t="s">
        <v>2541</v>
      </c>
      <c r="E181" s="247" t="s">
        <v>11</v>
      </c>
      <c r="F181" s="262"/>
      <c r="G181" s="262"/>
      <c r="H181" s="262"/>
      <c r="I181" s="263"/>
      <c r="J181" s="251"/>
    </row>
    <row r="182" spans="1:10">
      <c r="A182" s="696"/>
      <c r="B182" s="245" t="s">
        <v>25</v>
      </c>
      <c r="C182" s="260" t="s">
        <v>2544</v>
      </c>
      <c r="D182" s="253" t="s">
        <v>2545</v>
      </c>
      <c r="E182" s="247" t="s">
        <v>11</v>
      </c>
      <c r="F182" s="262"/>
      <c r="G182" s="262"/>
      <c r="H182" s="262"/>
      <c r="I182" s="263"/>
      <c r="J182" s="251"/>
    </row>
    <row r="183" spans="1:10">
      <c r="A183" s="696"/>
      <c r="B183" s="245" t="s">
        <v>25</v>
      </c>
      <c r="C183" s="260" t="s">
        <v>2546</v>
      </c>
      <c r="D183" s="253"/>
      <c r="E183" s="247" t="s">
        <v>11</v>
      </c>
      <c r="F183" s="262"/>
      <c r="G183" s="262"/>
      <c r="H183" s="262"/>
      <c r="I183" s="263"/>
      <c r="J183" s="251"/>
    </row>
    <row r="184" spans="1:10">
      <c r="A184" s="696"/>
      <c r="B184" s="245" t="s">
        <v>25</v>
      </c>
      <c r="C184" s="260" t="s">
        <v>2547</v>
      </c>
      <c r="D184" s="253"/>
      <c r="E184" s="247" t="s">
        <v>11</v>
      </c>
      <c r="F184" s="262"/>
      <c r="G184" s="262"/>
      <c r="H184" s="262"/>
      <c r="I184" s="263"/>
      <c r="J184" s="251"/>
    </row>
    <row r="185" spans="1:10">
      <c r="A185" s="696"/>
      <c r="B185" s="245" t="s">
        <v>25</v>
      </c>
      <c r="C185" s="260" t="s">
        <v>2548</v>
      </c>
      <c r="D185" s="253" t="s">
        <v>2537</v>
      </c>
      <c r="E185" s="247" t="s">
        <v>11</v>
      </c>
      <c r="F185" s="262"/>
      <c r="G185" s="262"/>
      <c r="H185" s="262"/>
      <c r="I185" s="263"/>
      <c r="J185" s="251"/>
    </row>
    <row r="186" spans="1:10">
      <c r="A186" s="696"/>
      <c r="B186" s="245" t="s">
        <v>25</v>
      </c>
      <c r="C186" s="260" t="s">
        <v>2549</v>
      </c>
      <c r="D186" s="253" t="s">
        <v>2537</v>
      </c>
      <c r="E186" s="247" t="s">
        <v>11</v>
      </c>
      <c r="F186" s="262"/>
      <c r="G186" s="262"/>
      <c r="H186" s="262"/>
      <c r="I186" s="263"/>
      <c r="J186" s="251"/>
    </row>
    <row r="187" spans="1:10">
      <c r="A187" s="696"/>
      <c r="B187" s="245" t="s">
        <v>25</v>
      </c>
      <c r="C187" s="260" t="s">
        <v>2550</v>
      </c>
      <c r="D187" s="253"/>
      <c r="E187" s="247" t="s">
        <v>11</v>
      </c>
      <c r="F187" s="262"/>
      <c r="G187" s="262"/>
      <c r="H187" s="262"/>
      <c r="I187" s="263"/>
      <c r="J187" s="251"/>
    </row>
    <row r="188" spans="1:10">
      <c r="A188" s="696"/>
      <c r="B188" s="245" t="s">
        <v>25</v>
      </c>
      <c r="C188" s="260" t="s">
        <v>2551</v>
      </c>
      <c r="D188" s="253" t="s">
        <v>2552</v>
      </c>
      <c r="E188" s="247" t="s">
        <v>11</v>
      </c>
      <c r="F188" s="262"/>
      <c r="G188" s="262"/>
      <c r="H188" s="262"/>
      <c r="I188" s="263"/>
      <c r="J188" s="251"/>
    </row>
    <row r="189" spans="1:10">
      <c r="A189" s="696"/>
      <c r="B189" s="245" t="s">
        <v>25</v>
      </c>
      <c r="C189" s="260" t="s">
        <v>2553</v>
      </c>
      <c r="D189" s="253"/>
      <c r="E189" s="247" t="s">
        <v>11</v>
      </c>
      <c r="F189" s="262"/>
      <c r="G189" s="262"/>
      <c r="H189" s="262"/>
      <c r="I189" s="263"/>
      <c r="J189" s="251"/>
    </row>
    <row r="190" spans="1:10">
      <c r="A190" s="696"/>
      <c r="B190" s="245" t="s">
        <v>25</v>
      </c>
      <c r="C190" s="260" t="s">
        <v>2554</v>
      </c>
      <c r="D190" s="253" t="s">
        <v>2552</v>
      </c>
      <c r="E190" s="247" t="s">
        <v>11</v>
      </c>
      <c r="F190" s="262"/>
      <c r="G190" s="262"/>
      <c r="H190" s="262"/>
      <c r="I190" s="263"/>
      <c r="J190" s="251"/>
    </row>
    <row r="191" spans="1:10">
      <c r="A191" s="696"/>
      <c r="B191" s="245" t="s">
        <v>25</v>
      </c>
      <c r="C191" s="260" t="s">
        <v>2555</v>
      </c>
      <c r="D191" s="253" t="s">
        <v>2545</v>
      </c>
      <c r="E191" s="247" t="s">
        <v>11</v>
      </c>
      <c r="F191" s="262"/>
      <c r="G191" s="262"/>
      <c r="H191" s="262"/>
      <c r="I191" s="263"/>
      <c r="J191" s="251"/>
    </row>
    <row r="192" spans="1:10">
      <c r="A192" s="696"/>
      <c r="B192" s="245" t="s">
        <v>25</v>
      </c>
      <c r="C192" s="260" t="s">
        <v>2413</v>
      </c>
      <c r="D192" s="253" t="s">
        <v>2493</v>
      </c>
      <c r="E192" s="247" t="s">
        <v>11</v>
      </c>
      <c r="F192" s="262"/>
      <c r="G192" s="262"/>
      <c r="H192" s="262"/>
      <c r="I192" s="263"/>
      <c r="J192" s="251"/>
    </row>
    <row r="193" spans="1:10">
      <c r="A193" s="696">
        <v>36</v>
      </c>
      <c r="B193" s="245" t="s">
        <v>25</v>
      </c>
      <c r="C193" s="246" t="s">
        <v>2556</v>
      </c>
      <c r="D193" s="253"/>
      <c r="E193" s="247" t="s">
        <v>11</v>
      </c>
      <c r="F193" s="262"/>
      <c r="G193" s="262"/>
      <c r="H193" s="262"/>
      <c r="I193" s="263"/>
      <c r="J193" s="251"/>
    </row>
    <row r="194" spans="1:10">
      <c r="A194" s="696"/>
      <c r="B194" s="245" t="s">
        <v>25</v>
      </c>
      <c r="C194" s="260" t="s">
        <v>2534</v>
      </c>
      <c r="D194" s="253"/>
      <c r="E194" s="247" t="s">
        <v>11</v>
      </c>
      <c r="F194" s="262"/>
      <c r="G194" s="262"/>
      <c r="H194" s="262"/>
      <c r="I194" s="263"/>
      <c r="J194" s="251"/>
    </row>
    <row r="195" spans="1:10">
      <c r="A195" s="696"/>
      <c r="B195" s="245" t="s">
        <v>25</v>
      </c>
      <c r="C195" s="260" t="s">
        <v>2535</v>
      </c>
      <c r="D195" s="253"/>
      <c r="E195" s="247" t="s">
        <v>11</v>
      </c>
      <c r="F195" s="262"/>
      <c r="G195" s="262"/>
      <c r="H195" s="262"/>
      <c r="I195" s="263"/>
      <c r="J195" s="251"/>
    </row>
    <row r="196" spans="1:10">
      <c r="A196" s="696"/>
      <c r="B196" s="245" t="s">
        <v>25</v>
      </c>
      <c r="C196" s="260" t="s">
        <v>2536</v>
      </c>
      <c r="D196" s="253" t="s">
        <v>2557</v>
      </c>
      <c r="E196" s="247" t="s">
        <v>11</v>
      </c>
      <c r="F196" s="262"/>
      <c r="G196" s="262"/>
      <c r="H196" s="262"/>
      <c r="I196" s="263"/>
      <c r="J196" s="251"/>
    </row>
    <row r="197" spans="1:10">
      <c r="A197" s="696"/>
      <c r="B197" s="245" t="s">
        <v>25</v>
      </c>
      <c r="C197" s="260" t="s">
        <v>2538</v>
      </c>
      <c r="D197" s="253" t="s">
        <v>2557</v>
      </c>
      <c r="E197" s="247" t="s">
        <v>11</v>
      </c>
      <c r="F197" s="262"/>
      <c r="G197" s="262"/>
      <c r="H197" s="262"/>
      <c r="I197" s="263"/>
      <c r="J197" s="251"/>
    </row>
    <row r="198" spans="1:10">
      <c r="A198" s="696"/>
      <c r="B198" s="245" t="s">
        <v>25</v>
      </c>
      <c r="C198" s="260" t="s">
        <v>2539</v>
      </c>
      <c r="D198" s="253"/>
      <c r="E198" s="247" t="s">
        <v>11</v>
      </c>
      <c r="F198" s="262"/>
      <c r="G198" s="262"/>
      <c r="H198" s="262"/>
      <c r="I198" s="263"/>
      <c r="J198" s="251"/>
    </row>
    <row r="199" spans="1:10">
      <c r="A199" s="696"/>
      <c r="B199" s="245" t="s">
        <v>25</v>
      </c>
      <c r="C199" s="260" t="s">
        <v>2540</v>
      </c>
      <c r="D199" s="253" t="s">
        <v>2558</v>
      </c>
      <c r="E199" s="247" t="s">
        <v>11</v>
      </c>
      <c r="F199" s="262"/>
      <c r="G199" s="262"/>
      <c r="H199" s="262"/>
      <c r="I199" s="263"/>
      <c r="J199" s="251"/>
    </row>
    <row r="200" spans="1:10">
      <c r="A200" s="696"/>
      <c r="B200" s="245" t="s">
        <v>25</v>
      </c>
      <c r="C200" s="260" t="s">
        <v>2542</v>
      </c>
      <c r="D200" s="253"/>
      <c r="E200" s="247" t="s">
        <v>11</v>
      </c>
      <c r="F200" s="262"/>
      <c r="G200" s="262"/>
      <c r="H200" s="262"/>
      <c r="I200" s="263"/>
      <c r="J200" s="251"/>
    </row>
    <row r="201" spans="1:10">
      <c r="A201" s="696"/>
      <c r="B201" s="245" t="s">
        <v>25</v>
      </c>
      <c r="C201" s="260" t="s">
        <v>2543</v>
      </c>
      <c r="D201" s="253" t="s">
        <v>2558</v>
      </c>
      <c r="E201" s="247" t="s">
        <v>11</v>
      </c>
      <c r="F201" s="262"/>
      <c r="G201" s="262"/>
      <c r="H201" s="262"/>
      <c r="I201" s="263"/>
      <c r="J201" s="251"/>
    </row>
    <row r="202" spans="1:10">
      <c r="A202" s="696"/>
      <c r="B202" s="245" t="s">
        <v>25</v>
      </c>
      <c r="C202" s="260" t="s">
        <v>2544</v>
      </c>
      <c r="D202" s="253" t="s">
        <v>2559</v>
      </c>
      <c r="E202" s="247" t="s">
        <v>11</v>
      </c>
      <c r="F202" s="262"/>
      <c r="G202" s="262"/>
      <c r="H202" s="262"/>
      <c r="I202" s="263"/>
      <c r="J202" s="251"/>
    </row>
    <row r="203" spans="1:10">
      <c r="A203" s="696"/>
      <c r="B203" s="245" t="s">
        <v>25</v>
      </c>
      <c r="C203" s="260" t="s">
        <v>2546</v>
      </c>
      <c r="D203" s="253"/>
      <c r="E203" s="247" t="s">
        <v>11</v>
      </c>
      <c r="F203" s="262"/>
      <c r="G203" s="262"/>
      <c r="H203" s="262"/>
      <c r="I203" s="263"/>
      <c r="J203" s="251"/>
    </row>
    <row r="204" spans="1:10">
      <c r="A204" s="696"/>
      <c r="B204" s="245" t="s">
        <v>25</v>
      </c>
      <c r="C204" s="260" t="s">
        <v>2547</v>
      </c>
      <c r="D204" s="253"/>
      <c r="E204" s="247" t="s">
        <v>11</v>
      </c>
      <c r="F204" s="262"/>
      <c r="G204" s="262"/>
      <c r="H204" s="262"/>
      <c r="I204" s="263"/>
      <c r="J204" s="251"/>
    </row>
    <row r="205" spans="1:10">
      <c r="A205" s="696"/>
      <c r="B205" s="245" t="s">
        <v>25</v>
      </c>
      <c r="C205" s="260" t="s">
        <v>2548</v>
      </c>
      <c r="D205" s="253" t="s">
        <v>2557</v>
      </c>
      <c r="E205" s="247" t="s">
        <v>11</v>
      </c>
      <c r="F205" s="262"/>
      <c r="G205" s="262"/>
      <c r="H205" s="262"/>
      <c r="I205" s="263"/>
      <c r="J205" s="251"/>
    </row>
    <row r="206" spans="1:10">
      <c r="A206" s="696"/>
      <c r="B206" s="245" t="s">
        <v>25</v>
      </c>
      <c r="C206" s="260" t="s">
        <v>2549</v>
      </c>
      <c r="D206" s="253" t="s">
        <v>2557</v>
      </c>
      <c r="E206" s="247" t="s">
        <v>11</v>
      </c>
      <c r="F206" s="262"/>
      <c r="G206" s="262"/>
      <c r="H206" s="262"/>
      <c r="I206" s="263"/>
      <c r="J206" s="251"/>
    </row>
    <row r="207" spans="1:10">
      <c r="A207" s="696"/>
      <c r="B207" s="245" t="s">
        <v>25</v>
      </c>
      <c r="C207" s="260" t="s">
        <v>2550</v>
      </c>
      <c r="D207" s="253"/>
      <c r="E207" s="247" t="s">
        <v>11</v>
      </c>
      <c r="F207" s="262"/>
      <c r="G207" s="262"/>
      <c r="H207" s="262"/>
      <c r="I207" s="263"/>
      <c r="J207" s="251"/>
    </row>
    <row r="208" spans="1:10">
      <c r="A208" s="696"/>
      <c r="B208" s="245" t="s">
        <v>25</v>
      </c>
      <c r="C208" s="260" t="s">
        <v>2551</v>
      </c>
      <c r="D208" s="253" t="s">
        <v>2560</v>
      </c>
      <c r="E208" s="247" t="s">
        <v>11</v>
      </c>
      <c r="F208" s="262"/>
      <c r="G208" s="262"/>
      <c r="H208" s="262"/>
      <c r="I208" s="263"/>
      <c r="J208" s="251"/>
    </row>
    <row r="209" spans="1:10">
      <c r="A209" s="696"/>
      <c r="B209" s="245" t="s">
        <v>25</v>
      </c>
      <c r="C209" s="260" t="s">
        <v>2553</v>
      </c>
      <c r="D209" s="253"/>
      <c r="E209" s="247" t="s">
        <v>11</v>
      </c>
      <c r="F209" s="262"/>
      <c r="G209" s="262"/>
      <c r="H209" s="262"/>
      <c r="I209" s="263"/>
      <c r="J209" s="251"/>
    </row>
    <row r="210" spans="1:10">
      <c r="A210" s="696"/>
      <c r="B210" s="245" t="s">
        <v>25</v>
      </c>
      <c r="C210" s="260" t="s">
        <v>2554</v>
      </c>
      <c r="D210" s="253" t="s">
        <v>2560</v>
      </c>
      <c r="E210" s="247" t="s">
        <v>11</v>
      </c>
      <c r="F210" s="262"/>
      <c r="G210" s="262"/>
      <c r="H210" s="262"/>
      <c r="I210" s="263"/>
      <c r="J210" s="251"/>
    </row>
    <row r="211" spans="1:10">
      <c r="A211" s="696"/>
      <c r="B211" s="245" t="s">
        <v>25</v>
      </c>
      <c r="C211" s="260" t="s">
        <v>2555</v>
      </c>
      <c r="D211" s="253" t="s">
        <v>2559</v>
      </c>
      <c r="E211" s="247" t="s">
        <v>11</v>
      </c>
      <c r="F211" s="262"/>
      <c r="G211" s="262"/>
      <c r="H211" s="262"/>
      <c r="I211" s="263"/>
      <c r="J211" s="251"/>
    </row>
    <row r="212" spans="1:10">
      <c r="A212" s="696"/>
      <c r="B212" s="245" t="s">
        <v>25</v>
      </c>
      <c r="C212" s="260" t="s">
        <v>2413</v>
      </c>
      <c r="D212" s="253" t="s">
        <v>2493</v>
      </c>
      <c r="E212" s="247" t="s">
        <v>11</v>
      </c>
      <c r="F212" s="262"/>
      <c r="G212" s="262"/>
      <c r="H212" s="262"/>
      <c r="I212" s="263"/>
      <c r="J212" s="251"/>
    </row>
    <row r="213" spans="1:10">
      <c r="A213" s="696">
        <v>37</v>
      </c>
      <c r="B213" s="245" t="s">
        <v>25</v>
      </c>
      <c r="C213" s="246" t="s">
        <v>2561</v>
      </c>
      <c r="D213" s="253"/>
      <c r="E213" s="247" t="s">
        <v>11</v>
      </c>
      <c r="F213" s="262"/>
      <c r="G213" s="262"/>
      <c r="H213" s="262"/>
      <c r="I213" s="263"/>
      <c r="J213" s="251"/>
    </row>
    <row r="214" spans="1:10">
      <c r="A214" s="696"/>
      <c r="B214" s="245" t="s">
        <v>25</v>
      </c>
      <c r="C214" s="260" t="s">
        <v>2534</v>
      </c>
      <c r="D214" s="253"/>
      <c r="E214" s="247" t="s">
        <v>11</v>
      </c>
      <c r="F214" s="262"/>
      <c r="G214" s="262"/>
      <c r="H214" s="262"/>
      <c r="I214" s="263"/>
      <c r="J214" s="251"/>
    </row>
    <row r="215" spans="1:10">
      <c r="A215" s="696"/>
      <c r="B215" s="245" t="s">
        <v>25</v>
      </c>
      <c r="C215" s="260" t="s">
        <v>2535</v>
      </c>
      <c r="D215" s="253"/>
      <c r="E215" s="247" t="s">
        <v>11</v>
      </c>
      <c r="F215" s="262"/>
      <c r="G215" s="262"/>
      <c r="H215" s="262"/>
      <c r="I215" s="263"/>
      <c r="J215" s="251"/>
    </row>
    <row r="216" spans="1:10">
      <c r="A216" s="696"/>
      <c r="B216" s="245" t="s">
        <v>25</v>
      </c>
      <c r="C216" s="260" t="s">
        <v>2536</v>
      </c>
      <c r="D216" s="253" t="s">
        <v>2562</v>
      </c>
      <c r="E216" s="247" t="s">
        <v>11</v>
      </c>
      <c r="F216" s="262"/>
      <c r="G216" s="262"/>
      <c r="H216" s="262"/>
      <c r="I216" s="263"/>
      <c r="J216" s="251"/>
    </row>
    <row r="217" spans="1:10">
      <c r="A217" s="696"/>
      <c r="B217" s="245" t="s">
        <v>25</v>
      </c>
      <c r="C217" s="260" t="s">
        <v>2538</v>
      </c>
      <c r="D217" s="253" t="s">
        <v>2562</v>
      </c>
      <c r="E217" s="247" t="s">
        <v>11</v>
      </c>
      <c r="F217" s="262"/>
      <c r="G217" s="262"/>
      <c r="H217" s="262"/>
      <c r="I217" s="263"/>
      <c r="J217" s="251"/>
    </row>
    <row r="218" spans="1:10">
      <c r="A218" s="696"/>
      <c r="B218" s="245" t="s">
        <v>25</v>
      </c>
      <c r="C218" s="260" t="s">
        <v>2539</v>
      </c>
      <c r="D218" s="253"/>
      <c r="E218" s="247" t="s">
        <v>11</v>
      </c>
      <c r="F218" s="262"/>
      <c r="G218" s="262"/>
      <c r="H218" s="262"/>
      <c r="I218" s="263"/>
      <c r="J218" s="251"/>
    </row>
    <row r="219" spans="1:10">
      <c r="A219" s="696"/>
      <c r="B219" s="245" t="s">
        <v>25</v>
      </c>
      <c r="C219" s="260" t="s">
        <v>2540</v>
      </c>
      <c r="D219" s="253" t="s">
        <v>2558</v>
      </c>
      <c r="E219" s="247" t="s">
        <v>11</v>
      </c>
      <c r="F219" s="262"/>
      <c r="G219" s="262"/>
      <c r="H219" s="262"/>
      <c r="I219" s="263"/>
      <c r="J219" s="251"/>
    </row>
    <row r="220" spans="1:10">
      <c r="A220" s="696"/>
      <c r="B220" s="245" t="s">
        <v>25</v>
      </c>
      <c r="C220" s="260" t="s">
        <v>2542</v>
      </c>
      <c r="D220" s="253"/>
      <c r="E220" s="247" t="s">
        <v>11</v>
      </c>
      <c r="F220" s="262"/>
      <c r="G220" s="262"/>
      <c r="H220" s="262"/>
      <c r="I220" s="263"/>
      <c r="J220" s="251"/>
    </row>
    <row r="221" spans="1:10">
      <c r="A221" s="696"/>
      <c r="B221" s="245" t="s">
        <v>25</v>
      </c>
      <c r="C221" s="260" t="s">
        <v>2543</v>
      </c>
      <c r="D221" s="253" t="s">
        <v>2558</v>
      </c>
      <c r="E221" s="247" t="s">
        <v>11</v>
      </c>
      <c r="F221" s="262"/>
      <c r="G221" s="262"/>
      <c r="H221" s="262"/>
      <c r="I221" s="263"/>
      <c r="J221" s="251"/>
    </row>
    <row r="222" spans="1:10">
      <c r="A222" s="696"/>
      <c r="B222" s="245" t="s">
        <v>25</v>
      </c>
      <c r="C222" s="260" t="s">
        <v>2544</v>
      </c>
      <c r="D222" s="253" t="s">
        <v>2562</v>
      </c>
      <c r="E222" s="247" t="s">
        <v>11</v>
      </c>
      <c r="F222" s="262"/>
      <c r="G222" s="262"/>
      <c r="H222" s="262"/>
      <c r="I222" s="263"/>
      <c r="J222" s="251"/>
    </row>
    <row r="223" spans="1:10">
      <c r="A223" s="696"/>
      <c r="B223" s="245" t="s">
        <v>25</v>
      </c>
      <c r="C223" s="260" t="s">
        <v>2546</v>
      </c>
      <c r="D223" s="253"/>
      <c r="E223" s="247" t="s">
        <v>11</v>
      </c>
      <c r="F223" s="262"/>
      <c r="G223" s="262"/>
      <c r="H223" s="262"/>
      <c r="I223" s="263"/>
      <c r="J223" s="251"/>
    </row>
    <row r="224" spans="1:10">
      <c r="A224" s="696"/>
      <c r="B224" s="245" t="s">
        <v>25</v>
      </c>
      <c r="C224" s="260" t="s">
        <v>2547</v>
      </c>
      <c r="D224" s="253"/>
      <c r="E224" s="247" t="s">
        <v>11</v>
      </c>
      <c r="F224" s="262"/>
      <c r="G224" s="262"/>
      <c r="H224" s="262"/>
      <c r="I224" s="263"/>
      <c r="J224" s="251"/>
    </row>
    <row r="225" spans="1:10">
      <c r="A225" s="696"/>
      <c r="B225" s="245" t="s">
        <v>25</v>
      </c>
      <c r="C225" s="260" t="s">
        <v>2548</v>
      </c>
      <c r="D225" s="253" t="s">
        <v>2562</v>
      </c>
      <c r="E225" s="247" t="s">
        <v>11</v>
      </c>
      <c r="F225" s="262"/>
      <c r="G225" s="262"/>
      <c r="H225" s="262"/>
      <c r="I225" s="263"/>
      <c r="J225" s="251"/>
    </row>
    <row r="226" spans="1:10">
      <c r="A226" s="696"/>
      <c r="B226" s="245" t="s">
        <v>25</v>
      </c>
      <c r="C226" s="252" t="s">
        <v>2563</v>
      </c>
      <c r="D226" s="264"/>
      <c r="E226" s="247" t="s">
        <v>11</v>
      </c>
      <c r="F226" s="262"/>
      <c r="G226" s="262"/>
      <c r="H226" s="262"/>
      <c r="I226" s="263"/>
      <c r="J226" s="251"/>
    </row>
    <row r="227" spans="1:10">
      <c r="A227" s="696"/>
      <c r="B227" s="245" t="s">
        <v>25</v>
      </c>
      <c r="C227" s="260" t="s">
        <v>2550</v>
      </c>
      <c r="D227" s="253"/>
      <c r="E227" s="247" t="s">
        <v>11</v>
      </c>
      <c r="F227" s="262"/>
      <c r="G227" s="262"/>
      <c r="H227" s="262"/>
      <c r="I227" s="263"/>
      <c r="J227" s="251"/>
    </row>
    <row r="228" spans="1:10">
      <c r="A228" s="696"/>
      <c r="B228" s="245" t="s">
        <v>25</v>
      </c>
      <c r="C228" s="260" t="s">
        <v>2551</v>
      </c>
      <c r="D228" s="253" t="s">
        <v>2560</v>
      </c>
      <c r="E228" s="247" t="s">
        <v>11</v>
      </c>
      <c r="F228" s="262"/>
      <c r="G228" s="262"/>
      <c r="H228" s="262"/>
      <c r="I228" s="263"/>
      <c r="J228" s="251"/>
    </row>
    <row r="229" spans="1:10">
      <c r="A229" s="696"/>
      <c r="B229" s="245" t="s">
        <v>25</v>
      </c>
      <c r="C229" s="260" t="s">
        <v>2553</v>
      </c>
      <c r="D229" s="253"/>
      <c r="E229" s="247" t="s">
        <v>11</v>
      </c>
      <c r="F229" s="262"/>
      <c r="G229" s="262"/>
      <c r="H229" s="262"/>
      <c r="I229" s="263"/>
      <c r="J229" s="251"/>
    </row>
    <row r="230" spans="1:10">
      <c r="A230" s="696"/>
      <c r="B230" s="245" t="s">
        <v>25</v>
      </c>
      <c r="C230" s="260" t="s">
        <v>2554</v>
      </c>
      <c r="D230" s="253" t="s">
        <v>2560</v>
      </c>
      <c r="E230" s="247" t="s">
        <v>11</v>
      </c>
      <c r="F230" s="262"/>
      <c r="G230" s="262"/>
      <c r="H230" s="262"/>
      <c r="I230" s="263"/>
      <c r="J230" s="251"/>
    </row>
    <row r="231" spans="1:10">
      <c r="A231" s="696"/>
      <c r="B231" s="245" t="s">
        <v>25</v>
      </c>
      <c r="C231" s="260" t="s">
        <v>2555</v>
      </c>
      <c r="D231" s="253" t="s">
        <v>2562</v>
      </c>
      <c r="E231" s="247" t="s">
        <v>11</v>
      </c>
      <c r="F231" s="262"/>
      <c r="G231" s="262"/>
      <c r="H231" s="262"/>
      <c r="I231" s="263"/>
      <c r="J231" s="251"/>
    </row>
    <row r="232" spans="1:10">
      <c r="A232" s="696"/>
      <c r="B232" s="245" t="s">
        <v>25</v>
      </c>
      <c r="C232" s="260" t="s">
        <v>2413</v>
      </c>
      <c r="D232" s="253" t="s">
        <v>2493</v>
      </c>
      <c r="E232" s="247" t="s">
        <v>11</v>
      </c>
      <c r="F232" s="262"/>
      <c r="G232" s="262"/>
      <c r="H232" s="262"/>
      <c r="I232" s="263"/>
      <c r="J232" s="251"/>
    </row>
    <row r="233" spans="1:10">
      <c r="A233" s="696">
        <v>38</v>
      </c>
      <c r="B233" s="245" t="s">
        <v>25</v>
      </c>
      <c r="C233" s="246" t="s">
        <v>2564</v>
      </c>
      <c r="D233" s="253"/>
      <c r="E233" s="247" t="s">
        <v>11</v>
      </c>
      <c r="F233" s="262"/>
      <c r="G233" s="262"/>
      <c r="H233" s="262"/>
      <c r="I233" s="263"/>
      <c r="J233" s="251"/>
    </row>
    <row r="234" spans="1:10">
      <c r="A234" s="696"/>
      <c r="B234" s="245" t="s">
        <v>25</v>
      </c>
      <c r="C234" s="260" t="s">
        <v>2534</v>
      </c>
      <c r="D234" s="253"/>
      <c r="E234" s="247" t="s">
        <v>11</v>
      </c>
      <c r="F234" s="262"/>
      <c r="G234" s="262"/>
      <c r="H234" s="262"/>
      <c r="I234" s="263"/>
      <c r="J234" s="251"/>
    </row>
    <row r="235" spans="1:10">
      <c r="A235" s="696"/>
      <c r="B235" s="245" t="s">
        <v>25</v>
      </c>
      <c r="C235" s="260" t="s">
        <v>2535</v>
      </c>
      <c r="D235" s="253"/>
      <c r="E235" s="247" t="s">
        <v>11</v>
      </c>
      <c r="F235" s="262"/>
      <c r="G235" s="262"/>
      <c r="H235" s="262"/>
      <c r="I235" s="263"/>
      <c r="J235" s="251"/>
    </row>
    <row r="236" spans="1:10">
      <c r="A236" s="696"/>
      <c r="B236" s="245" t="s">
        <v>25</v>
      </c>
      <c r="C236" s="260" t="s">
        <v>2536</v>
      </c>
      <c r="D236" s="253" t="s">
        <v>2565</v>
      </c>
      <c r="E236" s="247" t="s">
        <v>11</v>
      </c>
      <c r="F236" s="262"/>
      <c r="G236" s="262"/>
      <c r="H236" s="262"/>
      <c r="I236" s="263"/>
      <c r="J236" s="251"/>
    </row>
    <row r="237" spans="1:10">
      <c r="A237" s="696"/>
      <c r="B237" s="245" t="s">
        <v>25</v>
      </c>
      <c r="C237" s="260" t="s">
        <v>2538</v>
      </c>
      <c r="D237" s="253" t="s">
        <v>2565</v>
      </c>
      <c r="E237" s="247" t="s">
        <v>11</v>
      </c>
      <c r="F237" s="262"/>
      <c r="G237" s="262"/>
      <c r="H237" s="262"/>
      <c r="I237" s="263"/>
      <c r="J237" s="251"/>
    </row>
    <row r="238" spans="1:10">
      <c r="A238" s="696"/>
      <c r="B238" s="245" t="s">
        <v>25</v>
      </c>
      <c r="C238" s="260" t="s">
        <v>2539</v>
      </c>
      <c r="D238" s="253"/>
      <c r="E238" s="247" t="s">
        <v>11</v>
      </c>
      <c r="F238" s="262"/>
      <c r="G238" s="262"/>
      <c r="H238" s="262"/>
      <c r="I238" s="263"/>
      <c r="J238" s="251"/>
    </row>
    <row r="239" spans="1:10">
      <c r="A239" s="696"/>
      <c r="B239" s="245" t="s">
        <v>25</v>
      </c>
      <c r="C239" s="260" t="s">
        <v>2540</v>
      </c>
      <c r="D239" s="253" t="s">
        <v>2558</v>
      </c>
      <c r="E239" s="247" t="s">
        <v>11</v>
      </c>
      <c r="F239" s="262"/>
      <c r="G239" s="262"/>
      <c r="H239" s="262"/>
      <c r="I239" s="263"/>
      <c r="J239" s="251"/>
    </row>
    <row r="240" spans="1:10">
      <c r="A240" s="696"/>
      <c r="B240" s="245" t="s">
        <v>25</v>
      </c>
      <c r="C240" s="260" t="s">
        <v>2542</v>
      </c>
      <c r="D240" s="253"/>
      <c r="E240" s="247" t="s">
        <v>11</v>
      </c>
      <c r="F240" s="262"/>
      <c r="G240" s="262"/>
      <c r="H240" s="262"/>
      <c r="I240" s="263"/>
      <c r="J240" s="251"/>
    </row>
    <row r="241" spans="1:10">
      <c r="A241" s="696"/>
      <c r="B241" s="245" t="s">
        <v>25</v>
      </c>
      <c r="C241" s="260" t="s">
        <v>2543</v>
      </c>
      <c r="D241" s="253" t="s">
        <v>2558</v>
      </c>
      <c r="E241" s="247" t="s">
        <v>11</v>
      </c>
      <c r="F241" s="262"/>
      <c r="G241" s="262"/>
      <c r="H241" s="262"/>
      <c r="I241" s="263"/>
      <c r="J241" s="251"/>
    </row>
    <row r="242" spans="1:10">
      <c r="A242" s="696"/>
      <c r="B242" s="245" t="s">
        <v>25</v>
      </c>
      <c r="C242" s="260" t="s">
        <v>2544</v>
      </c>
      <c r="D242" s="253" t="s">
        <v>2565</v>
      </c>
      <c r="E242" s="247" t="s">
        <v>11</v>
      </c>
      <c r="F242" s="262"/>
      <c r="G242" s="262"/>
      <c r="H242" s="262"/>
      <c r="I242" s="263"/>
      <c r="J242" s="251"/>
    </row>
    <row r="243" spans="1:10">
      <c r="A243" s="696"/>
      <c r="B243" s="245" t="s">
        <v>25</v>
      </c>
      <c r="C243" s="260" t="s">
        <v>2546</v>
      </c>
      <c r="D243" s="253"/>
      <c r="E243" s="247" t="s">
        <v>11</v>
      </c>
      <c r="F243" s="262"/>
      <c r="G243" s="262"/>
      <c r="H243" s="262"/>
      <c r="I243" s="263"/>
      <c r="J243" s="251"/>
    </row>
    <row r="244" spans="1:10">
      <c r="A244" s="696"/>
      <c r="B244" s="245" t="s">
        <v>25</v>
      </c>
      <c r="C244" s="260" t="s">
        <v>2547</v>
      </c>
      <c r="D244" s="253"/>
      <c r="E244" s="247" t="s">
        <v>11</v>
      </c>
      <c r="F244" s="262"/>
      <c r="G244" s="262"/>
      <c r="H244" s="262"/>
      <c r="I244" s="263"/>
      <c r="J244" s="251"/>
    </row>
    <row r="245" spans="1:10">
      <c r="A245" s="696"/>
      <c r="B245" s="245" t="s">
        <v>25</v>
      </c>
      <c r="C245" s="260" t="s">
        <v>2548</v>
      </c>
      <c r="D245" s="253" t="s">
        <v>2565</v>
      </c>
      <c r="E245" s="247" t="s">
        <v>11</v>
      </c>
      <c r="F245" s="262"/>
      <c r="G245" s="262"/>
      <c r="H245" s="262"/>
      <c r="I245" s="263"/>
      <c r="J245" s="251"/>
    </row>
    <row r="246" spans="1:10">
      <c r="A246" s="696"/>
      <c r="B246" s="245" t="s">
        <v>25</v>
      </c>
      <c r="C246" s="260" t="s">
        <v>2549</v>
      </c>
      <c r="D246" s="253" t="s">
        <v>2565</v>
      </c>
      <c r="E246" s="247" t="s">
        <v>11</v>
      </c>
      <c r="F246" s="262"/>
      <c r="G246" s="262"/>
      <c r="H246" s="262"/>
      <c r="I246" s="263"/>
      <c r="J246" s="251"/>
    </row>
    <row r="247" spans="1:10">
      <c r="A247" s="696"/>
      <c r="B247" s="245" t="s">
        <v>25</v>
      </c>
      <c r="C247" s="260" t="s">
        <v>2550</v>
      </c>
      <c r="D247" s="253"/>
      <c r="E247" s="247" t="s">
        <v>11</v>
      </c>
      <c r="F247" s="262"/>
      <c r="G247" s="262"/>
      <c r="H247" s="262"/>
      <c r="I247" s="263"/>
      <c r="J247" s="251"/>
    </row>
    <row r="248" spans="1:10">
      <c r="A248" s="696"/>
      <c r="B248" s="245" t="s">
        <v>25</v>
      </c>
      <c r="C248" s="260" t="s">
        <v>2551</v>
      </c>
      <c r="D248" s="253" t="s">
        <v>2560</v>
      </c>
      <c r="E248" s="247" t="s">
        <v>11</v>
      </c>
      <c r="F248" s="262"/>
      <c r="G248" s="262"/>
      <c r="H248" s="262"/>
      <c r="I248" s="263"/>
      <c r="J248" s="251"/>
    </row>
    <row r="249" spans="1:10">
      <c r="A249" s="696"/>
      <c r="B249" s="245" t="s">
        <v>25</v>
      </c>
      <c r="C249" s="260" t="s">
        <v>2553</v>
      </c>
      <c r="D249" s="253"/>
      <c r="E249" s="247" t="s">
        <v>11</v>
      </c>
      <c r="F249" s="262"/>
      <c r="G249" s="262"/>
      <c r="H249" s="262"/>
      <c r="I249" s="263"/>
      <c r="J249" s="251"/>
    </row>
    <row r="250" spans="1:10">
      <c r="A250" s="696"/>
      <c r="B250" s="245" t="s">
        <v>25</v>
      </c>
      <c r="C250" s="260" t="s">
        <v>2554</v>
      </c>
      <c r="D250" s="253" t="s">
        <v>2560</v>
      </c>
      <c r="E250" s="247" t="s">
        <v>11</v>
      </c>
      <c r="F250" s="262"/>
      <c r="G250" s="262"/>
      <c r="H250" s="262"/>
      <c r="I250" s="263"/>
      <c r="J250" s="251"/>
    </row>
    <row r="251" spans="1:10">
      <c r="A251" s="696"/>
      <c r="B251" s="245" t="s">
        <v>25</v>
      </c>
      <c r="C251" s="260" t="s">
        <v>2555</v>
      </c>
      <c r="D251" s="253" t="s">
        <v>2565</v>
      </c>
      <c r="E251" s="247" t="s">
        <v>11</v>
      </c>
      <c r="F251" s="262"/>
      <c r="G251" s="262"/>
      <c r="H251" s="262"/>
      <c r="I251" s="263"/>
      <c r="J251" s="251"/>
    </row>
    <row r="252" spans="1:10">
      <c r="A252" s="696"/>
      <c r="B252" s="245" t="s">
        <v>25</v>
      </c>
      <c r="C252" s="260" t="s">
        <v>2413</v>
      </c>
      <c r="D252" s="253" t="s">
        <v>2493</v>
      </c>
      <c r="E252" s="247" t="s">
        <v>11</v>
      </c>
      <c r="F252" s="262"/>
      <c r="G252" s="262"/>
      <c r="H252" s="262"/>
      <c r="I252" s="263"/>
      <c r="J252" s="251"/>
    </row>
    <row r="253" spans="1:10">
      <c r="A253" s="696">
        <v>39</v>
      </c>
      <c r="B253" s="245" t="s">
        <v>25</v>
      </c>
      <c r="C253" s="246" t="s">
        <v>2566</v>
      </c>
      <c r="D253" s="261"/>
      <c r="E253" s="247" t="s">
        <v>11</v>
      </c>
      <c r="F253" s="262"/>
      <c r="G253" s="262"/>
      <c r="H253" s="262"/>
      <c r="I253" s="263"/>
      <c r="J253" s="251"/>
    </row>
    <row r="254" spans="1:10">
      <c r="A254" s="696"/>
      <c r="B254" s="245" t="s">
        <v>25</v>
      </c>
      <c r="C254" s="252" t="s">
        <v>2492</v>
      </c>
      <c r="D254" s="253" t="s">
        <v>2493</v>
      </c>
      <c r="E254" s="247" t="s">
        <v>11</v>
      </c>
      <c r="F254" s="262"/>
      <c r="G254" s="262"/>
      <c r="H254" s="262"/>
      <c r="I254" s="263"/>
      <c r="J254" s="251"/>
    </row>
  </sheetData>
  <mergeCells count="41">
    <mergeCell ref="A233:A252"/>
    <mergeCell ref="A253:A254"/>
    <mergeCell ref="J160:J161"/>
    <mergeCell ref="A162:A165"/>
    <mergeCell ref="A173:A192"/>
    <mergeCell ref="A193:A212"/>
    <mergeCell ref="A213:A232"/>
    <mergeCell ref="A166:A172"/>
    <mergeCell ref="A90:A95"/>
    <mergeCell ref="A96:A127"/>
    <mergeCell ref="A128:A159"/>
    <mergeCell ref="A160:A161"/>
    <mergeCell ref="A71:A73"/>
    <mergeCell ref="A74:A76"/>
    <mergeCell ref="A77:A78"/>
    <mergeCell ref="A79:A81"/>
    <mergeCell ref="A82:A83"/>
    <mergeCell ref="A84:A89"/>
    <mergeCell ref="A64:A65"/>
    <mergeCell ref="A66:A68"/>
    <mergeCell ref="A36:A37"/>
    <mergeCell ref="A38:A40"/>
    <mergeCell ref="A41:A42"/>
    <mergeCell ref="A43:A49"/>
    <mergeCell ref="A50:A56"/>
    <mergeCell ref="A69:A70"/>
    <mergeCell ref="A33:A35"/>
    <mergeCell ref="C1:D8"/>
    <mergeCell ref="A10:A11"/>
    <mergeCell ref="A12:A13"/>
    <mergeCell ref="A14:A15"/>
    <mergeCell ref="A16:A17"/>
    <mergeCell ref="A18:A19"/>
    <mergeCell ref="A20:A22"/>
    <mergeCell ref="A23:A24"/>
    <mergeCell ref="A25:A27"/>
    <mergeCell ref="A28:A29"/>
    <mergeCell ref="A30:A32"/>
    <mergeCell ref="A57:A58"/>
    <mergeCell ref="A59:A60"/>
    <mergeCell ref="A61:A63"/>
  </mergeCells>
  <phoneticPr fontId="2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19"/>
  <sheetViews>
    <sheetView topLeftCell="B1" workbookViewId="0">
      <selection activeCell="C24" sqref="C24"/>
    </sheetView>
  </sheetViews>
  <sheetFormatPr defaultColWidth="9" defaultRowHeight="16.5"/>
  <cols>
    <col min="1" max="1" width="5.375" style="129" customWidth="1"/>
    <col min="2" max="2" width="9.5" style="129" customWidth="1"/>
    <col min="3" max="3" width="48.625" style="129" customWidth="1"/>
    <col min="4" max="4" width="26" style="129" customWidth="1"/>
    <col min="5" max="5" width="13.625" style="129" customWidth="1"/>
    <col min="6" max="6" width="16" style="129" customWidth="1"/>
    <col min="7" max="7" width="33" style="129" customWidth="1"/>
    <col min="8" max="8" width="19.125" style="129" customWidth="1"/>
    <col min="9" max="9" width="63.125" style="128" bestFit="1" customWidth="1"/>
    <col min="10" max="10" width="9" style="128" customWidth="1"/>
    <col min="11" max="13" width="9" style="129" customWidth="1"/>
    <col min="14" max="256" width="9" style="143" customWidth="1"/>
    <col min="257" max="16384" width="9" style="143"/>
  </cols>
  <sheetData>
    <row r="1" spans="1:10" ht="21.75" customHeight="1">
      <c r="A1" s="225"/>
      <c r="B1" s="226"/>
      <c r="C1" s="692" t="s">
        <v>2567</v>
      </c>
      <c r="D1" s="700"/>
      <c r="E1" s="227"/>
      <c r="F1" s="228" t="s">
        <v>5</v>
      </c>
      <c r="G1" s="229"/>
      <c r="H1" s="230"/>
      <c r="I1" s="231"/>
    </row>
    <row r="2" spans="1:10" ht="20.25" customHeight="1">
      <c r="A2" s="225"/>
      <c r="B2" s="226"/>
      <c r="C2" s="701"/>
      <c r="D2" s="702"/>
      <c r="E2" s="232" t="s">
        <v>6</v>
      </c>
      <c r="F2" s="233">
        <f>COUNTIF(E10:E75,"Not POR")</f>
        <v>0</v>
      </c>
      <c r="G2" s="130"/>
      <c r="H2" s="131"/>
      <c r="I2" s="132"/>
    </row>
    <row r="3" spans="1:10" ht="19.5" customHeight="1">
      <c r="A3" s="225"/>
      <c r="B3" s="226"/>
      <c r="C3" s="701"/>
      <c r="D3" s="702"/>
      <c r="E3" s="234" t="s">
        <v>8</v>
      </c>
      <c r="F3" s="233">
        <f>COUNTIF(E10:E75,"CHN validation")</f>
        <v>0</v>
      </c>
      <c r="G3" s="130"/>
      <c r="H3" s="131"/>
      <c r="I3" s="132"/>
    </row>
    <row r="4" spans="1:10" ht="18.75" customHeight="1">
      <c r="A4" s="225"/>
      <c r="B4" s="226"/>
      <c r="C4" s="701"/>
      <c r="D4" s="702"/>
      <c r="E4" s="235" t="s">
        <v>9</v>
      </c>
      <c r="F4" s="233">
        <f>COUNTIF(E10:E75,"New Item")</f>
        <v>0</v>
      </c>
      <c r="G4" s="130"/>
      <c r="H4" s="131"/>
      <c r="I4" s="132"/>
    </row>
    <row r="5" spans="1:10" ht="19.5" customHeight="1">
      <c r="A5" s="236"/>
      <c r="B5" s="226"/>
      <c r="C5" s="701"/>
      <c r="D5" s="702"/>
      <c r="E5" s="237" t="s">
        <v>7</v>
      </c>
      <c r="F5" s="233">
        <f>COUNTIF(E10:E75,"Pending update")</f>
        <v>0</v>
      </c>
      <c r="G5" s="133"/>
      <c r="H5" s="134"/>
      <c r="I5" s="135"/>
    </row>
    <row r="6" spans="1:10" ht="18.75" customHeight="1">
      <c r="A6" s="225"/>
      <c r="B6" s="226"/>
      <c r="C6" s="701"/>
      <c r="D6" s="702"/>
      <c r="E6" s="238" t="s">
        <v>10</v>
      </c>
      <c r="F6" s="233">
        <f>COUNTIF(E10:E75,"Modified")</f>
        <v>0</v>
      </c>
      <c r="G6" s="130"/>
      <c r="H6" s="131"/>
      <c r="I6" s="132"/>
    </row>
    <row r="7" spans="1:10" ht="17.25" customHeight="1">
      <c r="A7" s="225"/>
      <c r="B7" s="226"/>
      <c r="C7" s="701"/>
      <c r="D7" s="702"/>
      <c r="E7" s="239" t="s">
        <v>11</v>
      </c>
      <c r="F7" s="233">
        <f>COUNTIF(E10:E75,"Ready")</f>
        <v>64</v>
      </c>
      <c r="G7" s="130"/>
      <c r="H7" s="131"/>
      <c r="I7" s="132"/>
    </row>
    <row r="8" spans="1:10" ht="18.75" customHeight="1" thickBot="1">
      <c r="A8" s="240"/>
      <c r="B8" s="241"/>
      <c r="C8" s="701"/>
      <c r="D8" s="703"/>
      <c r="E8" s="242" t="s">
        <v>12</v>
      </c>
      <c r="F8" s="233">
        <f>COUNTIF(E10:E75,"Not ready")</f>
        <v>2</v>
      </c>
      <c r="G8" s="136"/>
      <c r="H8" s="137"/>
      <c r="I8" s="138"/>
    </row>
    <row r="9" spans="1:10" ht="53.85" customHeight="1">
      <c r="A9" s="139" t="s">
        <v>13</v>
      </c>
      <c r="B9" s="140" t="s">
        <v>14</v>
      </c>
      <c r="C9" s="265" t="s">
        <v>526</v>
      </c>
      <c r="D9" s="141" t="s">
        <v>206</v>
      </c>
      <c r="E9" s="244" t="s">
        <v>19</v>
      </c>
      <c r="F9" s="244" t="s">
        <v>20</v>
      </c>
      <c r="G9" s="142" t="s">
        <v>527</v>
      </c>
      <c r="H9" s="142" t="s">
        <v>528</v>
      </c>
      <c r="I9" s="140" t="s">
        <v>2400</v>
      </c>
      <c r="J9" s="142" t="s">
        <v>1778</v>
      </c>
    </row>
    <row r="10" spans="1:10" ht="18" customHeight="1">
      <c r="A10" s="704">
        <v>1</v>
      </c>
      <c r="B10" s="266" t="s">
        <v>25</v>
      </c>
      <c r="C10" s="246" t="s">
        <v>2401</v>
      </c>
      <c r="D10" s="267"/>
      <c r="E10" s="247" t="s">
        <v>11</v>
      </c>
      <c r="F10" s="248"/>
      <c r="G10" s="249"/>
      <c r="H10" s="249"/>
      <c r="I10" s="250" t="s">
        <v>2568</v>
      </c>
      <c r="J10" s="251"/>
    </row>
    <row r="11" spans="1:10" ht="18" customHeight="1">
      <c r="A11" s="705"/>
      <c r="B11" s="266" t="s">
        <v>25</v>
      </c>
      <c r="C11" s="252" t="s">
        <v>2403</v>
      </c>
      <c r="D11" s="253" t="s">
        <v>1781</v>
      </c>
      <c r="E11" s="247" t="s">
        <v>11</v>
      </c>
      <c r="F11" s="248"/>
      <c r="G11" s="249"/>
      <c r="H11" s="249"/>
      <c r="I11" s="268"/>
      <c r="J11" s="251"/>
    </row>
    <row r="12" spans="1:10" ht="18" customHeight="1">
      <c r="A12" s="691">
        <v>2</v>
      </c>
      <c r="B12" s="266" t="s">
        <v>25</v>
      </c>
      <c r="C12" s="246" t="s">
        <v>2569</v>
      </c>
      <c r="D12" s="245"/>
      <c r="E12" s="247" t="s">
        <v>11</v>
      </c>
      <c r="F12" s="248"/>
      <c r="G12" s="249"/>
      <c r="H12" s="249" t="s">
        <v>2405</v>
      </c>
      <c r="I12" s="268"/>
      <c r="J12" s="251"/>
    </row>
    <row r="13" spans="1:10" ht="18" customHeight="1">
      <c r="A13" s="691"/>
      <c r="B13" s="266" t="s">
        <v>25</v>
      </c>
      <c r="C13" s="252" t="s">
        <v>2403</v>
      </c>
      <c r="D13" s="253" t="s">
        <v>1779</v>
      </c>
      <c r="E13" s="247" t="s">
        <v>11</v>
      </c>
      <c r="F13" s="248"/>
      <c r="G13" s="250"/>
      <c r="H13" s="249"/>
      <c r="I13" s="268"/>
      <c r="J13" s="251"/>
    </row>
    <row r="14" spans="1:10" ht="18" customHeight="1">
      <c r="A14" s="691">
        <v>3</v>
      </c>
      <c r="B14" s="266" t="s">
        <v>25</v>
      </c>
      <c r="C14" s="246" t="s">
        <v>2406</v>
      </c>
      <c r="D14" s="245"/>
      <c r="E14" s="247" t="s">
        <v>11</v>
      </c>
      <c r="F14" s="248"/>
      <c r="G14" s="249" t="s">
        <v>2405</v>
      </c>
      <c r="H14" s="249"/>
      <c r="I14" s="268"/>
      <c r="J14" s="251"/>
    </row>
    <row r="15" spans="1:10" ht="18" customHeight="1">
      <c r="A15" s="691"/>
      <c r="B15" s="266" t="s">
        <v>25</v>
      </c>
      <c r="C15" s="252" t="s">
        <v>2403</v>
      </c>
      <c r="D15" s="253" t="s">
        <v>2407</v>
      </c>
      <c r="E15" s="247" t="s">
        <v>11</v>
      </c>
      <c r="F15" s="248"/>
      <c r="G15" s="249"/>
      <c r="H15" s="249"/>
      <c r="I15" s="268"/>
      <c r="J15" s="251"/>
    </row>
    <row r="16" spans="1:10" ht="18" customHeight="1">
      <c r="A16" s="691">
        <v>4</v>
      </c>
      <c r="B16" s="266" t="s">
        <v>25</v>
      </c>
      <c r="C16" s="246" t="s">
        <v>2408</v>
      </c>
      <c r="D16" s="253"/>
      <c r="E16" s="247" t="s">
        <v>11</v>
      </c>
      <c r="F16" s="248"/>
      <c r="G16" s="269" t="s">
        <v>2570</v>
      </c>
      <c r="H16" s="249"/>
      <c r="I16" s="257" t="s">
        <v>2571</v>
      </c>
      <c r="J16" s="251"/>
    </row>
    <row r="17" spans="1:10" ht="18" customHeight="1">
      <c r="A17" s="691"/>
      <c r="B17" s="266" t="s">
        <v>25</v>
      </c>
      <c r="C17" s="252" t="s">
        <v>2403</v>
      </c>
      <c r="D17" s="253" t="s">
        <v>1781</v>
      </c>
      <c r="E17" s="247" t="s">
        <v>11</v>
      </c>
      <c r="F17" s="248"/>
      <c r="G17" s="249"/>
      <c r="H17" s="249"/>
      <c r="I17" s="268"/>
      <c r="J17" s="251"/>
    </row>
    <row r="18" spans="1:10" ht="18" customHeight="1">
      <c r="A18" s="691">
        <v>5</v>
      </c>
      <c r="B18" s="266" t="s">
        <v>25</v>
      </c>
      <c r="C18" s="246" t="s">
        <v>2414</v>
      </c>
      <c r="D18" s="253"/>
      <c r="E18" s="247" t="s">
        <v>11</v>
      </c>
      <c r="F18" s="254"/>
      <c r="G18" s="269" t="s">
        <v>2572</v>
      </c>
      <c r="H18" s="249"/>
      <c r="I18" s="270" t="s">
        <v>2573</v>
      </c>
      <c r="J18" s="251"/>
    </row>
    <row r="19" spans="1:10" ht="18" customHeight="1">
      <c r="A19" s="691"/>
      <c r="B19" s="266" t="s">
        <v>25</v>
      </c>
      <c r="C19" s="252" t="s">
        <v>2403</v>
      </c>
      <c r="D19" s="253" t="s">
        <v>1781</v>
      </c>
      <c r="E19" s="247" t="s">
        <v>11</v>
      </c>
      <c r="F19" s="254"/>
      <c r="G19" s="249"/>
      <c r="H19" s="249"/>
      <c r="I19" s="270"/>
      <c r="J19" s="251"/>
    </row>
    <row r="20" spans="1:10" ht="18" customHeight="1">
      <c r="A20" s="691">
        <v>6</v>
      </c>
      <c r="B20" s="266" t="s">
        <v>25</v>
      </c>
      <c r="C20" s="246" t="s">
        <v>2415</v>
      </c>
      <c r="D20" s="253"/>
      <c r="E20" s="247" t="s">
        <v>11</v>
      </c>
      <c r="F20" s="254"/>
      <c r="G20" s="249"/>
      <c r="H20" s="249"/>
      <c r="I20" s="270" t="s">
        <v>2574</v>
      </c>
      <c r="J20" s="251"/>
    </row>
    <row r="21" spans="1:10" ht="18" customHeight="1">
      <c r="A21" s="691"/>
      <c r="B21" s="266" t="s">
        <v>25</v>
      </c>
      <c r="C21" s="260" t="s">
        <v>2575</v>
      </c>
      <c r="D21" s="253" t="s">
        <v>1781</v>
      </c>
      <c r="E21" s="247" t="s">
        <v>11</v>
      </c>
      <c r="F21" s="254"/>
      <c r="G21" s="249"/>
      <c r="H21" s="249"/>
      <c r="I21" s="270"/>
      <c r="J21" s="251"/>
    </row>
    <row r="22" spans="1:10" ht="18" customHeight="1">
      <c r="A22" s="691"/>
      <c r="B22" s="266" t="s">
        <v>25</v>
      </c>
      <c r="C22" s="260" t="s">
        <v>2413</v>
      </c>
      <c r="D22" s="253" t="s">
        <v>1781</v>
      </c>
      <c r="E22" s="247" t="s">
        <v>11</v>
      </c>
      <c r="F22" s="254"/>
      <c r="G22" s="249"/>
      <c r="H22" s="249"/>
      <c r="I22" s="270"/>
      <c r="J22" s="251"/>
    </row>
    <row r="23" spans="1:10" ht="18" customHeight="1">
      <c r="A23" s="691">
        <v>7</v>
      </c>
      <c r="B23" s="266" t="s">
        <v>25</v>
      </c>
      <c r="C23" s="246" t="s">
        <v>2576</v>
      </c>
      <c r="D23" s="253"/>
      <c r="E23" s="247" t="s">
        <v>11</v>
      </c>
      <c r="F23" s="254"/>
      <c r="G23" s="249"/>
      <c r="H23" s="249"/>
      <c r="I23" s="270" t="s">
        <v>2577</v>
      </c>
      <c r="J23" s="251"/>
    </row>
    <row r="24" spans="1:10" ht="18" customHeight="1">
      <c r="A24" s="691"/>
      <c r="B24" s="266" t="s">
        <v>25</v>
      </c>
      <c r="C24" s="260" t="s">
        <v>2413</v>
      </c>
      <c r="D24" s="253" t="s">
        <v>1781</v>
      </c>
      <c r="E24" s="247" t="s">
        <v>11</v>
      </c>
      <c r="F24" s="254"/>
      <c r="G24" s="249"/>
      <c r="H24" s="249"/>
      <c r="I24" s="270"/>
      <c r="J24" s="251"/>
    </row>
    <row r="25" spans="1:10" ht="18" customHeight="1">
      <c r="A25" s="691">
        <v>8</v>
      </c>
      <c r="B25" s="266" t="s">
        <v>25</v>
      </c>
      <c r="C25" s="246" t="s">
        <v>2578</v>
      </c>
      <c r="D25" s="253"/>
      <c r="E25" s="247" t="s">
        <v>11</v>
      </c>
      <c r="F25" s="256"/>
      <c r="G25" s="269" t="s">
        <v>2579</v>
      </c>
      <c r="H25" s="257"/>
      <c r="I25" s="270" t="s">
        <v>2573</v>
      </c>
      <c r="J25" s="251"/>
    </row>
    <row r="26" spans="1:10" ht="18" customHeight="1">
      <c r="A26" s="691"/>
      <c r="B26" s="266" t="s">
        <v>25</v>
      </c>
      <c r="C26" s="252" t="s">
        <v>2403</v>
      </c>
      <c r="D26" s="253" t="s">
        <v>1781</v>
      </c>
      <c r="E26" s="247" t="s">
        <v>11</v>
      </c>
      <c r="F26" s="256"/>
      <c r="G26" s="257"/>
      <c r="H26" s="257"/>
      <c r="I26" s="257"/>
      <c r="J26" s="251"/>
    </row>
    <row r="27" spans="1:10" ht="18" customHeight="1">
      <c r="A27" s="691">
        <v>9</v>
      </c>
      <c r="B27" s="266" t="s">
        <v>25</v>
      </c>
      <c r="C27" s="246" t="s">
        <v>2580</v>
      </c>
      <c r="D27" s="253"/>
      <c r="E27" s="247" t="s">
        <v>11</v>
      </c>
      <c r="F27" s="256"/>
      <c r="G27" s="257"/>
      <c r="H27" s="257"/>
      <c r="I27" s="270" t="s">
        <v>2574</v>
      </c>
      <c r="J27" s="251"/>
    </row>
    <row r="28" spans="1:10" ht="18" customHeight="1">
      <c r="A28" s="691"/>
      <c r="B28" s="266" t="s">
        <v>25</v>
      </c>
      <c r="C28" s="252" t="s">
        <v>2412</v>
      </c>
      <c r="D28" s="253" t="s">
        <v>1781</v>
      </c>
      <c r="E28" s="247" t="s">
        <v>11</v>
      </c>
      <c r="F28" s="256"/>
      <c r="G28" s="257"/>
      <c r="H28" s="257"/>
      <c r="I28" s="257"/>
      <c r="J28" s="251"/>
    </row>
    <row r="29" spans="1:10" ht="18" customHeight="1">
      <c r="A29" s="691"/>
      <c r="B29" s="266" t="s">
        <v>25</v>
      </c>
      <c r="C29" s="260" t="s">
        <v>2413</v>
      </c>
      <c r="D29" s="253" t="s">
        <v>1781</v>
      </c>
      <c r="E29" s="247" t="s">
        <v>11</v>
      </c>
      <c r="F29" s="256"/>
      <c r="G29" s="257"/>
      <c r="H29" s="257"/>
      <c r="I29" s="270"/>
      <c r="J29" s="251"/>
    </row>
    <row r="30" spans="1:10" ht="18" customHeight="1">
      <c r="A30" s="691">
        <v>10</v>
      </c>
      <c r="B30" s="266" t="s">
        <v>25</v>
      </c>
      <c r="C30" s="246" t="s">
        <v>2581</v>
      </c>
      <c r="D30" s="245"/>
      <c r="E30" s="247" t="s">
        <v>11</v>
      </c>
      <c r="F30" s="254"/>
      <c r="G30" s="257" t="s">
        <v>2582</v>
      </c>
      <c r="H30" s="257"/>
      <c r="I30" s="270" t="s">
        <v>2583</v>
      </c>
      <c r="J30" s="251"/>
    </row>
    <row r="31" spans="1:10" ht="18" customHeight="1">
      <c r="A31" s="691"/>
      <c r="B31" s="266" t="s">
        <v>25</v>
      </c>
      <c r="C31" s="252" t="s">
        <v>2403</v>
      </c>
      <c r="D31" s="253" t="s">
        <v>1781</v>
      </c>
      <c r="E31" s="247" t="s">
        <v>11</v>
      </c>
      <c r="F31" s="254"/>
      <c r="G31" s="257"/>
      <c r="H31" s="257"/>
      <c r="I31" s="257"/>
      <c r="J31" s="251"/>
    </row>
    <row r="32" spans="1:10" ht="18" customHeight="1">
      <c r="A32" s="691">
        <v>11</v>
      </c>
      <c r="B32" s="266" t="s">
        <v>25</v>
      </c>
      <c r="C32" s="246" t="s">
        <v>2584</v>
      </c>
      <c r="D32" s="253"/>
      <c r="E32" s="247" t="s">
        <v>11</v>
      </c>
      <c r="F32" s="254"/>
      <c r="G32" s="269" t="s">
        <v>2579</v>
      </c>
      <c r="H32" s="257"/>
      <c r="I32" s="270" t="s">
        <v>2573</v>
      </c>
      <c r="J32" s="251"/>
    </row>
    <row r="33" spans="1:10" ht="18" customHeight="1">
      <c r="A33" s="691"/>
      <c r="B33" s="266" t="s">
        <v>25</v>
      </c>
      <c r="C33" s="252" t="s">
        <v>2403</v>
      </c>
      <c r="D33" s="253" t="s">
        <v>1781</v>
      </c>
      <c r="E33" s="247" t="s">
        <v>11</v>
      </c>
      <c r="F33" s="254"/>
      <c r="G33" s="257"/>
      <c r="H33" s="257"/>
      <c r="I33" s="257"/>
      <c r="J33" s="251"/>
    </row>
    <row r="34" spans="1:10" ht="18" customHeight="1">
      <c r="A34" s="691">
        <v>12</v>
      </c>
      <c r="B34" s="266" t="s">
        <v>25</v>
      </c>
      <c r="C34" s="246" t="s">
        <v>2585</v>
      </c>
      <c r="D34" s="253"/>
      <c r="E34" s="247" t="s">
        <v>11</v>
      </c>
      <c r="F34" s="254"/>
      <c r="G34" s="257"/>
      <c r="H34" s="257"/>
      <c r="I34" s="257" t="s">
        <v>2586</v>
      </c>
      <c r="J34" s="251"/>
    </row>
    <row r="35" spans="1:10" ht="18" customHeight="1">
      <c r="A35" s="691"/>
      <c r="B35" s="266" t="s">
        <v>25</v>
      </c>
      <c r="C35" s="252" t="s">
        <v>2412</v>
      </c>
      <c r="D35" s="253" t="s">
        <v>1781</v>
      </c>
      <c r="E35" s="247" t="s">
        <v>11</v>
      </c>
      <c r="F35" s="254"/>
      <c r="G35" s="257"/>
      <c r="H35" s="257"/>
      <c r="I35" s="257"/>
      <c r="J35" s="251"/>
    </row>
    <row r="36" spans="1:10" ht="18" customHeight="1">
      <c r="A36" s="691"/>
      <c r="B36" s="266" t="s">
        <v>25</v>
      </c>
      <c r="C36" s="260" t="s">
        <v>2413</v>
      </c>
      <c r="D36" s="253" t="s">
        <v>1781</v>
      </c>
      <c r="E36" s="247" t="s">
        <v>11</v>
      </c>
      <c r="F36" s="254"/>
      <c r="G36" s="257"/>
      <c r="H36" s="257"/>
      <c r="I36" s="257"/>
      <c r="J36" s="251"/>
    </row>
    <row r="37" spans="1:10" ht="18" customHeight="1">
      <c r="A37" s="691">
        <v>13</v>
      </c>
      <c r="B37" s="266" t="s">
        <v>25</v>
      </c>
      <c r="C37" s="246" t="s">
        <v>2587</v>
      </c>
      <c r="D37" s="253"/>
      <c r="E37" s="247" t="s">
        <v>11</v>
      </c>
      <c r="F37" s="254"/>
      <c r="G37" s="257" t="s">
        <v>2588</v>
      </c>
      <c r="H37" s="257"/>
      <c r="I37" s="257" t="s">
        <v>2583</v>
      </c>
      <c r="J37" s="251"/>
    </row>
    <row r="38" spans="1:10" ht="18" customHeight="1">
      <c r="A38" s="691"/>
      <c r="B38" s="266" t="s">
        <v>25</v>
      </c>
      <c r="C38" s="252" t="s">
        <v>2403</v>
      </c>
      <c r="D38" s="253" t="s">
        <v>1781</v>
      </c>
      <c r="E38" s="247" t="s">
        <v>11</v>
      </c>
      <c r="F38" s="254"/>
      <c r="G38" s="257"/>
      <c r="H38" s="257"/>
      <c r="I38" s="257"/>
      <c r="J38" s="251"/>
    </row>
    <row r="39" spans="1:10" ht="18" customHeight="1">
      <c r="A39" s="691">
        <v>14</v>
      </c>
      <c r="B39" s="266" t="s">
        <v>25</v>
      </c>
      <c r="C39" s="246" t="s">
        <v>2589</v>
      </c>
      <c r="D39" s="253"/>
      <c r="E39" s="247" t="s">
        <v>11</v>
      </c>
      <c r="F39" s="254"/>
      <c r="G39" s="269" t="s">
        <v>2579</v>
      </c>
      <c r="H39" s="257"/>
      <c r="I39" s="270" t="s">
        <v>2573</v>
      </c>
      <c r="J39" s="251"/>
    </row>
    <row r="40" spans="1:10" ht="18" customHeight="1">
      <c r="A40" s="691"/>
      <c r="B40" s="266" t="s">
        <v>25</v>
      </c>
      <c r="C40" s="252" t="s">
        <v>2403</v>
      </c>
      <c r="D40" s="253" t="s">
        <v>1781</v>
      </c>
      <c r="E40" s="247" t="s">
        <v>11</v>
      </c>
      <c r="F40" s="254"/>
      <c r="G40" s="257"/>
      <c r="H40" s="257"/>
      <c r="I40" s="257"/>
      <c r="J40" s="251"/>
    </row>
    <row r="41" spans="1:10" ht="18" customHeight="1">
      <c r="A41" s="691">
        <v>15</v>
      </c>
      <c r="B41" s="266" t="s">
        <v>25</v>
      </c>
      <c r="C41" s="246" t="s">
        <v>2590</v>
      </c>
      <c r="D41" s="253"/>
      <c r="E41" s="247" t="s">
        <v>11</v>
      </c>
      <c r="F41" s="254"/>
      <c r="G41" s="257"/>
      <c r="H41" s="257"/>
      <c r="I41" s="257" t="s">
        <v>2586</v>
      </c>
      <c r="J41" s="251"/>
    </row>
    <row r="42" spans="1:10" ht="18" customHeight="1">
      <c r="A42" s="691"/>
      <c r="B42" s="266" t="s">
        <v>25</v>
      </c>
      <c r="C42" s="252" t="s">
        <v>2412</v>
      </c>
      <c r="D42" s="253" t="s">
        <v>1781</v>
      </c>
      <c r="E42" s="247" t="s">
        <v>11</v>
      </c>
      <c r="F42" s="254"/>
      <c r="G42" s="257"/>
      <c r="H42" s="257"/>
      <c r="I42" s="257"/>
      <c r="J42" s="251"/>
    </row>
    <row r="43" spans="1:10" ht="18" customHeight="1">
      <c r="A43" s="691"/>
      <c r="B43" s="266" t="s">
        <v>25</v>
      </c>
      <c r="C43" s="260" t="s">
        <v>2413</v>
      </c>
      <c r="D43" s="253" t="s">
        <v>1781</v>
      </c>
      <c r="E43" s="247" t="s">
        <v>11</v>
      </c>
      <c r="F43" s="254"/>
      <c r="G43" s="257"/>
      <c r="H43" s="257"/>
      <c r="I43" s="257"/>
      <c r="J43" s="251"/>
    </row>
    <row r="44" spans="1:10" ht="18" customHeight="1">
      <c r="A44" s="691">
        <v>16</v>
      </c>
      <c r="B44" s="266" t="s">
        <v>25</v>
      </c>
      <c r="C44" s="246" t="s">
        <v>2591</v>
      </c>
      <c r="D44" s="253"/>
      <c r="E44" s="247" t="s">
        <v>11</v>
      </c>
      <c r="F44" s="254"/>
      <c r="G44" s="257" t="s">
        <v>2588</v>
      </c>
      <c r="H44" s="257"/>
      <c r="I44" s="257" t="s">
        <v>2583</v>
      </c>
      <c r="J44" s="251"/>
    </row>
    <row r="45" spans="1:10" ht="18" customHeight="1">
      <c r="A45" s="691"/>
      <c r="B45" s="266" t="s">
        <v>25</v>
      </c>
      <c r="C45" s="252" t="s">
        <v>2403</v>
      </c>
      <c r="D45" s="253" t="s">
        <v>1781</v>
      </c>
      <c r="E45" s="247" t="s">
        <v>11</v>
      </c>
      <c r="F45" s="254"/>
      <c r="G45" s="257"/>
      <c r="H45" s="257"/>
      <c r="I45" s="257"/>
      <c r="J45" s="251"/>
    </row>
    <row r="46" spans="1:10" ht="18" customHeight="1">
      <c r="A46" s="691">
        <v>17</v>
      </c>
      <c r="B46" s="266" t="s">
        <v>25</v>
      </c>
      <c r="C46" s="246" t="s">
        <v>2592</v>
      </c>
      <c r="D46" s="253"/>
      <c r="E46" s="247" t="s">
        <v>11</v>
      </c>
      <c r="F46" s="254"/>
      <c r="G46" s="269" t="s">
        <v>2593</v>
      </c>
      <c r="H46" s="257"/>
      <c r="I46" s="270" t="s">
        <v>2573</v>
      </c>
      <c r="J46" s="251"/>
    </row>
    <row r="47" spans="1:10" ht="18" customHeight="1">
      <c r="A47" s="691"/>
      <c r="B47" s="266" t="s">
        <v>25</v>
      </c>
      <c r="C47" s="252" t="s">
        <v>2403</v>
      </c>
      <c r="D47" s="253" t="s">
        <v>1781</v>
      </c>
      <c r="E47" s="247" t="s">
        <v>11</v>
      </c>
      <c r="F47" s="254"/>
      <c r="G47" s="257"/>
      <c r="H47" s="257"/>
      <c r="I47" s="257"/>
      <c r="J47" s="251"/>
    </row>
    <row r="48" spans="1:10" ht="18" customHeight="1">
      <c r="A48" s="691">
        <v>18</v>
      </c>
      <c r="B48" s="266" t="s">
        <v>25</v>
      </c>
      <c r="C48" s="246" t="s">
        <v>2594</v>
      </c>
      <c r="D48" s="253"/>
      <c r="E48" s="247" t="s">
        <v>11</v>
      </c>
      <c r="F48" s="254"/>
      <c r="G48" s="257"/>
      <c r="H48" s="257"/>
      <c r="I48" s="257" t="s">
        <v>2586</v>
      </c>
      <c r="J48" s="251"/>
    </row>
    <row r="49" spans="1:10" ht="18" customHeight="1">
      <c r="A49" s="691"/>
      <c r="B49" s="266" t="s">
        <v>25</v>
      </c>
      <c r="C49" s="252" t="s">
        <v>2412</v>
      </c>
      <c r="D49" s="253" t="s">
        <v>1781</v>
      </c>
      <c r="E49" s="247" t="s">
        <v>11</v>
      </c>
      <c r="F49" s="254"/>
      <c r="G49" s="257"/>
      <c r="H49" s="257"/>
      <c r="I49" s="257"/>
      <c r="J49" s="251"/>
    </row>
    <row r="50" spans="1:10" ht="18" customHeight="1">
      <c r="A50" s="691"/>
      <c r="B50" s="266" t="s">
        <v>25</v>
      </c>
      <c r="C50" s="260" t="s">
        <v>2413</v>
      </c>
      <c r="D50" s="253" t="s">
        <v>1781</v>
      </c>
      <c r="E50" s="247" t="s">
        <v>11</v>
      </c>
      <c r="F50" s="254"/>
      <c r="G50" s="257"/>
      <c r="H50" s="257"/>
      <c r="I50" s="257"/>
      <c r="J50" s="251"/>
    </row>
    <row r="51" spans="1:10" ht="18" customHeight="1">
      <c r="A51" s="691">
        <v>19</v>
      </c>
      <c r="B51" s="266" t="s">
        <v>25</v>
      </c>
      <c r="C51" s="246" t="s">
        <v>2595</v>
      </c>
      <c r="D51" s="253"/>
      <c r="E51" s="247" t="s">
        <v>11</v>
      </c>
      <c r="F51" s="254"/>
      <c r="G51" s="257" t="s">
        <v>2596</v>
      </c>
      <c r="H51" s="257"/>
      <c r="I51" s="257" t="s">
        <v>2583</v>
      </c>
      <c r="J51" s="251"/>
    </row>
    <row r="52" spans="1:10" ht="18" customHeight="1">
      <c r="A52" s="691"/>
      <c r="B52" s="266" t="s">
        <v>25</v>
      </c>
      <c r="C52" s="252" t="s">
        <v>2403</v>
      </c>
      <c r="D52" s="253" t="s">
        <v>1781</v>
      </c>
      <c r="E52" s="247" t="s">
        <v>11</v>
      </c>
      <c r="F52" s="254"/>
      <c r="G52" s="257"/>
      <c r="H52" s="257"/>
      <c r="I52" s="257"/>
      <c r="J52" s="251"/>
    </row>
    <row r="53" spans="1:10" ht="18" customHeight="1">
      <c r="A53" s="691">
        <v>20</v>
      </c>
      <c r="B53" s="266" t="s">
        <v>25</v>
      </c>
      <c r="C53" s="246" t="s">
        <v>2597</v>
      </c>
      <c r="D53" s="253"/>
      <c r="E53" s="247" t="s">
        <v>11</v>
      </c>
      <c r="F53" s="254"/>
      <c r="G53" s="269" t="s">
        <v>2579</v>
      </c>
      <c r="H53" s="257"/>
      <c r="I53" s="270" t="s">
        <v>2573</v>
      </c>
      <c r="J53" s="251"/>
    </row>
    <row r="54" spans="1:10" ht="18" customHeight="1">
      <c r="A54" s="691"/>
      <c r="B54" s="266" t="s">
        <v>25</v>
      </c>
      <c r="C54" s="252" t="s">
        <v>2403</v>
      </c>
      <c r="D54" s="253" t="s">
        <v>1781</v>
      </c>
      <c r="E54" s="247" t="s">
        <v>11</v>
      </c>
      <c r="F54" s="254"/>
      <c r="G54" s="257"/>
      <c r="H54" s="257"/>
      <c r="I54" s="257"/>
      <c r="J54" s="251"/>
    </row>
    <row r="55" spans="1:10" ht="18" customHeight="1">
      <c r="A55" s="691">
        <v>21</v>
      </c>
      <c r="B55" s="266" t="s">
        <v>25</v>
      </c>
      <c r="C55" s="246" t="s">
        <v>2598</v>
      </c>
      <c r="D55" s="253"/>
      <c r="E55" s="247" t="s">
        <v>11</v>
      </c>
      <c r="F55" s="254"/>
      <c r="G55" s="257"/>
      <c r="H55" s="257"/>
      <c r="I55" s="257" t="s">
        <v>2586</v>
      </c>
      <c r="J55" s="251"/>
    </row>
    <row r="56" spans="1:10" ht="18" customHeight="1">
      <c r="A56" s="691"/>
      <c r="B56" s="266" t="s">
        <v>25</v>
      </c>
      <c r="C56" s="252" t="s">
        <v>2412</v>
      </c>
      <c r="D56" s="253" t="s">
        <v>1781</v>
      </c>
      <c r="E56" s="247" t="s">
        <v>11</v>
      </c>
      <c r="F56" s="254"/>
      <c r="G56" s="257"/>
      <c r="H56" s="257"/>
      <c r="I56" s="257"/>
      <c r="J56" s="251"/>
    </row>
    <row r="57" spans="1:10" ht="18" customHeight="1">
      <c r="A57" s="691"/>
      <c r="B57" s="266" t="s">
        <v>25</v>
      </c>
      <c r="C57" s="260" t="s">
        <v>2413</v>
      </c>
      <c r="D57" s="253" t="s">
        <v>1781</v>
      </c>
      <c r="E57" s="247" t="s">
        <v>11</v>
      </c>
      <c r="F57" s="254"/>
      <c r="G57" s="257"/>
      <c r="H57" s="257"/>
      <c r="I57" s="257"/>
      <c r="J57" s="251"/>
    </row>
    <row r="58" spans="1:10" ht="18" customHeight="1">
      <c r="A58" s="691">
        <v>22</v>
      </c>
      <c r="B58" s="266" t="s">
        <v>25</v>
      </c>
      <c r="C58" s="246" t="s">
        <v>2599</v>
      </c>
      <c r="D58" s="253"/>
      <c r="E58" s="247" t="s">
        <v>11</v>
      </c>
      <c r="F58" s="254"/>
      <c r="G58" s="257" t="s">
        <v>2600</v>
      </c>
      <c r="H58" s="257"/>
      <c r="I58" s="257" t="s">
        <v>2601</v>
      </c>
      <c r="J58" s="251"/>
    </row>
    <row r="59" spans="1:10" ht="18" customHeight="1">
      <c r="A59" s="691"/>
      <c r="B59" s="266" t="s">
        <v>25</v>
      </c>
      <c r="C59" s="252" t="s">
        <v>2403</v>
      </c>
      <c r="D59" s="253" t="s">
        <v>1781</v>
      </c>
      <c r="E59" s="247" t="s">
        <v>11</v>
      </c>
      <c r="F59" s="254"/>
      <c r="G59" s="257"/>
      <c r="H59" s="257"/>
      <c r="I59" s="257"/>
      <c r="J59" s="251"/>
    </row>
    <row r="60" spans="1:10" ht="18" customHeight="1">
      <c r="A60" s="691">
        <v>23</v>
      </c>
      <c r="B60" s="266" t="s">
        <v>25</v>
      </c>
      <c r="C60" s="246" t="s">
        <v>2602</v>
      </c>
      <c r="D60" s="253"/>
      <c r="E60" s="247" t="s">
        <v>11</v>
      </c>
      <c r="F60" s="254"/>
      <c r="G60" s="269" t="s">
        <v>2603</v>
      </c>
      <c r="H60" s="257"/>
      <c r="I60" s="270" t="s">
        <v>2573</v>
      </c>
      <c r="J60" s="251"/>
    </row>
    <row r="61" spans="1:10" ht="18" customHeight="1">
      <c r="A61" s="691"/>
      <c r="B61" s="266" t="s">
        <v>25</v>
      </c>
      <c r="C61" s="252" t="s">
        <v>2403</v>
      </c>
      <c r="D61" s="253" t="s">
        <v>1781</v>
      </c>
      <c r="E61" s="247" t="s">
        <v>11</v>
      </c>
      <c r="F61" s="254"/>
      <c r="G61" s="257"/>
      <c r="H61" s="257"/>
      <c r="I61" s="257"/>
      <c r="J61" s="251"/>
    </row>
    <row r="62" spans="1:10" ht="18" customHeight="1">
      <c r="A62" s="704">
        <v>24</v>
      </c>
      <c r="B62" s="266" t="s">
        <v>25</v>
      </c>
      <c r="C62" s="246" t="s">
        <v>2604</v>
      </c>
      <c r="D62" s="253"/>
      <c r="E62" s="247" t="s">
        <v>11</v>
      </c>
      <c r="F62" s="254"/>
      <c r="G62" s="257"/>
      <c r="H62" s="257"/>
      <c r="I62" s="257" t="s">
        <v>2586</v>
      </c>
      <c r="J62" s="251"/>
    </row>
    <row r="63" spans="1:10" ht="18" customHeight="1">
      <c r="A63" s="705"/>
      <c r="B63" s="266" t="s">
        <v>25</v>
      </c>
      <c r="C63" s="260" t="s">
        <v>2575</v>
      </c>
      <c r="D63" s="253" t="s">
        <v>1781</v>
      </c>
      <c r="E63" s="247" t="s">
        <v>11</v>
      </c>
      <c r="F63" s="254"/>
      <c r="G63" s="257"/>
      <c r="H63" s="257"/>
      <c r="I63" s="257"/>
      <c r="J63" s="251"/>
    </row>
    <row r="64" spans="1:10" ht="18" customHeight="1">
      <c r="A64" s="705"/>
      <c r="B64" s="266" t="s">
        <v>25</v>
      </c>
      <c r="C64" s="260" t="s">
        <v>2413</v>
      </c>
      <c r="D64" s="253" t="s">
        <v>1781</v>
      </c>
      <c r="E64" s="247" t="s">
        <v>11</v>
      </c>
      <c r="F64" s="254"/>
      <c r="G64" s="257"/>
      <c r="H64" s="257"/>
      <c r="I64" s="257"/>
      <c r="J64" s="251"/>
    </row>
    <row r="65" spans="1:10" ht="18" customHeight="1">
      <c r="A65" s="691">
        <v>25</v>
      </c>
      <c r="B65" s="266" t="s">
        <v>25</v>
      </c>
      <c r="C65" s="246" t="s">
        <v>2605</v>
      </c>
      <c r="D65" s="253"/>
      <c r="E65" s="247" t="s">
        <v>11</v>
      </c>
      <c r="F65" s="254"/>
      <c r="G65" s="257"/>
      <c r="H65" s="257"/>
      <c r="I65" s="257" t="s">
        <v>2606</v>
      </c>
      <c r="J65" s="251"/>
    </row>
    <row r="66" spans="1:10" ht="18" customHeight="1">
      <c r="A66" s="691"/>
      <c r="B66" s="266" t="s">
        <v>25</v>
      </c>
      <c r="C66" s="252" t="s">
        <v>2403</v>
      </c>
      <c r="D66" s="253" t="s">
        <v>1781</v>
      </c>
      <c r="E66" s="247" t="s">
        <v>11</v>
      </c>
      <c r="F66" s="254"/>
      <c r="G66" s="257"/>
      <c r="H66" s="257"/>
      <c r="I66" s="257"/>
      <c r="J66" s="251"/>
    </row>
    <row r="67" spans="1:10" ht="18" customHeight="1">
      <c r="A67" s="691">
        <v>26</v>
      </c>
      <c r="B67" s="266" t="s">
        <v>25</v>
      </c>
      <c r="C67" s="246" t="s">
        <v>2607</v>
      </c>
      <c r="D67" s="253"/>
      <c r="E67" s="247" t="s">
        <v>11</v>
      </c>
      <c r="F67" s="254"/>
      <c r="G67" s="257"/>
      <c r="H67" s="257"/>
      <c r="I67" s="257"/>
      <c r="J67" s="251"/>
    </row>
    <row r="68" spans="1:10" ht="18" customHeight="1">
      <c r="A68" s="691"/>
      <c r="B68" s="266" t="s">
        <v>25</v>
      </c>
      <c r="C68" s="252" t="s">
        <v>2403</v>
      </c>
      <c r="D68" s="253" t="s">
        <v>1781</v>
      </c>
      <c r="E68" s="247" t="s">
        <v>11</v>
      </c>
      <c r="F68" s="254"/>
      <c r="G68" s="257"/>
      <c r="H68" s="257"/>
      <c r="I68" s="257"/>
      <c r="J68" s="251"/>
    </row>
    <row r="69" spans="1:10" ht="18" customHeight="1">
      <c r="A69" s="691">
        <v>27</v>
      </c>
      <c r="B69" s="266" t="s">
        <v>25</v>
      </c>
      <c r="C69" s="246" t="s">
        <v>2608</v>
      </c>
      <c r="D69" s="253"/>
      <c r="E69" s="247" t="s">
        <v>11</v>
      </c>
      <c r="F69" s="254"/>
      <c r="G69" s="257"/>
      <c r="H69" s="257"/>
      <c r="I69" s="257" t="s">
        <v>2609</v>
      </c>
      <c r="J69" s="251"/>
    </row>
    <row r="70" spans="1:10" ht="18" customHeight="1">
      <c r="A70" s="691"/>
      <c r="B70" s="266" t="s">
        <v>25</v>
      </c>
      <c r="C70" s="252" t="s">
        <v>2403</v>
      </c>
      <c r="D70" s="253" t="s">
        <v>1781</v>
      </c>
      <c r="E70" s="247" t="s">
        <v>11</v>
      </c>
      <c r="F70" s="254"/>
      <c r="G70" s="257"/>
      <c r="H70" s="257"/>
      <c r="I70" s="257"/>
      <c r="J70" s="251"/>
    </row>
    <row r="71" spans="1:10" ht="18" customHeight="1">
      <c r="A71" s="691">
        <v>28</v>
      </c>
      <c r="B71" s="266" t="s">
        <v>25</v>
      </c>
      <c r="C71" s="246" t="s">
        <v>2610</v>
      </c>
      <c r="D71" s="253"/>
      <c r="E71" s="247" t="s">
        <v>11</v>
      </c>
      <c r="F71" s="254"/>
      <c r="G71" s="257"/>
      <c r="H71" s="257"/>
      <c r="I71" s="257" t="s">
        <v>2611</v>
      </c>
      <c r="J71" s="251"/>
    </row>
    <row r="72" spans="1:10" ht="18" customHeight="1">
      <c r="A72" s="691"/>
      <c r="B72" s="266" t="s">
        <v>25</v>
      </c>
      <c r="C72" s="252" t="s">
        <v>2403</v>
      </c>
      <c r="D72" s="253" t="s">
        <v>1781</v>
      </c>
      <c r="E72" s="247" t="s">
        <v>11</v>
      </c>
      <c r="F72" s="254"/>
      <c r="G72" s="257"/>
      <c r="H72" s="257"/>
      <c r="I72" s="257"/>
      <c r="J72" s="251"/>
    </row>
    <row r="73" spans="1:10" ht="18" customHeight="1">
      <c r="A73" s="691">
        <v>29</v>
      </c>
      <c r="B73" s="266" t="s">
        <v>25</v>
      </c>
      <c r="C73" s="246" t="s">
        <v>2612</v>
      </c>
      <c r="D73" s="251"/>
      <c r="E73" s="242" t="s">
        <v>12</v>
      </c>
      <c r="F73" s="254"/>
      <c r="G73" s="257"/>
      <c r="H73" s="257"/>
      <c r="I73" s="257" t="s">
        <v>2613</v>
      </c>
      <c r="J73" s="698" t="s">
        <v>2614</v>
      </c>
    </row>
    <row r="74" spans="1:10" ht="18" customHeight="1">
      <c r="A74" s="691"/>
      <c r="B74" s="266" t="s">
        <v>25</v>
      </c>
      <c r="C74" s="252" t="s">
        <v>2403</v>
      </c>
      <c r="D74" s="253" t="s">
        <v>1781</v>
      </c>
      <c r="E74" s="242" t="s">
        <v>12</v>
      </c>
      <c r="F74" s="254"/>
      <c r="G74" s="257"/>
      <c r="H74" s="257"/>
      <c r="I74" s="257"/>
      <c r="J74" s="699"/>
    </row>
    <row r="75" spans="1:10" ht="18" customHeight="1">
      <c r="A75" s="691">
        <v>30</v>
      </c>
      <c r="B75" s="266" t="s">
        <v>25</v>
      </c>
      <c r="C75" s="246" t="s">
        <v>2615</v>
      </c>
      <c r="D75" s="251"/>
      <c r="E75" s="247" t="s">
        <v>11</v>
      </c>
      <c r="F75" s="254"/>
      <c r="G75" s="257"/>
      <c r="H75" s="257"/>
      <c r="I75" s="257" t="s">
        <v>2616</v>
      </c>
      <c r="J75" s="251"/>
    </row>
    <row r="76" spans="1:10">
      <c r="A76" s="691"/>
      <c r="B76" s="266" t="s">
        <v>25</v>
      </c>
      <c r="C76" s="252" t="s">
        <v>2403</v>
      </c>
      <c r="D76" s="253" t="s">
        <v>1781</v>
      </c>
      <c r="E76" s="247" t="s">
        <v>11</v>
      </c>
      <c r="F76" s="254"/>
      <c r="G76" s="257"/>
      <c r="H76" s="257"/>
      <c r="I76" s="257"/>
      <c r="J76" s="251"/>
    </row>
    <row r="77" spans="1:10" ht="17.25" customHeight="1">
      <c r="A77" s="691">
        <v>31</v>
      </c>
      <c r="B77" s="266" t="s">
        <v>25</v>
      </c>
      <c r="C77" s="246" t="s">
        <v>2617</v>
      </c>
      <c r="D77" s="251"/>
      <c r="E77" s="247" t="s">
        <v>11</v>
      </c>
      <c r="F77" s="254"/>
      <c r="G77" s="257" t="s">
        <v>2618</v>
      </c>
      <c r="H77" s="257"/>
      <c r="I77" s="257" t="s">
        <v>2619</v>
      </c>
      <c r="J77" s="251"/>
    </row>
    <row r="78" spans="1:10">
      <c r="A78" s="691"/>
      <c r="B78" s="266" t="s">
        <v>25</v>
      </c>
      <c r="C78" s="252" t="s">
        <v>2403</v>
      </c>
      <c r="D78" s="253" t="s">
        <v>1781</v>
      </c>
      <c r="E78" s="247" t="s">
        <v>11</v>
      </c>
      <c r="F78" s="254"/>
      <c r="G78" s="257"/>
      <c r="H78" s="257"/>
      <c r="I78" s="257"/>
      <c r="J78" s="251"/>
    </row>
    <row r="79" spans="1:10" ht="15.75" customHeight="1">
      <c r="A79" s="691">
        <v>32</v>
      </c>
      <c r="B79" s="266" t="s">
        <v>25</v>
      </c>
      <c r="C79" s="246" t="s">
        <v>2441</v>
      </c>
      <c r="D79" s="251"/>
      <c r="E79" s="247" t="s">
        <v>11</v>
      </c>
      <c r="F79" s="254"/>
      <c r="G79" s="269" t="s">
        <v>2572</v>
      </c>
      <c r="H79" s="257"/>
      <c r="I79" s="257" t="s">
        <v>2573</v>
      </c>
      <c r="J79" s="251"/>
    </row>
    <row r="80" spans="1:10">
      <c r="A80" s="691"/>
      <c r="B80" s="266" t="s">
        <v>25</v>
      </c>
      <c r="C80" s="252" t="s">
        <v>2403</v>
      </c>
      <c r="D80" s="253" t="s">
        <v>1781</v>
      </c>
      <c r="E80" s="247" t="s">
        <v>11</v>
      </c>
      <c r="F80" s="254"/>
      <c r="G80" s="257"/>
      <c r="H80" s="257"/>
      <c r="I80" s="257"/>
      <c r="J80" s="251"/>
    </row>
    <row r="81" spans="1:10">
      <c r="A81" s="704">
        <v>33</v>
      </c>
      <c r="B81" s="266" t="s">
        <v>25</v>
      </c>
      <c r="C81" s="246" t="s">
        <v>2442</v>
      </c>
      <c r="D81" s="251"/>
      <c r="E81" s="247" t="s">
        <v>11</v>
      </c>
      <c r="F81" s="254"/>
      <c r="G81" s="257"/>
      <c r="H81" s="257"/>
      <c r="I81" s="257" t="s">
        <v>2586</v>
      </c>
      <c r="J81" s="251"/>
    </row>
    <row r="82" spans="1:10" ht="15" customHeight="1">
      <c r="A82" s="705"/>
      <c r="B82" s="266" t="s">
        <v>25</v>
      </c>
      <c r="C82" s="260" t="s">
        <v>2575</v>
      </c>
      <c r="D82" s="253" t="s">
        <v>1781</v>
      </c>
      <c r="E82" s="247" t="s">
        <v>11</v>
      </c>
      <c r="F82" s="254"/>
      <c r="G82" s="257"/>
      <c r="H82" s="257"/>
      <c r="I82" s="257"/>
      <c r="J82" s="257"/>
    </row>
    <row r="83" spans="1:10">
      <c r="A83" s="706"/>
      <c r="B83" s="266" t="s">
        <v>25</v>
      </c>
      <c r="C83" s="260" t="s">
        <v>2413</v>
      </c>
      <c r="D83" s="253" t="s">
        <v>1781</v>
      </c>
      <c r="E83" s="247" t="s">
        <v>11</v>
      </c>
      <c r="F83" s="254"/>
      <c r="G83" s="257"/>
      <c r="H83" s="257"/>
      <c r="I83" s="257"/>
      <c r="J83" s="251"/>
    </row>
    <row r="84" spans="1:10">
      <c r="A84" s="691">
        <v>34</v>
      </c>
      <c r="B84" s="266" t="s">
        <v>25</v>
      </c>
      <c r="C84" s="246" t="s">
        <v>2620</v>
      </c>
      <c r="D84" s="251"/>
      <c r="E84" s="247" t="s">
        <v>11</v>
      </c>
      <c r="F84" s="254"/>
      <c r="G84" s="257"/>
      <c r="H84" s="257"/>
      <c r="I84" s="257" t="s">
        <v>2577</v>
      </c>
      <c r="J84" s="251"/>
    </row>
    <row r="85" spans="1:10">
      <c r="A85" s="691"/>
      <c r="B85" s="266" t="s">
        <v>25</v>
      </c>
      <c r="C85" s="252" t="s">
        <v>2403</v>
      </c>
      <c r="D85" s="253" t="s">
        <v>1781</v>
      </c>
      <c r="E85" s="247" t="s">
        <v>11</v>
      </c>
      <c r="F85" s="254"/>
      <c r="G85" s="257"/>
      <c r="H85" s="257"/>
      <c r="I85" s="257"/>
      <c r="J85" s="251"/>
    </row>
    <row r="86" spans="1:10" ht="15.75" customHeight="1">
      <c r="A86" s="691">
        <v>35</v>
      </c>
      <c r="B86" s="266" t="s">
        <v>25</v>
      </c>
      <c r="C86" s="246" t="s">
        <v>2446</v>
      </c>
      <c r="D86" s="251"/>
      <c r="E86" s="247" t="s">
        <v>11</v>
      </c>
      <c r="F86" s="254"/>
      <c r="G86" s="269" t="s">
        <v>2603</v>
      </c>
      <c r="H86" s="257"/>
      <c r="I86" s="257" t="s">
        <v>2573</v>
      </c>
      <c r="J86" s="251"/>
    </row>
    <row r="87" spans="1:10">
      <c r="A87" s="691"/>
      <c r="B87" s="266" t="s">
        <v>25</v>
      </c>
      <c r="C87" s="252" t="s">
        <v>2403</v>
      </c>
      <c r="D87" s="253" t="s">
        <v>1781</v>
      </c>
      <c r="E87" s="247" t="s">
        <v>11</v>
      </c>
      <c r="F87" s="254"/>
      <c r="G87" s="257"/>
      <c r="H87" s="257"/>
      <c r="I87" s="257"/>
      <c r="J87" s="251"/>
    </row>
    <row r="88" spans="1:10">
      <c r="A88" s="704">
        <v>36</v>
      </c>
      <c r="B88" s="266" t="s">
        <v>25</v>
      </c>
      <c r="C88" s="246" t="s">
        <v>2621</v>
      </c>
      <c r="D88" s="253"/>
      <c r="E88" s="247" t="s">
        <v>11</v>
      </c>
      <c r="F88" s="254"/>
      <c r="G88" s="257"/>
      <c r="H88" s="257"/>
      <c r="I88" s="257" t="s">
        <v>2586</v>
      </c>
      <c r="J88" s="251"/>
    </row>
    <row r="89" spans="1:10">
      <c r="A89" s="705"/>
      <c r="B89" s="266" t="s">
        <v>25</v>
      </c>
      <c r="C89" s="260" t="s">
        <v>2575</v>
      </c>
      <c r="D89" s="253" t="s">
        <v>1781</v>
      </c>
      <c r="E89" s="247" t="s">
        <v>11</v>
      </c>
      <c r="F89" s="254"/>
      <c r="G89" s="257"/>
      <c r="H89" s="257"/>
      <c r="I89" s="257"/>
      <c r="J89" s="251"/>
    </row>
    <row r="90" spans="1:10">
      <c r="A90" s="706"/>
      <c r="B90" s="266" t="s">
        <v>25</v>
      </c>
      <c r="C90" s="260" t="s">
        <v>2413</v>
      </c>
      <c r="D90" s="253" t="s">
        <v>1781</v>
      </c>
      <c r="E90" s="247" t="s">
        <v>11</v>
      </c>
      <c r="F90" s="254"/>
      <c r="G90" s="257"/>
      <c r="H90" s="257"/>
      <c r="I90" s="257"/>
      <c r="J90" s="251"/>
    </row>
    <row r="91" spans="1:10">
      <c r="A91" s="691">
        <v>37</v>
      </c>
      <c r="B91" s="266" t="s">
        <v>25</v>
      </c>
      <c r="C91" s="246" t="s">
        <v>2622</v>
      </c>
      <c r="D91" s="253"/>
      <c r="E91" s="247" t="s">
        <v>11</v>
      </c>
      <c r="F91" s="254"/>
      <c r="G91" s="257"/>
      <c r="H91" s="257"/>
      <c r="I91" s="257" t="s">
        <v>2606</v>
      </c>
      <c r="J91" s="251"/>
    </row>
    <row r="92" spans="1:10">
      <c r="A92" s="691"/>
      <c r="B92" s="266" t="s">
        <v>25</v>
      </c>
      <c r="C92" s="252" t="s">
        <v>2403</v>
      </c>
      <c r="D92" s="253" t="s">
        <v>1781</v>
      </c>
      <c r="E92" s="247" t="s">
        <v>11</v>
      </c>
      <c r="F92" s="254"/>
      <c r="G92" s="257"/>
      <c r="H92" s="257"/>
      <c r="I92" s="257"/>
      <c r="J92" s="251"/>
    </row>
    <row r="93" spans="1:10">
      <c r="A93" s="691">
        <v>38</v>
      </c>
      <c r="B93" s="266" t="s">
        <v>25</v>
      </c>
      <c r="C93" s="246" t="s">
        <v>2623</v>
      </c>
      <c r="D93" s="253"/>
      <c r="E93" s="247" t="s">
        <v>11</v>
      </c>
      <c r="F93" s="254"/>
      <c r="G93" s="257"/>
      <c r="H93" s="257"/>
      <c r="I93" s="257"/>
      <c r="J93" s="251"/>
    </row>
    <row r="94" spans="1:10">
      <c r="A94" s="691"/>
      <c r="B94" s="266" t="s">
        <v>25</v>
      </c>
      <c r="C94" s="252" t="s">
        <v>2403</v>
      </c>
      <c r="D94" s="253" t="s">
        <v>1781</v>
      </c>
      <c r="E94" s="247" t="s">
        <v>11</v>
      </c>
      <c r="F94" s="254"/>
      <c r="G94" s="257"/>
      <c r="H94" s="257"/>
      <c r="I94" s="257"/>
      <c r="J94" s="251"/>
    </row>
    <row r="95" spans="1:10" ht="16.5" customHeight="1">
      <c r="A95" s="691">
        <v>39</v>
      </c>
      <c r="B95" s="266" t="s">
        <v>25</v>
      </c>
      <c r="C95" s="246" t="s">
        <v>2624</v>
      </c>
      <c r="D95" s="253"/>
      <c r="E95" s="247" t="s">
        <v>11</v>
      </c>
      <c r="F95" s="254"/>
      <c r="G95" s="257"/>
      <c r="H95" s="257"/>
      <c r="I95" s="257" t="s">
        <v>2625</v>
      </c>
      <c r="J95" s="251"/>
    </row>
    <row r="96" spans="1:10">
      <c r="A96" s="691"/>
      <c r="B96" s="266" t="s">
        <v>25</v>
      </c>
      <c r="C96" s="252" t="s">
        <v>2403</v>
      </c>
      <c r="D96" s="253" t="s">
        <v>1781</v>
      </c>
      <c r="E96" s="247" t="s">
        <v>11</v>
      </c>
      <c r="F96" s="254"/>
      <c r="G96" s="257"/>
      <c r="H96" s="257"/>
      <c r="I96" s="257"/>
      <c r="J96" s="251"/>
    </row>
    <row r="97" spans="1:10" ht="19.5" customHeight="1">
      <c r="A97" s="691">
        <v>40</v>
      </c>
      <c r="B97" s="266" t="s">
        <v>25</v>
      </c>
      <c r="C97" s="246" t="s">
        <v>2626</v>
      </c>
      <c r="D97" s="251"/>
      <c r="E97" s="247" t="s">
        <v>11</v>
      </c>
      <c r="F97" s="254"/>
      <c r="G97" s="257"/>
      <c r="H97" s="257"/>
      <c r="I97" s="257" t="s">
        <v>2627</v>
      </c>
      <c r="J97" s="251"/>
    </row>
    <row r="98" spans="1:10">
      <c r="A98" s="691"/>
      <c r="B98" s="266" t="s">
        <v>25</v>
      </c>
      <c r="C98" s="252" t="s">
        <v>2403</v>
      </c>
      <c r="D98" s="253" t="s">
        <v>1781</v>
      </c>
      <c r="E98" s="247" t="s">
        <v>11</v>
      </c>
      <c r="F98" s="254"/>
      <c r="G98" s="257"/>
      <c r="H98" s="257"/>
      <c r="I98" s="257"/>
      <c r="J98" s="251"/>
    </row>
    <row r="99" spans="1:10" ht="15.75" customHeight="1">
      <c r="A99" s="691">
        <v>41</v>
      </c>
      <c r="B99" s="266" t="s">
        <v>25</v>
      </c>
      <c r="C99" s="246" t="s">
        <v>2628</v>
      </c>
      <c r="D99" s="251"/>
      <c r="E99" s="242" t="s">
        <v>12</v>
      </c>
      <c r="F99" s="254"/>
      <c r="G99" s="257"/>
      <c r="H99" s="257"/>
      <c r="I99" s="257" t="s">
        <v>2629</v>
      </c>
      <c r="J99" s="698" t="s">
        <v>2614</v>
      </c>
    </row>
    <row r="100" spans="1:10">
      <c r="A100" s="691"/>
      <c r="B100" s="266" t="s">
        <v>25</v>
      </c>
      <c r="C100" s="252" t="s">
        <v>2403</v>
      </c>
      <c r="D100" s="253" t="s">
        <v>1781</v>
      </c>
      <c r="E100" s="242" t="s">
        <v>12</v>
      </c>
      <c r="F100" s="254"/>
      <c r="G100" s="257"/>
      <c r="H100" s="257"/>
      <c r="I100" s="257"/>
      <c r="J100" s="699"/>
    </row>
    <row r="101" spans="1:10">
      <c r="A101" s="691">
        <v>42</v>
      </c>
      <c r="B101" s="266" t="s">
        <v>25</v>
      </c>
      <c r="C101" s="246" t="s">
        <v>2630</v>
      </c>
      <c r="D101" s="251"/>
      <c r="E101" s="247" t="s">
        <v>11</v>
      </c>
      <c r="F101" s="254"/>
      <c r="G101" s="257"/>
      <c r="H101" s="257"/>
      <c r="I101" s="257" t="s">
        <v>2616</v>
      </c>
      <c r="J101" s="251"/>
    </row>
    <row r="102" spans="1:10">
      <c r="A102" s="691"/>
      <c r="B102" s="266" t="s">
        <v>25</v>
      </c>
      <c r="C102" s="252" t="s">
        <v>2403</v>
      </c>
      <c r="D102" s="253" t="s">
        <v>1781</v>
      </c>
      <c r="E102" s="247" t="s">
        <v>11</v>
      </c>
      <c r="F102" s="254"/>
      <c r="G102" s="257"/>
      <c r="H102" s="257"/>
      <c r="I102" s="257"/>
      <c r="J102" s="251"/>
    </row>
    <row r="103" spans="1:10" ht="15.75" customHeight="1">
      <c r="A103" s="691">
        <v>43</v>
      </c>
      <c r="B103" s="266" t="s">
        <v>25</v>
      </c>
      <c r="C103" s="246" t="s">
        <v>2631</v>
      </c>
      <c r="D103" s="251"/>
      <c r="E103" s="242" t="s">
        <v>12</v>
      </c>
      <c r="F103" s="254"/>
      <c r="G103" s="257" t="s">
        <v>2632</v>
      </c>
      <c r="H103" s="257"/>
      <c r="I103" s="257"/>
      <c r="J103" s="707" t="s">
        <v>2633</v>
      </c>
    </row>
    <row r="104" spans="1:10">
      <c r="A104" s="691"/>
      <c r="B104" s="266" t="s">
        <v>25</v>
      </c>
      <c r="C104" s="260" t="s">
        <v>2413</v>
      </c>
      <c r="D104" s="253" t="s">
        <v>1781</v>
      </c>
      <c r="E104" s="242" t="s">
        <v>12</v>
      </c>
      <c r="F104" s="254"/>
      <c r="G104" s="257"/>
      <c r="H104" s="257"/>
      <c r="I104" s="257"/>
      <c r="J104" s="708"/>
    </row>
    <row r="105" spans="1:10" ht="18" customHeight="1">
      <c r="A105" s="704">
        <v>44</v>
      </c>
      <c r="B105" s="266" t="s">
        <v>25</v>
      </c>
      <c r="C105" s="246" t="s">
        <v>2634</v>
      </c>
      <c r="D105" s="251"/>
      <c r="E105" s="242" t="s">
        <v>12</v>
      </c>
      <c r="F105" s="254"/>
      <c r="G105" s="257" t="s">
        <v>2635</v>
      </c>
      <c r="H105" s="257"/>
      <c r="I105" s="257" t="s">
        <v>2636</v>
      </c>
      <c r="J105" s="708"/>
    </row>
    <row r="106" spans="1:10">
      <c r="A106" s="705"/>
      <c r="B106" s="266" t="s">
        <v>25</v>
      </c>
      <c r="C106" s="260" t="s">
        <v>2637</v>
      </c>
      <c r="D106" s="253" t="s">
        <v>2638</v>
      </c>
      <c r="E106" s="242" t="s">
        <v>12</v>
      </c>
      <c r="F106" s="254"/>
      <c r="G106" s="257"/>
      <c r="H106" s="257"/>
      <c r="I106" s="257"/>
      <c r="J106" s="708"/>
    </row>
    <row r="107" spans="1:10">
      <c r="A107" s="705"/>
      <c r="B107" s="266" t="s">
        <v>25</v>
      </c>
      <c r="C107" s="260" t="s">
        <v>2639</v>
      </c>
      <c r="D107" s="253" t="s">
        <v>2640</v>
      </c>
      <c r="E107" s="242" t="s">
        <v>12</v>
      </c>
      <c r="F107" s="254"/>
      <c r="G107" s="257"/>
      <c r="H107" s="257"/>
      <c r="I107" s="257"/>
      <c r="J107" s="708"/>
    </row>
    <row r="108" spans="1:10">
      <c r="A108" s="705"/>
      <c r="B108" s="266" t="s">
        <v>25</v>
      </c>
      <c r="C108" s="260" t="s">
        <v>2641</v>
      </c>
      <c r="D108" s="253" t="s">
        <v>2642</v>
      </c>
      <c r="E108" s="242" t="s">
        <v>12</v>
      </c>
      <c r="F108" s="254"/>
      <c r="G108" s="257"/>
      <c r="H108" s="257"/>
      <c r="I108" s="257"/>
      <c r="J108" s="708"/>
    </row>
    <row r="109" spans="1:10">
      <c r="A109" s="705"/>
      <c r="B109" s="266" t="s">
        <v>25</v>
      </c>
      <c r="C109" s="260" t="s">
        <v>2643</v>
      </c>
      <c r="D109" s="253" t="s">
        <v>2451</v>
      </c>
      <c r="E109" s="242" t="s">
        <v>12</v>
      </c>
      <c r="F109" s="254"/>
      <c r="G109" s="257"/>
      <c r="H109" s="257"/>
      <c r="I109" s="257"/>
      <c r="J109" s="708"/>
    </row>
    <row r="110" spans="1:10">
      <c r="A110" s="705"/>
      <c r="B110" s="266" t="s">
        <v>25</v>
      </c>
      <c r="C110" s="260" t="s">
        <v>2644</v>
      </c>
      <c r="D110" s="253" t="s">
        <v>2451</v>
      </c>
      <c r="E110" s="242" t="s">
        <v>12</v>
      </c>
      <c r="F110" s="254"/>
      <c r="G110" s="257"/>
      <c r="H110" s="257"/>
      <c r="I110" s="257"/>
      <c r="J110" s="708"/>
    </row>
    <row r="111" spans="1:10">
      <c r="A111" s="705"/>
      <c r="B111" s="266" t="s">
        <v>25</v>
      </c>
      <c r="C111" s="260" t="s">
        <v>2645</v>
      </c>
      <c r="D111" s="253" t="s">
        <v>2451</v>
      </c>
      <c r="E111" s="242" t="s">
        <v>12</v>
      </c>
      <c r="F111" s="254"/>
      <c r="G111" s="257"/>
      <c r="H111" s="257"/>
      <c r="I111" s="257"/>
      <c r="J111" s="708"/>
    </row>
    <row r="112" spans="1:10">
      <c r="A112" s="705"/>
      <c r="B112" s="266" t="s">
        <v>25</v>
      </c>
      <c r="C112" s="260" t="s">
        <v>2646</v>
      </c>
      <c r="D112" s="253" t="s">
        <v>2451</v>
      </c>
      <c r="E112" s="242" t="s">
        <v>12</v>
      </c>
      <c r="F112" s="254"/>
      <c r="G112" s="257"/>
      <c r="H112" s="257"/>
      <c r="I112" s="257"/>
      <c r="J112" s="708"/>
    </row>
    <row r="113" spans="1:13">
      <c r="A113" s="705"/>
      <c r="B113" s="266" t="s">
        <v>25</v>
      </c>
      <c r="C113" s="260" t="s">
        <v>2413</v>
      </c>
      <c r="D113" s="253" t="s">
        <v>1781</v>
      </c>
      <c r="E113" s="242" t="s">
        <v>12</v>
      </c>
      <c r="F113" s="254"/>
      <c r="G113" s="257"/>
      <c r="H113" s="257"/>
      <c r="I113" s="257"/>
      <c r="J113" s="708"/>
    </row>
    <row r="114" spans="1:13">
      <c r="A114" s="691">
        <v>45</v>
      </c>
      <c r="B114" s="266" t="s">
        <v>25</v>
      </c>
      <c r="C114" s="246" t="s">
        <v>2647</v>
      </c>
      <c r="D114" s="253"/>
      <c r="E114" s="242" t="s">
        <v>12</v>
      </c>
      <c r="F114" s="254"/>
      <c r="G114" s="257"/>
      <c r="H114" s="257"/>
      <c r="I114" s="257"/>
      <c r="J114" s="708"/>
    </row>
    <row r="115" spans="1:13">
      <c r="A115" s="691"/>
      <c r="B115" s="266" t="s">
        <v>25</v>
      </c>
      <c r="C115" s="260" t="s">
        <v>2413</v>
      </c>
      <c r="D115" s="253" t="s">
        <v>1781</v>
      </c>
      <c r="E115" s="242" t="s">
        <v>12</v>
      </c>
      <c r="F115" s="254"/>
      <c r="G115" s="257"/>
      <c r="H115" s="257"/>
      <c r="I115" s="257"/>
      <c r="J115" s="708"/>
    </row>
    <row r="116" spans="1:13" ht="17.25" customHeight="1">
      <c r="A116" s="691">
        <v>46</v>
      </c>
      <c r="B116" s="266" t="s">
        <v>25</v>
      </c>
      <c r="C116" s="246" t="s">
        <v>2648</v>
      </c>
      <c r="D116" s="251"/>
      <c r="E116" s="242" t="s">
        <v>12</v>
      </c>
      <c r="F116" s="254"/>
      <c r="G116" s="257"/>
      <c r="H116" s="257"/>
      <c r="I116" s="257" t="s">
        <v>2649</v>
      </c>
      <c r="J116" s="708"/>
    </row>
    <row r="117" spans="1:13">
      <c r="A117" s="691"/>
      <c r="B117" s="266" t="s">
        <v>25</v>
      </c>
      <c r="C117" s="260" t="s">
        <v>2413</v>
      </c>
      <c r="D117" s="253" t="s">
        <v>1781</v>
      </c>
      <c r="E117" s="242" t="s">
        <v>12</v>
      </c>
      <c r="F117" s="254"/>
      <c r="G117" s="257"/>
      <c r="H117" s="257"/>
      <c r="I117" s="257"/>
      <c r="J117" s="709"/>
    </row>
    <row r="118" spans="1:13">
      <c r="A118" s="691">
        <v>47</v>
      </c>
      <c r="B118" s="266" t="s">
        <v>25</v>
      </c>
      <c r="C118" s="246" t="s">
        <v>2650</v>
      </c>
      <c r="D118" s="251"/>
      <c r="E118" s="247" t="s">
        <v>11</v>
      </c>
      <c r="F118" s="254"/>
      <c r="G118" s="257"/>
      <c r="I118" s="257" t="s">
        <v>2651</v>
      </c>
      <c r="J118" s="251"/>
    </row>
    <row r="119" spans="1:13">
      <c r="A119" s="691"/>
      <c r="B119" s="266" t="s">
        <v>25</v>
      </c>
      <c r="C119" s="252" t="s">
        <v>2403</v>
      </c>
      <c r="D119" s="253" t="s">
        <v>1781</v>
      </c>
      <c r="E119" s="247" t="s">
        <v>11</v>
      </c>
      <c r="F119" s="254"/>
      <c r="G119" s="257"/>
      <c r="H119" s="257"/>
      <c r="I119" s="257"/>
      <c r="J119" s="251"/>
      <c r="M119" s="257"/>
    </row>
  </sheetData>
  <mergeCells count="51">
    <mergeCell ref="A118:A119"/>
    <mergeCell ref="A99:A100"/>
    <mergeCell ref="J99:J100"/>
    <mergeCell ref="A101:A102"/>
    <mergeCell ref="A103:A104"/>
    <mergeCell ref="J103:J117"/>
    <mergeCell ref="A105:A113"/>
    <mergeCell ref="A114:A115"/>
    <mergeCell ref="A116:A117"/>
    <mergeCell ref="A97:A98"/>
    <mergeCell ref="J73:J74"/>
    <mergeCell ref="A75:A76"/>
    <mergeCell ref="A77:A78"/>
    <mergeCell ref="A79:A80"/>
    <mergeCell ref="A81:A83"/>
    <mergeCell ref="A84:A85"/>
    <mergeCell ref="A73:A74"/>
    <mergeCell ref="A86:A87"/>
    <mergeCell ref="A88:A90"/>
    <mergeCell ref="A91:A92"/>
    <mergeCell ref="A93:A94"/>
    <mergeCell ref="A95:A96"/>
    <mergeCell ref="A62:A64"/>
    <mergeCell ref="A65:A66"/>
    <mergeCell ref="A67:A68"/>
    <mergeCell ref="A69:A70"/>
    <mergeCell ref="A71:A72"/>
    <mergeCell ref="A60:A61"/>
    <mergeCell ref="A34:A36"/>
    <mergeCell ref="A37:A38"/>
    <mergeCell ref="A39:A40"/>
    <mergeCell ref="A41:A43"/>
    <mergeCell ref="A44:A45"/>
    <mergeCell ref="A46:A47"/>
    <mergeCell ref="A48:A50"/>
    <mergeCell ref="A51:A52"/>
    <mergeCell ref="A53:A54"/>
    <mergeCell ref="A55:A57"/>
    <mergeCell ref="A58:A59"/>
    <mergeCell ref="A32:A33"/>
    <mergeCell ref="C1:D8"/>
    <mergeCell ref="A10:A11"/>
    <mergeCell ref="A12:A13"/>
    <mergeCell ref="A14:A15"/>
    <mergeCell ref="A16:A17"/>
    <mergeCell ref="A18:A19"/>
    <mergeCell ref="A20:A22"/>
    <mergeCell ref="A23:A24"/>
    <mergeCell ref="A25:A26"/>
    <mergeCell ref="A27:A29"/>
    <mergeCell ref="A30:A31"/>
  </mergeCells>
  <phoneticPr fontId="2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U352"/>
  <sheetViews>
    <sheetView showGridLines="0" topLeftCell="A109" workbookViewId="0">
      <selection activeCell="H127" sqref="H127"/>
    </sheetView>
  </sheetViews>
  <sheetFormatPr defaultColWidth="9" defaultRowHeight="15.75" customHeight="1"/>
  <cols>
    <col min="1" max="1" width="5.375" style="74" customWidth="1"/>
    <col min="2" max="2" width="5.5" style="74" bestFit="1" customWidth="1"/>
    <col min="3" max="3" width="4.875" style="81" customWidth="1"/>
    <col min="4" max="4" width="12.875" style="74" customWidth="1"/>
    <col min="5" max="5" width="52.875" style="74" customWidth="1"/>
    <col min="6" max="6" width="18.125" style="81" customWidth="1"/>
    <col min="7" max="7" width="13.875" style="74" customWidth="1"/>
    <col min="8" max="8" width="24.5" style="81" customWidth="1"/>
    <col min="9" max="9" width="24.125" style="74" bestFit="1" customWidth="1"/>
    <col min="10" max="10" width="20" style="74" customWidth="1"/>
    <col min="11" max="11" width="40.625" style="74" customWidth="1"/>
    <col min="12" max="12" width="40" style="74" customWidth="1"/>
    <col min="13" max="224" width="8.625" style="74" customWidth="1"/>
    <col min="225" max="16384" width="9" style="75"/>
  </cols>
  <sheetData>
    <row r="1" spans="1:12" ht="15.75" customHeight="1">
      <c r="A1" s="88"/>
      <c r="B1" s="273"/>
      <c r="C1" s="44"/>
      <c r="D1" s="636" t="s">
        <v>1306</v>
      </c>
      <c r="E1" s="718"/>
      <c r="F1" s="715"/>
      <c r="G1" s="69"/>
      <c r="H1" s="94" t="s">
        <v>5</v>
      </c>
      <c r="I1" s="76"/>
      <c r="J1" s="42"/>
      <c r="K1" s="78"/>
      <c r="L1" s="42"/>
    </row>
    <row r="2" spans="1:12" ht="15.75" customHeight="1">
      <c r="A2" s="88"/>
      <c r="B2" s="273"/>
      <c r="C2" s="44"/>
      <c r="D2" s="718"/>
      <c r="E2" s="718"/>
      <c r="F2" s="716"/>
      <c r="G2" s="25" t="s">
        <v>6</v>
      </c>
      <c r="H2" s="22">
        <f>COUNTIF(G10:G205,"Not POR")</f>
        <v>13</v>
      </c>
      <c r="I2" s="76"/>
      <c r="J2" s="42"/>
      <c r="K2" s="78"/>
      <c r="L2" s="42"/>
    </row>
    <row r="3" spans="1:12" ht="15.75" customHeight="1">
      <c r="A3" s="88"/>
      <c r="B3" s="273"/>
      <c r="C3" s="44"/>
      <c r="D3" s="718"/>
      <c r="E3" s="718"/>
      <c r="F3" s="716"/>
      <c r="G3" s="31" t="s">
        <v>8</v>
      </c>
      <c r="H3" s="22">
        <f>COUNTIF(G10:G205,"CHN validation")</f>
        <v>0</v>
      </c>
      <c r="I3" s="76"/>
      <c r="J3" s="42"/>
      <c r="K3" s="78"/>
      <c r="L3" s="42"/>
    </row>
    <row r="4" spans="1:12" ht="15.75" customHeight="1">
      <c r="A4" s="88"/>
      <c r="B4" s="273"/>
      <c r="C4" s="44"/>
      <c r="D4" s="718"/>
      <c r="E4" s="718"/>
      <c r="F4" s="716"/>
      <c r="G4" s="32" t="s">
        <v>9</v>
      </c>
      <c r="H4" s="22">
        <f>COUNTIF(G10:G205,"New Item")</f>
        <v>0</v>
      </c>
      <c r="I4" s="76"/>
      <c r="J4" s="42"/>
      <c r="K4" s="78"/>
      <c r="L4" s="42"/>
    </row>
    <row r="5" spans="1:12" ht="19.5" customHeight="1">
      <c r="A5" s="42"/>
      <c r="B5" s="274"/>
      <c r="C5" s="44"/>
      <c r="D5" s="718"/>
      <c r="E5" s="718"/>
      <c r="F5" s="716"/>
      <c r="G5" s="33" t="s">
        <v>7</v>
      </c>
      <c r="H5" s="22">
        <f>COUNTIF(G10:G205,"Pending update")</f>
        <v>0</v>
      </c>
      <c r="I5" s="76"/>
      <c r="J5" s="42"/>
      <c r="K5" s="42"/>
      <c r="L5" s="42"/>
    </row>
    <row r="6" spans="1:12" ht="15.75" customHeight="1">
      <c r="A6" s="88"/>
      <c r="B6" s="273"/>
      <c r="C6" s="44"/>
      <c r="D6" s="718"/>
      <c r="E6" s="718"/>
      <c r="F6" s="716"/>
      <c r="G6" s="35" t="s">
        <v>10</v>
      </c>
      <c r="H6" s="22">
        <v>0</v>
      </c>
      <c r="I6" s="76"/>
      <c r="J6" s="42"/>
      <c r="K6" s="78"/>
      <c r="L6" s="42"/>
    </row>
    <row r="7" spans="1:12" ht="15.75" customHeight="1">
      <c r="A7" s="88"/>
      <c r="B7" s="273"/>
      <c r="C7" s="44"/>
      <c r="D7" s="718"/>
      <c r="E7" s="718"/>
      <c r="F7" s="716"/>
      <c r="G7" s="36" t="s">
        <v>11</v>
      </c>
      <c r="H7" s="22">
        <f>COUNTIF(G10:G205,"Ready")</f>
        <v>163</v>
      </c>
      <c r="I7" s="76"/>
      <c r="J7" s="42"/>
      <c r="K7" s="78"/>
      <c r="L7" s="42"/>
    </row>
    <row r="8" spans="1:12" ht="15.75" customHeight="1" thickBot="1">
      <c r="A8" s="96"/>
      <c r="B8" s="96"/>
      <c r="C8" s="97"/>
      <c r="D8" s="719"/>
      <c r="E8" s="719"/>
      <c r="F8" s="717"/>
      <c r="G8" s="98" t="s">
        <v>12</v>
      </c>
      <c r="H8" s="106">
        <f>COUNTIF(G10:G205,"Not ready")</f>
        <v>0</v>
      </c>
      <c r="I8" s="99"/>
      <c r="J8" s="89"/>
      <c r="K8" s="100"/>
      <c r="L8" s="89"/>
    </row>
    <row r="9" spans="1:12" ht="31.5" customHeight="1">
      <c r="A9" s="459" t="s">
        <v>13</v>
      </c>
      <c r="B9" s="460" t="s">
        <v>2717</v>
      </c>
      <c r="C9" s="460" t="s">
        <v>14</v>
      </c>
      <c r="D9" s="460" t="s">
        <v>15</v>
      </c>
      <c r="E9" s="460" t="s">
        <v>16</v>
      </c>
      <c r="F9" s="460" t="s">
        <v>206</v>
      </c>
      <c r="G9" s="460" t="s">
        <v>19</v>
      </c>
      <c r="H9" s="460" t="s">
        <v>1303</v>
      </c>
      <c r="I9" s="460" t="s">
        <v>20</v>
      </c>
      <c r="J9" s="460" t="s">
        <v>21</v>
      </c>
      <c r="K9" s="460" t="s">
        <v>23</v>
      </c>
      <c r="L9" s="461" t="s">
        <v>207</v>
      </c>
    </row>
    <row r="10" spans="1:12" ht="16.5" customHeight="1">
      <c r="A10" s="515" t="s">
        <v>746</v>
      </c>
      <c r="B10" s="276"/>
      <c r="C10" s="276" t="s">
        <v>25</v>
      </c>
      <c r="D10" s="277" t="s">
        <v>28</v>
      </c>
      <c r="E10" s="278" t="s">
        <v>29</v>
      </c>
      <c r="F10" s="279"/>
      <c r="G10" s="224" t="s">
        <v>11</v>
      </c>
      <c r="H10" s="279"/>
      <c r="I10" s="280"/>
      <c r="J10" s="281"/>
      <c r="K10" s="282"/>
      <c r="L10" s="481"/>
    </row>
    <row r="11" spans="1:12" ht="16.5" customHeight="1">
      <c r="A11" s="515" t="s">
        <v>747</v>
      </c>
      <c r="B11" s="276"/>
      <c r="C11" s="276" t="s">
        <v>25</v>
      </c>
      <c r="D11" s="277" t="s">
        <v>28</v>
      </c>
      <c r="E11" s="278" t="s">
        <v>31</v>
      </c>
      <c r="F11" s="279"/>
      <c r="G11" s="224" t="s">
        <v>11</v>
      </c>
      <c r="H11" s="279"/>
      <c r="I11" s="280"/>
      <c r="J11" s="281"/>
      <c r="K11" s="282"/>
      <c r="L11" s="481"/>
    </row>
    <row r="12" spans="1:12" ht="16.5" customHeight="1">
      <c r="A12" s="515" t="s">
        <v>748</v>
      </c>
      <c r="B12" s="276"/>
      <c r="C12" s="276" t="s">
        <v>25</v>
      </c>
      <c r="D12" s="277" t="s">
        <v>33</v>
      </c>
      <c r="E12" s="277" t="s">
        <v>34</v>
      </c>
      <c r="F12" s="279"/>
      <c r="G12" s="224" t="s">
        <v>11</v>
      </c>
      <c r="H12" s="279"/>
      <c r="I12" s="280"/>
      <c r="J12" s="283" t="s">
        <v>1460</v>
      </c>
      <c r="K12" s="282"/>
      <c r="L12" s="481"/>
    </row>
    <row r="13" spans="1:12" ht="16.5" customHeight="1">
      <c r="A13" s="515" t="s">
        <v>749</v>
      </c>
      <c r="B13" s="276"/>
      <c r="C13" s="276" t="s">
        <v>25</v>
      </c>
      <c r="D13" s="277" t="s">
        <v>33</v>
      </c>
      <c r="E13" s="284" t="s">
        <v>209</v>
      </c>
      <c r="F13" s="276"/>
      <c r="G13" s="224" t="s">
        <v>11</v>
      </c>
      <c r="H13" s="279"/>
      <c r="I13" s="279"/>
      <c r="J13" s="283" t="s">
        <v>1405</v>
      </c>
      <c r="K13" s="282"/>
      <c r="L13" s="481"/>
    </row>
    <row r="14" spans="1:12" ht="16.5" customHeight="1">
      <c r="A14" s="515" t="s">
        <v>750</v>
      </c>
      <c r="B14" s="276"/>
      <c r="C14" s="276" t="s">
        <v>25</v>
      </c>
      <c r="D14" s="277" t="s">
        <v>28</v>
      </c>
      <c r="E14" s="277" t="s">
        <v>1658</v>
      </c>
      <c r="F14" s="279"/>
      <c r="G14" s="224" t="s">
        <v>11</v>
      </c>
      <c r="H14" s="279"/>
      <c r="I14" s="280"/>
      <c r="J14" s="280"/>
      <c r="K14" s="282"/>
      <c r="L14" s="481"/>
    </row>
    <row r="15" spans="1:12" ht="16.5" customHeight="1">
      <c r="A15" s="515" t="s">
        <v>751</v>
      </c>
      <c r="B15" s="276"/>
      <c r="C15" s="276" t="s">
        <v>25</v>
      </c>
      <c r="D15" s="277" t="s">
        <v>26</v>
      </c>
      <c r="E15" s="284" t="s">
        <v>1659</v>
      </c>
      <c r="F15" s="279"/>
      <c r="G15" s="224" t="s">
        <v>11</v>
      </c>
      <c r="H15" s="279"/>
      <c r="I15" s="277" t="s">
        <v>1773</v>
      </c>
      <c r="J15" s="280"/>
      <c r="K15" s="282" t="s">
        <v>1772</v>
      </c>
      <c r="L15" s="516"/>
    </row>
    <row r="16" spans="1:12" ht="16.5" customHeight="1">
      <c r="A16" s="515" t="s">
        <v>752</v>
      </c>
      <c r="B16" s="276"/>
      <c r="C16" s="276" t="s">
        <v>25</v>
      </c>
      <c r="D16" s="277" t="s">
        <v>26</v>
      </c>
      <c r="E16" s="277" t="s">
        <v>27</v>
      </c>
      <c r="F16" s="279"/>
      <c r="G16" s="224" t="s">
        <v>11</v>
      </c>
      <c r="H16" s="279"/>
      <c r="I16" s="280"/>
      <c r="J16" s="280"/>
      <c r="K16" s="282" t="s">
        <v>1421</v>
      </c>
      <c r="L16" s="481"/>
    </row>
    <row r="17" spans="1:12" ht="16.5" customHeight="1">
      <c r="A17" s="515" t="s">
        <v>753</v>
      </c>
      <c r="B17" s="276"/>
      <c r="C17" s="276" t="s">
        <v>25</v>
      </c>
      <c r="D17" s="277" t="s">
        <v>26</v>
      </c>
      <c r="E17" s="277" t="s">
        <v>1428</v>
      </c>
      <c r="F17" s="279"/>
      <c r="G17" s="224" t="s">
        <v>11</v>
      </c>
      <c r="H17" s="279"/>
      <c r="I17" s="280"/>
      <c r="J17" s="280"/>
      <c r="K17" s="282" t="s">
        <v>1449</v>
      </c>
      <c r="L17" s="517"/>
    </row>
    <row r="18" spans="1:12" ht="16.5" customHeight="1">
      <c r="A18" s="515" t="s">
        <v>754</v>
      </c>
      <c r="B18" s="276"/>
      <c r="C18" s="276" t="s">
        <v>25</v>
      </c>
      <c r="D18" s="277" t="s">
        <v>204</v>
      </c>
      <c r="E18" s="278" t="s">
        <v>1429</v>
      </c>
      <c r="F18" s="279"/>
      <c r="G18" s="224" t="s">
        <v>11</v>
      </c>
      <c r="H18" s="279"/>
      <c r="I18" s="280"/>
      <c r="J18" s="280"/>
      <c r="K18" s="282" t="s">
        <v>1461</v>
      </c>
      <c r="L18" s="517"/>
    </row>
    <row r="19" spans="1:12" ht="16.5" customHeight="1">
      <c r="A19" s="515" t="s">
        <v>755</v>
      </c>
      <c r="B19" s="276"/>
      <c r="C19" s="276" t="s">
        <v>25</v>
      </c>
      <c r="D19" s="277" t="s">
        <v>26</v>
      </c>
      <c r="E19" s="277" t="s">
        <v>213</v>
      </c>
      <c r="F19" s="279"/>
      <c r="G19" s="224" t="s">
        <v>11</v>
      </c>
      <c r="H19" s="279"/>
      <c r="I19" s="280"/>
      <c r="J19" s="285"/>
      <c r="K19" s="282"/>
      <c r="L19" s="481"/>
    </row>
    <row r="20" spans="1:12" ht="16.5" customHeight="1">
      <c r="A20" s="515" t="s">
        <v>756</v>
      </c>
      <c r="B20" s="276"/>
      <c r="C20" s="276" t="s">
        <v>25</v>
      </c>
      <c r="D20" s="277" t="s">
        <v>223</v>
      </c>
      <c r="E20" s="277" t="s">
        <v>224</v>
      </c>
      <c r="F20" s="276" t="s">
        <v>521</v>
      </c>
      <c r="G20" s="224" t="s">
        <v>11</v>
      </c>
      <c r="H20" s="279"/>
      <c r="I20" s="280"/>
      <c r="J20" s="280"/>
      <c r="K20" s="282" t="s">
        <v>1425</v>
      </c>
      <c r="L20" s="481"/>
    </row>
    <row r="21" spans="1:12" ht="16.5" customHeight="1">
      <c r="A21" s="515" t="s">
        <v>757</v>
      </c>
      <c r="B21" s="276"/>
      <c r="C21" s="276" t="s">
        <v>25</v>
      </c>
      <c r="D21" s="277" t="s">
        <v>223</v>
      </c>
      <c r="E21" s="277" t="s">
        <v>227</v>
      </c>
      <c r="F21" s="276" t="s">
        <v>228</v>
      </c>
      <c r="G21" s="224" t="s">
        <v>11</v>
      </c>
      <c r="H21" s="279"/>
      <c r="I21" s="280"/>
      <c r="J21" s="280"/>
      <c r="K21" s="282" t="s">
        <v>1407</v>
      </c>
      <c r="L21" s="481"/>
    </row>
    <row r="22" spans="1:12" ht="16.5" customHeight="1">
      <c r="A22" s="515" t="s">
        <v>758</v>
      </c>
      <c r="B22" s="276"/>
      <c r="C22" s="276" t="s">
        <v>25</v>
      </c>
      <c r="D22" s="277" t="s">
        <v>223</v>
      </c>
      <c r="E22" s="277" t="s">
        <v>230</v>
      </c>
      <c r="F22" s="279"/>
      <c r="G22" s="224" t="s">
        <v>11</v>
      </c>
      <c r="H22" s="279"/>
      <c r="I22" s="279"/>
      <c r="J22" s="280"/>
      <c r="K22" s="286" t="s">
        <v>2667</v>
      </c>
      <c r="L22" s="481"/>
    </row>
    <row r="23" spans="1:12" ht="16.5" customHeight="1">
      <c r="A23" s="515" t="s">
        <v>759</v>
      </c>
      <c r="B23" s="276"/>
      <c r="C23" s="276" t="s">
        <v>25</v>
      </c>
      <c r="D23" s="277" t="s">
        <v>223</v>
      </c>
      <c r="E23" s="284" t="s">
        <v>1550</v>
      </c>
      <c r="F23" s="276" t="s">
        <v>760</v>
      </c>
      <c r="G23" s="224" t="s">
        <v>11</v>
      </c>
      <c r="H23" s="279"/>
      <c r="I23" s="280"/>
      <c r="J23" s="280"/>
      <c r="K23" s="282" t="s">
        <v>2666</v>
      </c>
      <c r="L23" s="481"/>
    </row>
    <row r="24" spans="1:12" ht="16.5" customHeight="1">
      <c r="A24" s="515" t="s">
        <v>761</v>
      </c>
      <c r="B24" s="276"/>
      <c r="C24" s="276" t="s">
        <v>25</v>
      </c>
      <c r="D24" s="277" t="s">
        <v>186</v>
      </c>
      <c r="E24" s="277" t="s">
        <v>1533</v>
      </c>
      <c r="F24" s="279"/>
      <c r="G24" s="224" t="s">
        <v>11</v>
      </c>
      <c r="H24" s="279"/>
      <c r="I24" s="280"/>
      <c r="J24" s="280"/>
      <c r="K24" s="282" t="s">
        <v>1462</v>
      </c>
      <c r="L24" s="481"/>
    </row>
    <row r="25" spans="1:12" ht="16.5" customHeight="1">
      <c r="A25" s="515" t="s">
        <v>762</v>
      </c>
      <c r="B25" s="276"/>
      <c r="C25" s="276" t="s">
        <v>25</v>
      </c>
      <c r="D25" s="277" t="s">
        <v>223</v>
      </c>
      <c r="E25" s="277" t="s">
        <v>763</v>
      </c>
      <c r="F25" s="276" t="s">
        <v>232</v>
      </c>
      <c r="G25" s="224" t="s">
        <v>11</v>
      </c>
      <c r="H25" s="279"/>
      <c r="I25" s="280"/>
      <c r="J25" s="280"/>
      <c r="K25" s="282" t="s">
        <v>1466</v>
      </c>
      <c r="L25" s="481"/>
    </row>
    <row r="26" spans="1:12" ht="16.5" customHeight="1">
      <c r="A26" s="515" t="s">
        <v>764</v>
      </c>
      <c r="B26" s="276"/>
      <c r="C26" s="276" t="s">
        <v>25</v>
      </c>
      <c r="D26" s="277" t="s">
        <v>223</v>
      </c>
      <c r="E26" s="277" t="s">
        <v>233</v>
      </c>
      <c r="F26" s="279"/>
      <c r="G26" s="224" t="s">
        <v>11</v>
      </c>
      <c r="H26" s="279"/>
      <c r="I26" s="280"/>
      <c r="J26" s="280"/>
      <c r="K26" s="282"/>
      <c r="L26" s="481"/>
    </row>
    <row r="27" spans="1:12" ht="16.5" customHeight="1">
      <c r="A27" s="515" t="s">
        <v>765</v>
      </c>
      <c r="B27" s="276"/>
      <c r="C27" s="276" t="s">
        <v>25</v>
      </c>
      <c r="D27" s="277" t="s">
        <v>223</v>
      </c>
      <c r="E27" s="277" t="s">
        <v>234</v>
      </c>
      <c r="F27" s="279"/>
      <c r="G27" s="224" t="s">
        <v>11</v>
      </c>
      <c r="H27" s="279"/>
      <c r="I27" s="280"/>
      <c r="J27" s="280"/>
      <c r="K27" s="282"/>
      <c r="L27" s="481"/>
    </row>
    <row r="28" spans="1:12" ht="16.5" customHeight="1">
      <c r="A28" s="515" t="s">
        <v>766</v>
      </c>
      <c r="B28" s="276"/>
      <c r="C28" s="276" t="s">
        <v>25</v>
      </c>
      <c r="D28" s="277" t="s">
        <v>223</v>
      </c>
      <c r="E28" s="277" t="s">
        <v>235</v>
      </c>
      <c r="F28" s="279"/>
      <c r="G28" s="224" t="s">
        <v>11</v>
      </c>
      <c r="H28" s="279"/>
      <c r="I28" s="280"/>
      <c r="J28" s="280"/>
      <c r="K28" s="282"/>
      <c r="L28" s="481"/>
    </row>
    <row r="29" spans="1:12" ht="16.5" customHeight="1">
      <c r="A29" s="515" t="s">
        <v>767</v>
      </c>
      <c r="B29" s="276"/>
      <c r="C29" s="276" t="s">
        <v>25</v>
      </c>
      <c r="D29" s="277" t="s">
        <v>223</v>
      </c>
      <c r="E29" s="277" t="s">
        <v>236</v>
      </c>
      <c r="F29" s="279"/>
      <c r="G29" s="224" t="s">
        <v>11</v>
      </c>
      <c r="H29" s="279"/>
      <c r="I29" s="280"/>
      <c r="J29" s="280"/>
      <c r="K29" s="282"/>
      <c r="L29" s="481"/>
    </row>
    <row r="30" spans="1:12" ht="16.5" customHeight="1">
      <c r="A30" s="515" t="s">
        <v>768</v>
      </c>
      <c r="B30" s="276"/>
      <c r="C30" s="276" t="s">
        <v>25</v>
      </c>
      <c r="D30" s="277" t="s">
        <v>223</v>
      </c>
      <c r="E30" s="277" t="s">
        <v>237</v>
      </c>
      <c r="F30" s="279"/>
      <c r="G30" s="224" t="s">
        <v>11</v>
      </c>
      <c r="H30" s="279"/>
      <c r="I30" s="280"/>
      <c r="J30" s="280"/>
      <c r="K30" s="282"/>
      <c r="L30" s="481"/>
    </row>
    <row r="31" spans="1:12" ht="16.5" customHeight="1">
      <c r="A31" s="515" t="s">
        <v>769</v>
      </c>
      <c r="B31" s="276"/>
      <c r="C31" s="276"/>
      <c r="D31" s="277" t="s">
        <v>223</v>
      </c>
      <c r="E31" s="337" t="s">
        <v>2769</v>
      </c>
      <c r="F31" s="279"/>
      <c r="G31" s="224" t="s">
        <v>11</v>
      </c>
      <c r="H31" s="279"/>
      <c r="I31" s="280"/>
      <c r="J31" s="280"/>
      <c r="K31" s="282"/>
      <c r="L31" s="478" t="s">
        <v>2758</v>
      </c>
    </row>
    <row r="32" spans="1:12" ht="16.5" customHeight="1">
      <c r="A32" s="515" t="s">
        <v>772</v>
      </c>
      <c r="B32" s="276"/>
      <c r="C32" s="276" t="s">
        <v>25</v>
      </c>
      <c r="D32" s="277" t="s">
        <v>26</v>
      </c>
      <c r="E32" s="277" t="s">
        <v>770</v>
      </c>
      <c r="F32" s="279"/>
      <c r="G32" s="224" t="s">
        <v>11</v>
      </c>
      <c r="H32" s="279"/>
      <c r="I32" s="277" t="s">
        <v>771</v>
      </c>
      <c r="J32" s="280"/>
      <c r="K32" s="282"/>
      <c r="L32" s="481"/>
    </row>
    <row r="33" spans="1:12" ht="16.5" customHeight="1">
      <c r="A33" s="515" t="s">
        <v>773</v>
      </c>
      <c r="B33" s="276"/>
      <c r="C33" s="276" t="s">
        <v>25</v>
      </c>
      <c r="D33" s="277" t="s">
        <v>26</v>
      </c>
      <c r="E33" s="277" t="s">
        <v>40</v>
      </c>
      <c r="F33" s="279"/>
      <c r="G33" s="224" t="s">
        <v>11</v>
      </c>
      <c r="H33" s="279"/>
      <c r="I33" s="277" t="s">
        <v>41</v>
      </c>
      <c r="J33" s="280"/>
      <c r="K33" s="282"/>
      <c r="L33" s="481"/>
    </row>
    <row r="34" spans="1:12" ht="16.5" customHeight="1">
      <c r="A34" s="515" t="s">
        <v>775</v>
      </c>
      <c r="B34" s="276"/>
      <c r="C34" s="276" t="s">
        <v>25</v>
      </c>
      <c r="D34" s="277" t="s">
        <v>26</v>
      </c>
      <c r="E34" s="277" t="s">
        <v>42</v>
      </c>
      <c r="F34" s="279"/>
      <c r="G34" s="224" t="s">
        <v>11</v>
      </c>
      <c r="H34" s="279"/>
      <c r="I34" s="277" t="s">
        <v>774</v>
      </c>
      <c r="J34" s="280"/>
      <c r="K34" s="282"/>
      <c r="L34" s="481"/>
    </row>
    <row r="35" spans="1:12" ht="16.5" customHeight="1">
      <c r="A35" s="515" t="s">
        <v>777</v>
      </c>
      <c r="B35" s="276"/>
      <c r="C35" s="276" t="s">
        <v>25</v>
      </c>
      <c r="D35" s="277" t="s">
        <v>26</v>
      </c>
      <c r="E35" s="277" t="s">
        <v>46</v>
      </c>
      <c r="F35" s="279"/>
      <c r="G35" s="224" t="s">
        <v>11</v>
      </c>
      <c r="H35" s="279"/>
      <c r="I35" s="277" t="s">
        <v>776</v>
      </c>
      <c r="J35" s="280"/>
      <c r="K35" s="282"/>
      <c r="L35" s="481"/>
    </row>
    <row r="36" spans="1:12" ht="16.5" customHeight="1">
      <c r="A36" s="515" t="s">
        <v>779</v>
      </c>
      <c r="B36" s="276"/>
      <c r="C36" s="276" t="s">
        <v>25</v>
      </c>
      <c r="D36" s="277" t="s">
        <v>26</v>
      </c>
      <c r="E36" s="287" t="s">
        <v>2759</v>
      </c>
      <c r="F36" s="279"/>
      <c r="G36" s="224" t="s">
        <v>11</v>
      </c>
      <c r="H36" s="279"/>
      <c r="I36" s="277" t="s">
        <v>778</v>
      </c>
      <c r="J36" s="280"/>
      <c r="K36" s="282"/>
      <c r="L36" s="481"/>
    </row>
    <row r="37" spans="1:12" ht="16.5" customHeight="1">
      <c r="A37" s="515" t="s">
        <v>781</v>
      </c>
      <c r="B37" s="276"/>
      <c r="C37" s="276" t="s">
        <v>25</v>
      </c>
      <c r="D37" s="277" t="s">
        <v>26</v>
      </c>
      <c r="E37" s="287" t="s">
        <v>48</v>
      </c>
      <c r="F37" s="279"/>
      <c r="G37" s="224" t="s">
        <v>11</v>
      </c>
      <c r="H37" s="279"/>
      <c r="I37" s="277" t="s">
        <v>780</v>
      </c>
      <c r="J37" s="280"/>
      <c r="K37" s="282"/>
      <c r="L37" s="481"/>
    </row>
    <row r="38" spans="1:12" ht="16.5" customHeight="1">
      <c r="A38" s="515" t="s">
        <v>783</v>
      </c>
      <c r="B38" s="276"/>
      <c r="C38" s="276" t="s">
        <v>25</v>
      </c>
      <c r="D38" s="277" t="s">
        <v>26</v>
      </c>
      <c r="E38" s="287" t="s">
        <v>52</v>
      </c>
      <c r="F38" s="279"/>
      <c r="G38" s="224" t="s">
        <v>11</v>
      </c>
      <c r="H38" s="279"/>
      <c r="I38" s="283" t="s">
        <v>782</v>
      </c>
      <c r="J38" s="280"/>
      <c r="K38" s="282"/>
      <c r="L38" s="481"/>
    </row>
    <row r="39" spans="1:12" ht="16.5" customHeight="1">
      <c r="A39" s="515" t="s">
        <v>785</v>
      </c>
      <c r="B39" s="276"/>
      <c r="C39" s="276" t="s">
        <v>25</v>
      </c>
      <c r="D39" s="277" t="s">
        <v>26</v>
      </c>
      <c r="E39" s="287" t="s">
        <v>50</v>
      </c>
      <c r="F39" s="279"/>
      <c r="G39" s="224" t="s">
        <v>11</v>
      </c>
      <c r="H39" s="279"/>
      <c r="I39" s="277" t="s">
        <v>784</v>
      </c>
      <c r="J39" s="280"/>
      <c r="K39" s="282"/>
      <c r="L39" s="481"/>
    </row>
    <row r="40" spans="1:12" ht="17.100000000000001" customHeight="1">
      <c r="A40" s="515" t="s">
        <v>786</v>
      </c>
      <c r="B40" s="276"/>
      <c r="C40" s="276" t="s">
        <v>25</v>
      </c>
      <c r="D40" s="277" t="s">
        <v>26</v>
      </c>
      <c r="E40" s="277" t="s">
        <v>1665</v>
      </c>
      <c r="F40" s="279"/>
      <c r="G40" s="224" t="s">
        <v>11</v>
      </c>
      <c r="H40" s="279"/>
      <c r="I40" s="280"/>
      <c r="J40" s="280"/>
      <c r="K40" s="282"/>
      <c r="L40" s="481"/>
    </row>
    <row r="41" spans="1:12" ht="18.600000000000001" customHeight="1">
      <c r="A41" s="515" t="s">
        <v>788</v>
      </c>
      <c r="B41" s="276"/>
      <c r="C41" s="276" t="s">
        <v>25</v>
      </c>
      <c r="D41" s="277" t="s">
        <v>26</v>
      </c>
      <c r="E41" s="277" t="s">
        <v>787</v>
      </c>
      <c r="F41" s="279"/>
      <c r="G41" s="224" t="s">
        <v>11</v>
      </c>
      <c r="H41" s="279"/>
      <c r="I41" s="277" t="s">
        <v>1737</v>
      </c>
      <c r="J41" s="280"/>
      <c r="K41" s="282"/>
      <c r="L41" s="481"/>
    </row>
    <row r="42" spans="1:12" ht="16.5" customHeight="1">
      <c r="A42" s="515" t="s">
        <v>792</v>
      </c>
      <c r="B42" s="276"/>
      <c r="C42" s="276" t="s">
        <v>25</v>
      </c>
      <c r="D42" s="277" t="s">
        <v>26</v>
      </c>
      <c r="E42" s="277" t="s">
        <v>789</v>
      </c>
      <c r="F42" s="279"/>
      <c r="G42" s="224" t="s">
        <v>11</v>
      </c>
      <c r="H42" s="288" t="s">
        <v>790</v>
      </c>
      <c r="I42" s="280"/>
      <c r="J42" s="280"/>
      <c r="K42" s="282" t="s">
        <v>791</v>
      </c>
      <c r="L42" s="481"/>
    </row>
    <row r="43" spans="1:12" ht="16.5" customHeight="1">
      <c r="A43" s="515" t="s">
        <v>795</v>
      </c>
      <c r="B43" s="276"/>
      <c r="C43" s="276" t="s">
        <v>25</v>
      </c>
      <c r="D43" s="277" t="s">
        <v>26</v>
      </c>
      <c r="E43" s="277" t="s">
        <v>793</v>
      </c>
      <c r="F43" s="279"/>
      <c r="G43" s="224" t="s">
        <v>11</v>
      </c>
      <c r="H43" s="289" t="s">
        <v>790</v>
      </c>
      <c r="I43" s="280"/>
      <c r="J43" s="280"/>
      <c r="K43" s="282" t="s">
        <v>794</v>
      </c>
      <c r="L43" s="481"/>
    </row>
    <row r="44" spans="1:12" ht="16.5" customHeight="1">
      <c r="A44" s="515" t="s">
        <v>799</v>
      </c>
      <c r="B44" s="276"/>
      <c r="C44" s="276" t="s">
        <v>25</v>
      </c>
      <c r="D44" s="277" t="s">
        <v>26</v>
      </c>
      <c r="E44" s="277" t="s">
        <v>796</v>
      </c>
      <c r="F44" s="279"/>
      <c r="G44" s="224" t="s">
        <v>11</v>
      </c>
      <c r="H44" s="288" t="s">
        <v>797</v>
      </c>
      <c r="I44" s="277" t="s">
        <v>1736</v>
      </c>
      <c r="J44" s="285"/>
      <c r="K44" s="282" t="s">
        <v>798</v>
      </c>
      <c r="L44" s="481"/>
    </row>
    <row r="45" spans="1:12" ht="16.5" customHeight="1">
      <c r="A45" s="515" t="s">
        <v>803</v>
      </c>
      <c r="B45" s="276"/>
      <c r="C45" s="276" t="s">
        <v>25</v>
      </c>
      <c r="D45" s="277" t="s">
        <v>26</v>
      </c>
      <c r="E45" s="277" t="s">
        <v>800</v>
      </c>
      <c r="F45" s="279"/>
      <c r="G45" s="224" t="s">
        <v>11</v>
      </c>
      <c r="H45" s="289" t="s">
        <v>801</v>
      </c>
      <c r="I45" s="280"/>
      <c r="J45" s="280"/>
      <c r="K45" s="282" t="s">
        <v>802</v>
      </c>
      <c r="L45" s="481"/>
    </row>
    <row r="46" spans="1:12" ht="16.5" customHeight="1">
      <c r="A46" s="515" t="s">
        <v>805</v>
      </c>
      <c r="B46" s="276"/>
      <c r="C46" s="276" t="s">
        <v>25</v>
      </c>
      <c r="D46" s="277" t="s">
        <v>26</v>
      </c>
      <c r="E46" s="277" t="s">
        <v>804</v>
      </c>
      <c r="F46" s="279"/>
      <c r="G46" s="224" t="s">
        <v>11</v>
      </c>
      <c r="H46" s="279"/>
      <c r="I46" s="279"/>
      <c r="J46" s="280"/>
      <c r="K46" s="282" t="s">
        <v>1532</v>
      </c>
      <c r="L46" s="481"/>
    </row>
    <row r="47" spans="1:12" ht="16.5" customHeight="1">
      <c r="A47" s="515" t="s">
        <v>809</v>
      </c>
      <c r="B47" s="276"/>
      <c r="C47" s="276" t="s">
        <v>25</v>
      </c>
      <c r="D47" s="277" t="s">
        <v>26</v>
      </c>
      <c r="E47" s="277" t="s">
        <v>806</v>
      </c>
      <c r="F47" s="276" t="s">
        <v>807</v>
      </c>
      <c r="G47" s="224" t="s">
        <v>11</v>
      </c>
      <c r="H47" s="290"/>
      <c r="I47" s="280"/>
      <c r="J47" s="280"/>
      <c r="K47" s="282" t="s">
        <v>1451</v>
      </c>
      <c r="L47" s="481"/>
    </row>
    <row r="48" spans="1:12" ht="16.5" customHeight="1">
      <c r="A48" s="515" t="s">
        <v>812</v>
      </c>
      <c r="B48" s="276"/>
      <c r="C48" s="276" t="s">
        <v>25</v>
      </c>
      <c r="D48" s="277" t="s">
        <v>810</v>
      </c>
      <c r="E48" s="277" t="s">
        <v>811</v>
      </c>
      <c r="F48" s="279"/>
      <c r="G48" s="224" t="s">
        <v>11</v>
      </c>
      <c r="H48" s="290"/>
      <c r="I48" s="279"/>
      <c r="J48" s="280"/>
      <c r="K48" s="282" t="s">
        <v>1450</v>
      </c>
      <c r="L48" s="481"/>
    </row>
    <row r="49" spans="1:12" ht="16.5" customHeight="1">
      <c r="A49" s="515" t="s">
        <v>814</v>
      </c>
      <c r="B49" s="276"/>
      <c r="C49" s="276" t="s">
        <v>25</v>
      </c>
      <c r="D49" s="277" t="s">
        <v>813</v>
      </c>
      <c r="E49" s="277" t="s">
        <v>811</v>
      </c>
      <c r="F49" s="279"/>
      <c r="G49" s="224" t="s">
        <v>11</v>
      </c>
      <c r="H49" s="290"/>
      <c r="I49" s="279"/>
      <c r="J49" s="280"/>
      <c r="K49" s="282" t="s">
        <v>1416</v>
      </c>
      <c r="L49" s="481"/>
    </row>
    <row r="50" spans="1:12" ht="16.5" customHeight="1">
      <c r="A50" s="515" t="s">
        <v>817</v>
      </c>
      <c r="B50" s="276"/>
      <c r="C50" s="276" t="s">
        <v>25</v>
      </c>
      <c r="D50" s="277" t="s">
        <v>810</v>
      </c>
      <c r="E50" s="277" t="s">
        <v>815</v>
      </c>
      <c r="F50" s="276" t="s">
        <v>816</v>
      </c>
      <c r="G50" s="224" t="s">
        <v>11</v>
      </c>
      <c r="H50" s="279"/>
      <c r="I50" s="279"/>
      <c r="J50" s="280"/>
      <c r="K50" s="282" t="s">
        <v>1467</v>
      </c>
      <c r="L50" s="481"/>
    </row>
    <row r="51" spans="1:12" ht="16.5" customHeight="1">
      <c r="A51" s="515" t="s">
        <v>819</v>
      </c>
      <c r="B51" s="276"/>
      <c r="C51" s="276" t="s">
        <v>25</v>
      </c>
      <c r="D51" s="277" t="s">
        <v>810</v>
      </c>
      <c r="E51" s="277" t="s">
        <v>818</v>
      </c>
      <c r="F51" s="276" t="s">
        <v>816</v>
      </c>
      <c r="G51" s="224" t="s">
        <v>11</v>
      </c>
      <c r="H51" s="279"/>
      <c r="I51" s="280"/>
      <c r="J51" s="280"/>
      <c r="K51" s="282"/>
      <c r="L51" s="481"/>
    </row>
    <row r="52" spans="1:12" ht="16.5" customHeight="1">
      <c r="A52" s="515" t="s">
        <v>821</v>
      </c>
      <c r="B52" s="276"/>
      <c r="C52" s="276" t="s">
        <v>25</v>
      </c>
      <c r="D52" s="277" t="s">
        <v>810</v>
      </c>
      <c r="E52" s="277" t="s">
        <v>820</v>
      </c>
      <c r="F52" s="276" t="s">
        <v>446</v>
      </c>
      <c r="G52" s="224" t="s">
        <v>11</v>
      </c>
      <c r="H52" s="279"/>
      <c r="I52" s="280"/>
      <c r="J52" s="280"/>
      <c r="K52" s="282"/>
      <c r="L52" s="481"/>
    </row>
    <row r="53" spans="1:12" ht="16.5" customHeight="1">
      <c r="A53" s="515" t="s">
        <v>824</v>
      </c>
      <c r="B53" s="276"/>
      <c r="C53" s="276" t="s">
        <v>25</v>
      </c>
      <c r="D53" s="277" t="s">
        <v>810</v>
      </c>
      <c r="E53" s="277" t="s">
        <v>822</v>
      </c>
      <c r="F53" s="276" t="s">
        <v>823</v>
      </c>
      <c r="G53" s="224" t="s">
        <v>11</v>
      </c>
      <c r="H53" s="279"/>
      <c r="I53" s="280"/>
      <c r="J53" s="280"/>
      <c r="K53" s="282"/>
      <c r="L53" s="481"/>
    </row>
    <row r="54" spans="1:12" ht="16.5" customHeight="1">
      <c r="A54" s="515" t="s">
        <v>826</v>
      </c>
      <c r="B54" s="276"/>
      <c r="C54" s="276" t="s">
        <v>25</v>
      </c>
      <c r="D54" s="277" t="s">
        <v>810</v>
      </c>
      <c r="E54" s="277" t="s">
        <v>825</v>
      </c>
      <c r="F54" s="276" t="s">
        <v>823</v>
      </c>
      <c r="G54" s="224" t="s">
        <v>11</v>
      </c>
      <c r="H54" s="279"/>
      <c r="I54" s="280"/>
      <c r="J54" s="280"/>
      <c r="K54" s="282"/>
      <c r="L54" s="481"/>
    </row>
    <row r="55" spans="1:12" ht="16.5" customHeight="1">
      <c r="A55" s="515" t="s">
        <v>828</v>
      </c>
      <c r="B55" s="276"/>
      <c r="C55" s="276" t="s">
        <v>25</v>
      </c>
      <c r="D55" s="277" t="s">
        <v>810</v>
      </c>
      <c r="E55" s="277" t="s">
        <v>827</v>
      </c>
      <c r="F55" s="276" t="s">
        <v>823</v>
      </c>
      <c r="G55" s="224" t="s">
        <v>11</v>
      </c>
      <c r="H55" s="279"/>
      <c r="I55" s="280"/>
      <c r="J55" s="280"/>
      <c r="K55" s="282"/>
      <c r="L55" s="481"/>
    </row>
    <row r="56" spans="1:12" ht="16.5" customHeight="1">
      <c r="A56" s="515" t="s">
        <v>831</v>
      </c>
      <c r="B56" s="276"/>
      <c r="C56" s="276" t="s">
        <v>25</v>
      </c>
      <c r="D56" s="277" t="s">
        <v>813</v>
      </c>
      <c r="E56" s="277" t="s">
        <v>829</v>
      </c>
      <c r="F56" s="276" t="s">
        <v>830</v>
      </c>
      <c r="G56" s="224" t="s">
        <v>11</v>
      </c>
      <c r="H56" s="279"/>
      <c r="I56" s="280"/>
      <c r="J56" s="280"/>
      <c r="K56" s="282"/>
      <c r="L56" s="481"/>
    </row>
    <row r="57" spans="1:12" ht="16.5" customHeight="1">
      <c r="A57" s="515" t="s">
        <v>834</v>
      </c>
      <c r="B57" s="276"/>
      <c r="C57" s="276" t="s">
        <v>25</v>
      </c>
      <c r="D57" s="277" t="s">
        <v>813</v>
      </c>
      <c r="E57" s="277" t="s">
        <v>832</v>
      </c>
      <c r="F57" s="276" t="s">
        <v>833</v>
      </c>
      <c r="G57" s="224" t="s">
        <v>11</v>
      </c>
      <c r="H57" s="279"/>
      <c r="I57" s="280"/>
      <c r="J57" s="280"/>
      <c r="K57" s="282"/>
      <c r="L57" s="481"/>
    </row>
    <row r="58" spans="1:12" ht="16.5" customHeight="1">
      <c r="A58" s="515" t="s">
        <v>836</v>
      </c>
      <c r="B58" s="276"/>
      <c r="C58" s="276" t="s">
        <v>25</v>
      </c>
      <c r="D58" s="277" t="s">
        <v>813</v>
      </c>
      <c r="E58" s="277" t="s">
        <v>835</v>
      </c>
      <c r="F58" s="276" t="s">
        <v>833</v>
      </c>
      <c r="G58" s="224" t="s">
        <v>11</v>
      </c>
      <c r="H58" s="279"/>
      <c r="I58" s="280"/>
      <c r="J58" s="280"/>
      <c r="K58" s="282"/>
      <c r="L58" s="481"/>
    </row>
    <row r="59" spans="1:12" ht="16.5" customHeight="1">
      <c r="A59" s="515" t="s">
        <v>838</v>
      </c>
      <c r="B59" s="276"/>
      <c r="C59" s="276" t="s">
        <v>25</v>
      </c>
      <c r="D59" s="277" t="s">
        <v>813</v>
      </c>
      <c r="E59" s="277" t="s">
        <v>837</v>
      </c>
      <c r="F59" s="276" t="s">
        <v>833</v>
      </c>
      <c r="G59" s="224" t="s">
        <v>11</v>
      </c>
      <c r="H59" s="279"/>
      <c r="I59" s="280"/>
      <c r="J59" s="280"/>
      <c r="K59" s="282"/>
      <c r="L59" s="481"/>
    </row>
    <row r="60" spans="1:12" ht="16.5" customHeight="1">
      <c r="A60" s="515" t="s">
        <v>840</v>
      </c>
      <c r="B60" s="276"/>
      <c r="C60" s="276" t="s">
        <v>25</v>
      </c>
      <c r="D60" s="277" t="s">
        <v>813</v>
      </c>
      <c r="E60" s="277" t="s">
        <v>822</v>
      </c>
      <c r="F60" s="276" t="s">
        <v>839</v>
      </c>
      <c r="G60" s="224" t="s">
        <v>11</v>
      </c>
      <c r="H60" s="279"/>
      <c r="I60" s="280"/>
      <c r="J60" s="280"/>
      <c r="K60" s="282"/>
      <c r="L60" s="481"/>
    </row>
    <row r="61" spans="1:12" ht="16.5" customHeight="1">
      <c r="A61" s="515" t="s">
        <v>841</v>
      </c>
      <c r="B61" s="276"/>
      <c r="C61" s="276" t="s">
        <v>25</v>
      </c>
      <c r="D61" s="277" t="s">
        <v>813</v>
      </c>
      <c r="E61" s="277" t="s">
        <v>825</v>
      </c>
      <c r="F61" s="276" t="s">
        <v>839</v>
      </c>
      <c r="G61" s="224" t="s">
        <v>11</v>
      </c>
      <c r="H61" s="279"/>
      <c r="I61" s="280"/>
      <c r="J61" s="280"/>
      <c r="K61" s="282"/>
      <c r="L61" s="481"/>
    </row>
    <row r="62" spans="1:12" ht="16.5" customHeight="1">
      <c r="A62" s="515" t="s">
        <v>842</v>
      </c>
      <c r="B62" s="276"/>
      <c r="C62" s="276" t="s">
        <v>25</v>
      </c>
      <c r="D62" s="277" t="s">
        <v>813</v>
      </c>
      <c r="E62" s="277" t="s">
        <v>827</v>
      </c>
      <c r="F62" s="276" t="s">
        <v>839</v>
      </c>
      <c r="G62" s="224" t="s">
        <v>11</v>
      </c>
      <c r="H62" s="279"/>
      <c r="I62" s="280"/>
      <c r="J62" s="280"/>
      <c r="K62" s="282"/>
      <c r="L62" s="481"/>
    </row>
    <row r="63" spans="1:12" ht="16.5" customHeight="1">
      <c r="A63" s="515" t="s">
        <v>844</v>
      </c>
      <c r="B63" s="276"/>
      <c r="C63" s="276" t="s">
        <v>25</v>
      </c>
      <c r="D63" s="277" t="s">
        <v>810</v>
      </c>
      <c r="E63" s="277" t="s">
        <v>843</v>
      </c>
      <c r="F63" s="279"/>
      <c r="G63" s="224" t="s">
        <v>11</v>
      </c>
      <c r="H63" s="290"/>
      <c r="I63" s="280"/>
      <c r="J63" s="280"/>
      <c r="K63" s="282" t="s">
        <v>1468</v>
      </c>
      <c r="L63" s="481"/>
    </row>
    <row r="64" spans="1:12" ht="16.5" customHeight="1">
      <c r="A64" s="515" t="s">
        <v>845</v>
      </c>
      <c r="B64" s="276"/>
      <c r="C64" s="276" t="s">
        <v>25</v>
      </c>
      <c r="D64" s="277" t="s">
        <v>813</v>
      </c>
      <c r="E64" s="277" t="s">
        <v>843</v>
      </c>
      <c r="F64" s="279"/>
      <c r="G64" s="224" t="s">
        <v>11</v>
      </c>
      <c r="H64" s="290"/>
      <c r="I64" s="280"/>
      <c r="J64" s="280"/>
      <c r="K64" s="282" t="s">
        <v>1469</v>
      </c>
      <c r="L64" s="481"/>
    </row>
    <row r="65" spans="1:12" ht="18" customHeight="1">
      <c r="A65" s="515" t="s">
        <v>848</v>
      </c>
      <c r="B65" s="276"/>
      <c r="C65" s="276" t="s">
        <v>25</v>
      </c>
      <c r="D65" s="277" t="s">
        <v>846</v>
      </c>
      <c r="E65" s="277" t="s">
        <v>847</v>
      </c>
      <c r="F65" s="279"/>
      <c r="G65" s="224" t="s">
        <v>11</v>
      </c>
      <c r="H65" s="291"/>
      <c r="I65" s="292"/>
      <c r="J65" s="281"/>
      <c r="K65" s="282" t="s">
        <v>1470</v>
      </c>
      <c r="L65" s="481"/>
    </row>
    <row r="66" spans="1:12" ht="18" customHeight="1">
      <c r="A66" s="515" t="s">
        <v>850</v>
      </c>
      <c r="B66" s="276"/>
      <c r="C66" s="276" t="s">
        <v>25</v>
      </c>
      <c r="D66" s="277" t="s">
        <v>846</v>
      </c>
      <c r="E66" s="277" t="s">
        <v>849</v>
      </c>
      <c r="F66" s="279"/>
      <c r="G66" s="224" t="s">
        <v>11</v>
      </c>
      <c r="H66" s="291"/>
      <c r="I66" s="292"/>
      <c r="J66" s="281"/>
      <c r="K66" s="282" t="s">
        <v>1452</v>
      </c>
      <c r="L66" s="481"/>
    </row>
    <row r="67" spans="1:12" ht="18" customHeight="1">
      <c r="A67" s="515" t="s">
        <v>851</v>
      </c>
      <c r="B67" s="276"/>
      <c r="C67" s="276" t="s">
        <v>25</v>
      </c>
      <c r="D67" s="277" t="s">
        <v>846</v>
      </c>
      <c r="E67" s="277" t="s">
        <v>843</v>
      </c>
      <c r="F67" s="279"/>
      <c r="G67" s="224" t="s">
        <v>11</v>
      </c>
      <c r="H67" s="291"/>
      <c r="I67" s="292"/>
      <c r="J67" s="281"/>
      <c r="K67" s="282" t="s">
        <v>1417</v>
      </c>
      <c r="L67" s="481"/>
    </row>
    <row r="68" spans="1:12" ht="18" customHeight="1">
      <c r="A68" s="515" t="s">
        <v>855</v>
      </c>
      <c r="B68" s="276"/>
      <c r="C68" s="276" t="s">
        <v>25</v>
      </c>
      <c r="D68" s="277" t="s">
        <v>1762</v>
      </c>
      <c r="E68" s="284" t="s">
        <v>852</v>
      </c>
      <c r="F68" s="276" t="s">
        <v>853</v>
      </c>
      <c r="G68" s="224" t="s">
        <v>11</v>
      </c>
      <c r="H68" s="291"/>
      <c r="I68" s="277" t="s">
        <v>854</v>
      </c>
      <c r="J68" s="281"/>
      <c r="K68" s="286" t="s">
        <v>1763</v>
      </c>
      <c r="L68" s="481"/>
    </row>
    <row r="69" spans="1:12" ht="18" customHeight="1">
      <c r="A69" s="515" t="s">
        <v>857</v>
      </c>
      <c r="B69" s="276"/>
      <c r="C69" s="276" t="s">
        <v>25</v>
      </c>
      <c r="D69" s="277" t="s">
        <v>2238</v>
      </c>
      <c r="E69" s="284" t="s">
        <v>2765</v>
      </c>
      <c r="F69" s="293" t="s">
        <v>2766</v>
      </c>
      <c r="G69" s="224" t="s">
        <v>11</v>
      </c>
      <c r="H69" s="294" t="s">
        <v>856</v>
      </c>
      <c r="I69" s="292"/>
      <c r="J69" s="281"/>
      <c r="K69" s="295" t="s">
        <v>1666</v>
      </c>
      <c r="L69" s="481"/>
    </row>
    <row r="70" spans="1:12" ht="18" customHeight="1">
      <c r="A70" s="515" t="s">
        <v>859</v>
      </c>
      <c r="B70" s="276"/>
      <c r="C70" s="276" t="s">
        <v>25</v>
      </c>
      <c r="D70" s="277" t="s">
        <v>846</v>
      </c>
      <c r="E70" s="284" t="s">
        <v>858</v>
      </c>
      <c r="F70" s="293" t="s">
        <v>97</v>
      </c>
      <c r="G70" s="224" t="s">
        <v>11</v>
      </c>
      <c r="H70" s="291"/>
      <c r="I70" s="292"/>
      <c r="J70" s="281"/>
      <c r="K70" s="286" t="s">
        <v>1667</v>
      </c>
      <c r="L70" s="481"/>
    </row>
    <row r="71" spans="1:12" ht="18" customHeight="1">
      <c r="A71" s="515" t="s">
        <v>862</v>
      </c>
      <c r="B71" s="276"/>
      <c r="C71" s="276" t="s">
        <v>25</v>
      </c>
      <c r="D71" s="277" t="s">
        <v>846</v>
      </c>
      <c r="E71" s="277" t="s">
        <v>860</v>
      </c>
      <c r="F71" s="293" t="s">
        <v>861</v>
      </c>
      <c r="G71" s="224" t="s">
        <v>11</v>
      </c>
      <c r="H71" s="291"/>
      <c r="I71" s="292"/>
      <c r="J71" s="281"/>
      <c r="K71" s="720" t="s">
        <v>1412</v>
      </c>
      <c r="L71" s="481"/>
    </row>
    <row r="72" spans="1:12" ht="16.5" customHeight="1">
      <c r="A72" s="515" t="s">
        <v>865</v>
      </c>
      <c r="B72" s="276"/>
      <c r="C72" s="276" t="s">
        <v>25</v>
      </c>
      <c r="D72" s="277" t="s">
        <v>846</v>
      </c>
      <c r="E72" s="277" t="s">
        <v>863</v>
      </c>
      <c r="F72" s="293" t="s">
        <v>864</v>
      </c>
      <c r="G72" s="224" t="s">
        <v>11</v>
      </c>
      <c r="H72" s="279"/>
      <c r="I72" s="280"/>
      <c r="J72" s="280"/>
      <c r="K72" s="720"/>
      <c r="L72" s="481"/>
    </row>
    <row r="73" spans="1:12" ht="16.5" customHeight="1">
      <c r="A73" s="515" t="s">
        <v>867</v>
      </c>
      <c r="B73" s="276"/>
      <c r="C73" s="276" t="s">
        <v>25</v>
      </c>
      <c r="D73" s="277" t="s">
        <v>846</v>
      </c>
      <c r="E73" s="277" t="s">
        <v>866</v>
      </c>
      <c r="F73" s="293" t="s">
        <v>864</v>
      </c>
      <c r="G73" s="224" t="s">
        <v>11</v>
      </c>
      <c r="H73" s="279"/>
      <c r="I73" s="280"/>
      <c r="J73" s="280"/>
      <c r="K73" s="720"/>
      <c r="L73" s="481"/>
    </row>
    <row r="74" spans="1:12" ht="16.5" customHeight="1">
      <c r="A74" s="515" t="s">
        <v>869</v>
      </c>
      <c r="B74" s="276"/>
      <c r="C74" s="276" t="s">
        <v>25</v>
      </c>
      <c r="D74" s="277" t="s">
        <v>846</v>
      </c>
      <c r="E74" s="277" t="s">
        <v>868</v>
      </c>
      <c r="F74" s="293" t="s">
        <v>864</v>
      </c>
      <c r="G74" s="224" t="s">
        <v>11</v>
      </c>
      <c r="H74" s="279"/>
      <c r="I74" s="280"/>
      <c r="J74" s="280"/>
      <c r="K74" s="720"/>
      <c r="L74" s="481"/>
    </row>
    <row r="75" spans="1:12" ht="16.5" customHeight="1">
      <c r="A75" s="515" t="s">
        <v>871</v>
      </c>
      <c r="B75" s="276"/>
      <c r="C75" s="276" t="s">
        <v>25</v>
      </c>
      <c r="D75" s="277" t="s">
        <v>1941</v>
      </c>
      <c r="E75" s="277" t="s">
        <v>1944</v>
      </c>
      <c r="F75" s="293" t="s">
        <v>1939</v>
      </c>
      <c r="G75" s="224" t="s">
        <v>11</v>
      </c>
      <c r="H75" s="279"/>
      <c r="I75" s="280"/>
      <c r="J75" s="280"/>
      <c r="K75" s="720"/>
      <c r="L75" s="481"/>
    </row>
    <row r="76" spans="1:12" ht="16.5" customHeight="1">
      <c r="A76" s="515" t="s">
        <v>873</v>
      </c>
      <c r="B76" s="276"/>
      <c r="C76" s="276" t="s">
        <v>25</v>
      </c>
      <c r="D76" s="277" t="s">
        <v>846</v>
      </c>
      <c r="E76" s="277" t="s">
        <v>872</v>
      </c>
      <c r="F76" s="293" t="s">
        <v>1939</v>
      </c>
      <c r="G76" s="224" t="s">
        <v>11</v>
      </c>
      <c r="H76" s="279"/>
      <c r="I76" s="280"/>
      <c r="J76" s="280"/>
      <c r="K76" s="720"/>
      <c r="L76" s="481"/>
    </row>
    <row r="77" spans="1:12" ht="16.5" customHeight="1">
      <c r="A77" s="515" t="s">
        <v>875</v>
      </c>
      <c r="B77" s="276"/>
      <c r="C77" s="276" t="s">
        <v>25</v>
      </c>
      <c r="D77" s="277" t="s">
        <v>846</v>
      </c>
      <c r="E77" s="277" t="s">
        <v>874</v>
      </c>
      <c r="F77" s="293" t="s">
        <v>1939</v>
      </c>
      <c r="G77" s="224" t="s">
        <v>11</v>
      </c>
      <c r="H77" s="279"/>
      <c r="I77" s="280"/>
      <c r="J77" s="280"/>
      <c r="K77" s="720"/>
      <c r="L77" s="481"/>
    </row>
    <row r="78" spans="1:12" ht="16.5" customHeight="1">
      <c r="A78" s="515" t="s">
        <v>878</v>
      </c>
      <c r="B78" s="276"/>
      <c r="C78" s="276" t="s">
        <v>25</v>
      </c>
      <c r="D78" s="277" t="s">
        <v>846</v>
      </c>
      <c r="E78" s="277" t="s">
        <v>876</v>
      </c>
      <c r="F78" s="293" t="s">
        <v>877</v>
      </c>
      <c r="G78" s="224" t="s">
        <v>11</v>
      </c>
      <c r="H78" s="279"/>
      <c r="I78" s="280"/>
      <c r="J78" s="280"/>
      <c r="K78" s="720"/>
      <c r="L78" s="481"/>
    </row>
    <row r="79" spans="1:12" ht="16.5" customHeight="1">
      <c r="A79" s="515" t="s">
        <v>881</v>
      </c>
      <c r="B79" s="276"/>
      <c r="C79" s="276" t="s">
        <v>25</v>
      </c>
      <c r="D79" s="277" t="s">
        <v>70</v>
      </c>
      <c r="E79" s="277" t="s">
        <v>879</v>
      </c>
      <c r="F79" s="276" t="s">
        <v>880</v>
      </c>
      <c r="G79" s="296" t="s">
        <v>6</v>
      </c>
      <c r="H79" s="279"/>
      <c r="I79" s="277" t="s">
        <v>138</v>
      </c>
      <c r="J79" s="280"/>
      <c r="K79" s="720" t="s">
        <v>2037</v>
      </c>
      <c r="L79" s="481"/>
    </row>
    <row r="80" spans="1:12" ht="16.5" customHeight="1">
      <c r="A80" s="515" t="s">
        <v>884</v>
      </c>
      <c r="B80" s="276"/>
      <c r="C80" s="276" t="s">
        <v>25</v>
      </c>
      <c r="D80" s="277" t="s">
        <v>70</v>
      </c>
      <c r="E80" s="277" t="s">
        <v>882</v>
      </c>
      <c r="F80" s="276" t="s">
        <v>883</v>
      </c>
      <c r="G80" s="296" t="s">
        <v>6</v>
      </c>
      <c r="H80" s="279"/>
      <c r="I80" s="277" t="s">
        <v>142</v>
      </c>
      <c r="J80" s="280"/>
      <c r="K80" s="720"/>
      <c r="L80" s="481"/>
    </row>
    <row r="81" spans="1:13" ht="16.5" customHeight="1">
      <c r="A81" s="515" t="s">
        <v>885</v>
      </c>
      <c r="B81" s="276"/>
      <c r="C81" s="276" t="s">
        <v>25</v>
      </c>
      <c r="D81" s="277" t="s">
        <v>70</v>
      </c>
      <c r="E81" s="277" t="s">
        <v>27</v>
      </c>
      <c r="F81" s="279"/>
      <c r="G81" s="296" t="s">
        <v>6</v>
      </c>
      <c r="H81" s="279"/>
      <c r="I81" s="277" t="s">
        <v>145</v>
      </c>
      <c r="J81" s="280"/>
      <c r="K81" s="720"/>
      <c r="L81" s="481"/>
    </row>
    <row r="82" spans="1:13" ht="16.5" customHeight="1">
      <c r="A82" s="515" t="s">
        <v>889</v>
      </c>
      <c r="B82" s="276"/>
      <c r="C82" s="276" t="s">
        <v>25</v>
      </c>
      <c r="D82" s="277" t="s">
        <v>70</v>
      </c>
      <c r="E82" s="277" t="s">
        <v>886</v>
      </c>
      <c r="F82" s="276" t="s">
        <v>887</v>
      </c>
      <c r="G82" s="296" t="s">
        <v>6</v>
      </c>
      <c r="H82" s="279"/>
      <c r="I82" s="280"/>
      <c r="J82" s="297" t="s">
        <v>888</v>
      </c>
      <c r="K82" s="720"/>
      <c r="L82" s="481"/>
    </row>
    <row r="83" spans="1:13" ht="16.5" customHeight="1">
      <c r="A83" s="515" t="s">
        <v>892</v>
      </c>
      <c r="B83" s="276"/>
      <c r="C83" s="276" t="s">
        <v>25</v>
      </c>
      <c r="D83" s="277" t="s">
        <v>70</v>
      </c>
      <c r="E83" s="277" t="s">
        <v>890</v>
      </c>
      <c r="F83" s="276" t="s">
        <v>891</v>
      </c>
      <c r="G83" s="296" t="s">
        <v>6</v>
      </c>
      <c r="H83" s="279"/>
      <c r="I83" s="280"/>
      <c r="J83" s="280"/>
      <c r="K83" s="720"/>
      <c r="L83" s="481"/>
    </row>
    <row r="84" spans="1:13" ht="16.5" customHeight="1">
      <c r="A84" s="515" t="s">
        <v>895</v>
      </c>
      <c r="B84" s="276"/>
      <c r="C84" s="276" t="s">
        <v>25</v>
      </c>
      <c r="D84" s="277" t="s">
        <v>70</v>
      </c>
      <c r="E84" s="277" t="s">
        <v>893</v>
      </c>
      <c r="F84" s="276" t="s">
        <v>894</v>
      </c>
      <c r="G84" s="296" t="s">
        <v>6</v>
      </c>
      <c r="H84" s="279"/>
      <c r="I84" s="280"/>
      <c r="J84" s="280"/>
      <c r="K84" s="720"/>
      <c r="L84" s="481"/>
    </row>
    <row r="85" spans="1:13" ht="16.5" customHeight="1">
      <c r="A85" s="515" t="s">
        <v>898</v>
      </c>
      <c r="B85" s="276"/>
      <c r="C85" s="276" t="s">
        <v>25</v>
      </c>
      <c r="D85" s="277" t="s">
        <v>70</v>
      </c>
      <c r="E85" s="277" t="s">
        <v>896</v>
      </c>
      <c r="F85" s="276" t="s">
        <v>897</v>
      </c>
      <c r="G85" s="296" t="s">
        <v>6</v>
      </c>
      <c r="H85" s="279"/>
      <c r="I85" s="280"/>
      <c r="J85" s="280"/>
      <c r="K85" s="720"/>
      <c r="L85" s="481"/>
    </row>
    <row r="86" spans="1:13" ht="16.5" customHeight="1">
      <c r="A86" s="515" t="s">
        <v>901</v>
      </c>
      <c r="B86" s="276"/>
      <c r="C86" s="276" t="s">
        <v>25</v>
      </c>
      <c r="D86" s="277" t="s">
        <v>70</v>
      </c>
      <c r="E86" s="277" t="s">
        <v>899</v>
      </c>
      <c r="F86" s="276" t="s">
        <v>900</v>
      </c>
      <c r="G86" s="296" t="s">
        <v>6</v>
      </c>
      <c r="H86" s="279"/>
      <c r="I86" s="280"/>
      <c r="J86" s="280"/>
      <c r="K86" s="720"/>
      <c r="L86" s="481"/>
    </row>
    <row r="87" spans="1:13" ht="16.5" customHeight="1">
      <c r="A87" s="515" t="s">
        <v>903</v>
      </c>
      <c r="B87" s="276"/>
      <c r="C87" s="276" t="s">
        <v>25</v>
      </c>
      <c r="D87" s="277" t="s">
        <v>70</v>
      </c>
      <c r="E87" s="277" t="s">
        <v>902</v>
      </c>
      <c r="F87" s="276" t="s">
        <v>179</v>
      </c>
      <c r="G87" s="296" t="s">
        <v>6</v>
      </c>
      <c r="H87" s="279"/>
      <c r="I87" s="280"/>
      <c r="J87" s="280"/>
      <c r="K87" s="720"/>
      <c r="L87" s="481"/>
    </row>
    <row r="88" spans="1:13" ht="16.5" customHeight="1">
      <c r="A88" s="515" t="s">
        <v>906</v>
      </c>
      <c r="B88" s="276"/>
      <c r="C88" s="276" t="s">
        <v>25</v>
      </c>
      <c r="D88" s="277" t="s">
        <v>70</v>
      </c>
      <c r="E88" s="277" t="s">
        <v>904</v>
      </c>
      <c r="F88" s="276" t="s">
        <v>905</v>
      </c>
      <c r="G88" s="296" t="s">
        <v>6</v>
      </c>
      <c r="H88" s="279"/>
      <c r="I88" s="280"/>
      <c r="J88" s="280"/>
      <c r="K88" s="720"/>
      <c r="L88" s="481"/>
    </row>
    <row r="89" spans="1:13" ht="16.5" customHeight="1">
      <c r="A89" s="515" t="s">
        <v>909</v>
      </c>
      <c r="B89" s="276"/>
      <c r="C89" s="276" t="s">
        <v>25</v>
      </c>
      <c r="D89" s="277" t="s">
        <v>70</v>
      </c>
      <c r="E89" s="277" t="s">
        <v>907</v>
      </c>
      <c r="F89" s="276" t="s">
        <v>908</v>
      </c>
      <c r="G89" s="296" t="s">
        <v>6</v>
      </c>
      <c r="H89" s="279"/>
      <c r="I89" s="280"/>
      <c r="J89" s="280"/>
      <c r="K89" s="720"/>
      <c r="L89" s="481"/>
    </row>
    <row r="90" spans="1:13" ht="16.5" customHeight="1">
      <c r="A90" s="515" t="s">
        <v>911</v>
      </c>
      <c r="B90" s="276"/>
      <c r="C90" s="276" t="s">
        <v>25</v>
      </c>
      <c r="D90" s="277" t="s">
        <v>186</v>
      </c>
      <c r="E90" s="277" t="s">
        <v>910</v>
      </c>
      <c r="F90" s="279"/>
      <c r="G90" s="224" t="s">
        <v>11</v>
      </c>
      <c r="H90" s="279"/>
      <c r="I90" s="280"/>
      <c r="J90" s="280"/>
      <c r="K90" s="282" t="s">
        <v>2301</v>
      </c>
      <c r="L90" s="481"/>
    </row>
    <row r="91" spans="1:13" s="113" customFormat="1" ht="16.5" customHeight="1">
      <c r="A91" s="515" t="s">
        <v>912</v>
      </c>
      <c r="B91" s="276"/>
      <c r="C91" s="276" t="s">
        <v>25</v>
      </c>
      <c r="D91" s="298" t="s">
        <v>184</v>
      </c>
      <c r="E91" s="277" t="s">
        <v>1484</v>
      </c>
      <c r="F91" s="201" t="s">
        <v>2056</v>
      </c>
      <c r="G91" s="224" t="s">
        <v>11</v>
      </c>
      <c r="H91" s="201"/>
      <c r="I91" s="201"/>
      <c r="J91" s="203"/>
      <c r="K91" s="344" t="s">
        <v>2237</v>
      </c>
      <c r="L91" s="200"/>
      <c r="M91" s="112"/>
    </row>
    <row r="92" spans="1:13" s="113" customFormat="1" ht="16.5" customHeight="1">
      <c r="A92" s="515" t="s">
        <v>913</v>
      </c>
      <c r="B92" s="276"/>
      <c r="C92" s="276" t="s">
        <v>25</v>
      </c>
      <c r="D92" s="298" t="s">
        <v>184</v>
      </c>
      <c r="E92" s="298" t="s">
        <v>1485</v>
      </c>
      <c r="F92" s="201" t="s">
        <v>2057</v>
      </c>
      <c r="G92" s="224" t="s">
        <v>11</v>
      </c>
      <c r="H92" s="201"/>
      <c r="I92" s="201"/>
      <c r="J92" s="203"/>
      <c r="K92" s="344" t="s">
        <v>2063</v>
      </c>
      <c r="L92" s="200"/>
      <c r="M92" s="112"/>
    </row>
    <row r="93" spans="1:13" s="113" customFormat="1" ht="16.5" customHeight="1">
      <c r="A93" s="515" t="s">
        <v>914</v>
      </c>
      <c r="B93" s="276"/>
      <c r="C93" s="276" t="s">
        <v>25</v>
      </c>
      <c r="D93" s="298" t="s">
        <v>184</v>
      </c>
      <c r="E93" s="298" t="s">
        <v>1486</v>
      </c>
      <c r="F93" s="201" t="s">
        <v>2060</v>
      </c>
      <c r="G93" s="224" t="s">
        <v>11</v>
      </c>
      <c r="H93" s="201"/>
      <c r="I93" s="201"/>
      <c r="J93" s="203"/>
      <c r="K93" s="344" t="s">
        <v>2077</v>
      </c>
      <c r="L93" s="200"/>
      <c r="M93" s="112"/>
    </row>
    <row r="94" spans="1:13" s="113" customFormat="1" ht="16.5" customHeight="1">
      <c r="A94" s="515" t="s">
        <v>915</v>
      </c>
      <c r="B94" s="276"/>
      <c r="C94" s="276" t="s">
        <v>25</v>
      </c>
      <c r="D94" s="298" t="s">
        <v>184</v>
      </c>
      <c r="E94" s="298" t="s">
        <v>2058</v>
      </c>
      <c r="F94" s="201" t="s">
        <v>2060</v>
      </c>
      <c r="G94" s="224" t="s">
        <v>11</v>
      </c>
      <c r="H94" s="201"/>
      <c r="I94" s="201"/>
      <c r="J94" s="203"/>
      <c r="K94" s="344" t="s">
        <v>2090</v>
      </c>
      <c r="L94" s="200"/>
      <c r="M94" s="112"/>
    </row>
    <row r="95" spans="1:13" s="113" customFormat="1" ht="16.5" customHeight="1">
      <c r="A95" s="515" t="s">
        <v>916</v>
      </c>
      <c r="B95" s="276"/>
      <c r="C95" s="276" t="s">
        <v>25</v>
      </c>
      <c r="D95" s="298" t="s">
        <v>184</v>
      </c>
      <c r="E95" s="298" t="s">
        <v>2059</v>
      </c>
      <c r="F95" s="201" t="s">
        <v>2060</v>
      </c>
      <c r="G95" s="224" t="s">
        <v>11</v>
      </c>
      <c r="H95" s="201"/>
      <c r="I95" s="201"/>
      <c r="J95" s="203"/>
      <c r="K95" s="344" t="s">
        <v>2354</v>
      </c>
      <c r="L95" s="200"/>
      <c r="M95" s="112"/>
    </row>
    <row r="96" spans="1:13" s="113" customFormat="1" ht="16.5" customHeight="1">
      <c r="A96" s="515" t="s">
        <v>917</v>
      </c>
      <c r="B96" s="276"/>
      <c r="C96" s="276" t="s">
        <v>25</v>
      </c>
      <c r="D96" s="298" t="s">
        <v>184</v>
      </c>
      <c r="E96" s="298" t="s">
        <v>2092</v>
      </c>
      <c r="F96" s="201" t="s">
        <v>185</v>
      </c>
      <c r="G96" s="224" t="s">
        <v>11</v>
      </c>
      <c r="H96" s="201"/>
      <c r="I96" s="201"/>
      <c r="J96" s="204" t="s">
        <v>2084</v>
      </c>
      <c r="K96" s="721" t="s">
        <v>2782</v>
      </c>
      <c r="L96" s="200"/>
      <c r="M96" s="112"/>
    </row>
    <row r="97" spans="1:13" s="113" customFormat="1" ht="16.5" customHeight="1">
      <c r="A97" s="515" t="s">
        <v>918</v>
      </c>
      <c r="B97" s="276"/>
      <c r="C97" s="276" t="s">
        <v>25</v>
      </c>
      <c r="D97" s="298" t="s">
        <v>184</v>
      </c>
      <c r="E97" s="298" t="s">
        <v>2093</v>
      </c>
      <c r="F97" s="201" t="s">
        <v>185</v>
      </c>
      <c r="G97" s="224" t="s">
        <v>11</v>
      </c>
      <c r="H97" s="201"/>
      <c r="I97" s="201"/>
      <c r="J97" s="202"/>
      <c r="K97" s="721"/>
      <c r="L97" s="200"/>
      <c r="M97" s="112"/>
    </row>
    <row r="98" spans="1:13" s="113" customFormat="1" ht="16.5" customHeight="1">
      <c r="A98" s="515" t="s">
        <v>919</v>
      </c>
      <c r="B98" s="276"/>
      <c r="C98" s="276" t="s">
        <v>25</v>
      </c>
      <c r="D98" s="298" t="s">
        <v>184</v>
      </c>
      <c r="E98" s="298" t="s">
        <v>2094</v>
      </c>
      <c r="F98" s="201" t="s">
        <v>185</v>
      </c>
      <c r="G98" s="224" t="s">
        <v>11</v>
      </c>
      <c r="H98" s="201"/>
      <c r="I98" s="201"/>
      <c r="J98" s="202"/>
      <c r="K98" s="721"/>
      <c r="L98" s="200"/>
      <c r="M98" s="112"/>
    </row>
    <row r="99" spans="1:13" s="113" customFormat="1" ht="16.5" customHeight="1">
      <c r="A99" s="515" t="s">
        <v>920</v>
      </c>
      <c r="B99" s="276"/>
      <c r="C99" s="276" t="s">
        <v>25</v>
      </c>
      <c r="D99" s="298" t="s">
        <v>184</v>
      </c>
      <c r="E99" s="298" t="s">
        <v>2091</v>
      </c>
      <c r="F99" s="201" t="s">
        <v>185</v>
      </c>
      <c r="G99" s="224" t="s">
        <v>11</v>
      </c>
      <c r="H99" s="201"/>
      <c r="I99" s="201"/>
      <c r="J99" s="202"/>
      <c r="K99" s="721"/>
      <c r="L99" s="200"/>
      <c r="M99" s="112"/>
    </row>
    <row r="100" spans="1:13" s="113" customFormat="1" ht="16.5" customHeight="1">
      <c r="A100" s="515" t="s">
        <v>921</v>
      </c>
      <c r="B100" s="276"/>
      <c r="C100" s="276" t="s">
        <v>25</v>
      </c>
      <c r="D100" s="298" t="s">
        <v>184</v>
      </c>
      <c r="E100" s="298" t="s">
        <v>2095</v>
      </c>
      <c r="F100" s="201" t="s">
        <v>185</v>
      </c>
      <c r="G100" s="224" t="s">
        <v>11</v>
      </c>
      <c r="H100" s="201"/>
      <c r="I100" s="201"/>
      <c r="J100" s="202"/>
      <c r="K100" s="721"/>
      <c r="L100" s="200"/>
      <c r="M100" s="112"/>
    </row>
    <row r="101" spans="1:13" s="113" customFormat="1" ht="16.5" customHeight="1">
      <c r="A101" s="515" t="s">
        <v>922</v>
      </c>
      <c r="B101" s="276"/>
      <c r="C101" s="276" t="s">
        <v>25</v>
      </c>
      <c r="D101" s="298" t="s">
        <v>184</v>
      </c>
      <c r="E101" s="298" t="s">
        <v>2096</v>
      </c>
      <c r="F101" s="201" t="s">
        <v>2060</v>
      </c>
      <c r="G101" s="224" t="s">
        <v>11</v>
      </c>
      <c r="H101" s="201"/>
      <c r="I101" s="201"/>
      <c r="J101" s="202"/>
      <c r="K101" s="721"/>
      <c r="L101" s="200"/>
      <c r="M101" s="112"/>
    </row>
    <row r="102" spans="1:13" s="113" customFormat="1" ht="16.5" customHeight="1">
      <c r="A102" s="515" t="s">
        <v>923</v>
      </c>
      <c r="B102" s="276"/>
      <c r="C102" s="276" t="s">
        <v>25</v>
      </c>
      <c r="D102" s="298" t="s">
        <v>184</v>
      </c>
      <c r="E102" s="298" t="s">
        <v>1488</v>
      </c>
      <c r="F102" s="201" t="s">
        <v>2056</v>
      </c>
      <c r="G102" s="224" t="s">
        <v>11</v>
      </c>
      <c r="H102" s="201"/>
      <c r="I102" s="201"/>
      <c r="J102" s="202"/>
      <c r="K102" s="345" t="s">
        <v>2282</v>
      </c>
      <c r="L102" s="200"/>
      <c r="M102" s="112"/>
    </row>
    <row r="103" spans="1:13" s="113" customFormat="1" ht="16.5" customHeight="1">
      <c r="A103" s="515" t="s">
        <v>924</v>
      </c>
      <c r="B103" s="276"/>
      <c r="C103" s="276" t="s">
        <v>25</v>
      </c>
      <c r="D103" s="298" t="s">
        <v>184</v>
      </c>
      <c r="E103" s="298" t="s">
        <v>1490</v>
      </c>
      <c r="F103" s="201" t="s">
        <v>2057</v>
      </c>
      <c r="G103" s="224" t="s">
        <v>11</v>
      </c>
      <c r="H103" s="201"/>
      <c r="I103" s="201"/>
      <c r="J103" s="202"/>
      <c r="K103" s="344" t="s">
        <v>2079</v>
      </c>
      <c r="L103" s="200"/>
      <c r="M103" s="112"/>
    </row>
    <row r="104" spans="1:13" s="113" customFormat="1" ht="16.5" customHeight="1">
      <c r="A104" s="515" t="s">
        <v>925</v>
      </c>
      <c r="B104" s="276"/>
      <c r="C104" s="276" t="s">
        <v>25</v>
      </c>
      <c r="D104" s="298" t="s">
        <v>184</v>
      </c>
      <c r="E104" s="298" t="s">
        <v>1491</v>
      </c>
      <c r="F104" s="201" t="s">
        <v>2060</v>
      </c>
      <c r="G104" s="224" t="s">
        <v>11</v>
      </c>
      <c r="H104" s="201"/>
      <c r="I104" s="201"/>
      <c r="J104" s="202"/>
      <c r="K104" s="344" t="s">
        <v>2358</v>
      </c>
      <c r="L104" s="200"/>
      <c r="M104" s="112"/>
    </row>
    <row r="105" spans="1:13" s="113" customFormat="1" ht="16.5" customHeight="1">
      <c r="A105" s="515" t="s">
        <v>926</v>
      </c>
      <c r="B105" s="276"/>
      <c r="C105" s="276" t="s">
        <v>25</v>
      </c>
      <c r="D105" s="298" t="s">
        <v>184</v>
      </c>
      <c r="E105" s="298" t="s">
        <v>2061</v>
      </c>
      <c r="F105" s="201" t="s">
        <v>2060</v>
      </c>
      <c r="G105" s="224" t="s">
        <v>11</v>
      </c>
      <c r="H105" s="201"/>
      <c r="I105" s="201"/>
      <c r="J105" s="202"/>
      <c r="K105" s="344" t="s">
        <v>2234</v>
      </c>
      <c r="L105" s="200"/>
      <c r="M105" s="112"/>
    </row>
    <row r="106" spans="1:13" s="113" customFormat="1" ht="16.5" customHeight="1">
      <c r="A106" s="515" t="s">
        <v>927</v>
      </c>
      <c r="B106" s="276"/>
      <c r="C106" s="276" t="s">
        <v>25</v>
      </c>
      <c r="D106" s="298" t="s">
        <v>184</v>
      </c>
      <c r="E106" s="298" t="s">
        <v>2062</v>
      </c>
      <c r="F106" s="201" t="s">
        <v>2060</v>
      </c>
      <c r="G106" s="224" t="s">
        <v>11</v>
      </c>
      <c r="H106" s="201"/>
      <c r="I106" s="201"/>
      <c r="J106" s="202"/>
      <c r="K106" s="344" t="s">
        <v>2360</v>
      </c>
      <c r="L106" s="200"/>
      <c r="M106" s="112"/>
    </row>
    <row r="107" spans="1:13" s="113" customFormat="1" ht="16.5" customHeight="1">
      <c r="A107" s="515" t="s">
        <v>928</v>
      </c>
      <c r="B107" s="276"/>
      <c r="C107" s="276" t="s">
        <v>25</v>
      </c>
      <c r="D107" s="298" t="s">
        <v>184</v>
      </c>
      <c r="E107" s="298" t="s">
        <v>2097</v>
      </c>
      <c r="F107" s="201" t="s">
        <v>185</v>
      </c>
      <c r="G107" s="224" t="s">
        <v>11</v>
      </c>
      <c r="H107" s="201"/>
      <c r="I107" s="201"/>
      <c r="J107" s="202"/>
      <c r="K107" s="721" t="s">
        <v>2083</v>
      </c>
      <c r="L107" s="200"/>
      <c r="M107" s="112"/>
    </row>
    <row r="108" spans="1:13" s="113" customFormat="1" ht="16.5" customHeight="1">
      <c r="A108" s="515" t="s">
        <v>930</v>
      </c>
      <c r="B108" s="276"/>
      <c r="C108" s="276" t="s">
        <v>25</v>
      </c>
      <c r="D108" s="298" t="s">
        <v>184</v>
      </c>
      <c r="E108" s="298" t="s">
        <v>2098</v>
      </c>
      <c r="F108" s="201" t="s">
        <v>185</v>
      </c>
      <c r="G108" s="224" t="s">
        <v>11</v>
      </c>
      <c r="H108" s="201"/>
      <c r="I108" s="201"/>
      <c r="J108" s="202"/>
      <c r="K108" s="721"/>
      <c r="L108" s="200"/>
      <c r="M108" s="112"/>
    </row>
    <row r="109" spans="1:13" s="113" customFormat="1" ht="16.5" customHeight="1">
      <c r="A109" s="515" t="s">
        <v>933</v>
      </c>
      <c r="B109" s="276"/>
      <c r="C109" s="276" t="s">
        <v>25</v>
      </c>
      <c r="D109" s="298" t="s">
        <v>184</v>
      </c>
      <c r="E109" s="298" t="s">
        <v>2099</v>
      </c>
      <c r="F109" s="201" t="s">
        <v>185</v>
      </c>
      <c r="G109" s="224" t="s">
        <v>11</v>
      </c>
      <c r="H109" s="201"/>
      <c r="I109" s="201"/>
      <c r="J109" s="202"/>
      <c r="K109" s="721"/>
      <c r="L109" s="200"/>
      <c r="M109" s="112"/>
    </row>
    <row r="110" spans="1:13" s="113" customFormat="1" ht="16.5" customHeight="1">
      <c r="A110" s="515" t="s">
        <v>935</v>
      </c>
      <c r="B110" s="276"/>
      <c r="C110" s="276" t="s">
        <v>25</v>
      </c>
      <c r="D110" s="298" t="s">
        <v>184</v>
      </c>
      <c r="E110" s="298" t="s">
        <v>2100</v>
      </c>
      <c r="F110" s="201" t="s">
        <v>185</v>
      </c>
      <c r="G110" s="224" t="s">
        <v>11</v>
      </c>
      <c r="H110" s="201"/>
      <c r="I110" s="201"/>
      <c r="J110" s="204"/>
      <c r="K110" s="721"/>
      <c r="L110" s="200"/>
      <c r="M110" s="112"/>
    </row>
    <row r="111" spans="1:13" s="113" customFormat="1" ht="16.5" customHeight="1">
      <c r="A111" s="515" t="s">
        <v>936</v>
      </c>
      <c r="B111" s="276"/>
      <c r="C111" s="276" t="s">
        <v>25</v>
      </c>
      <c r="D111" s="298" t="s">
        <v>184</v>
      </c>
      <c r="E111" s="298" t="s">
        <v>2101</v>
      </c>
      <c r="F111" s="201" t="s">
        <v>185</v>
      </c>
      <c r="G111" s="224" t="s">
        <v>11</v>
      </c>
      <c r="H111" s="201"/>
      <c r="I111" s="201"/>
      <c r="J111" s="204"/>
      <c r="K111" s="721"/>
      <c r="L111" s="200"/>
      <c r="M111" s="112"/>
    </row>
    <row r="112" spans="1:13" s="113" customFormat="1" ht="16.5" customHeight="1">
      <c r="A112" s="515" t="s">
        <v>937</v>
      </c>
      <c r="B112" s="276"/>
      <c r="C112" s="276" t="s">
        <v>25</v>
      </c>
      <c r="D112" s="298" t="s">
        <v>184</v>
      </c>
      <c r="E112" s="298" t="s">
        <v>2102</v>
      </c>
      <c r="F112" s="201" t="s">
        <v>2060</v>
      </c>
      <c r="G112" s="224" t="s">
        <v>11</v>
      </c>
      <c r="H112" s="201"/>
      <c r="I112" s="201"/>
      <c r="J112" s="204"/>
      <c r="K112" s="721"/>
      <c r="L112" s="200"/>
      <c r="M112" s="112"/>
    </row>
    <row r="113" spans="1:13" s="113" customFormat="1" ht="16.5" customHeight="1">
      <c r="A113" s="515" t="s">
        <v>939</v>
      </c>
      <c r="B113" s="276"/>
      <c r="C113" s="276" t="s">
        <v>25</v>
      </c>
      <c r="D113" s="298" t="s">
        <v>184</v>
      </c>
      <c r="E113" s="298" t="s">
        <v>2113</v>
      </c>
      <c r="F113" s="201" t="s">
        <v>2711</v>
      </c>
      <c r="G113" s="35" t="s">
        <v>10</v>
      </c>
      <c r="H113" s="201"/>
      <c r="I113" s="201"/>
      <c r="J113" s="204" t="s">
        <v>1492</v>
      </c>
      <c r="K113" s="721" t="s">
        <v>2837</v>
      </c>
      <c r="L113" s="200"/>
      <c r="M113" s="112"/>
    </row>
    <row r="114" spans="1:13" s="113" customFormat="1" ht="16.5" customHeight="1">
      <c r="A114" s="515" t="s">
        <v>940</v>
      </c>
      <c r="B114" s="276"/>
      <c r="C114" s="276" t="s">
        <v>25</v>
      </c>
      <c r="D114" s="298" t="s">
        <v>184</v>
      </c>
      <c r="E114" s="298" t="s">
        <v>2114</v>
      </c>
      <c r="F114" s="201" t="s">
        <v>2711</v>
      </c>
      <c r="G114" s="35" t="s">
        <v>10</v>
      </c>
      <c r="H114" s="201"/>
      <c r="I114" s="201"/>
      <c r="J114" s="202"/>
      <c r="K114" s="721"/>
      <c r="L114" s="200"/>
      <c r="M114" s="112"/>
    </row>
    <row r="115" spans="1:13" s="113" customFormat="1" ht="16.5" customHeight="1">
      <c r="A115" s="515" t="s">
        <v>941</v>
      </c>
      <c r="B115" s="276"/>
      <c r="C115" s="276" t="s">
        <v>25</v>
      </c>
      <c r="D115" s="298" t="s">
        <v>184</v>
      </c>
      <c r="E115" s="298" t="s">
        <v>2115</v>
      </c>
      <c r="F115" s="201" t="s">
        <v>2711</v>
      </c>
      <c r="G115" s="35" t="s">
        <v>10</v>
      </c>
      <c r="H115" s="201"/>
      <c r="I115" s="201"/>
      <c r="J115" s="202"/>
      <c r="K115" s="721"/>
      <c r="L115" s="200"/>
      <c r="M115" s="112"/>
    </row>
    <row r="116" spans="1:13" s="113" customFormat="1" ht="16.5" customHeight="1">
      <c r="A116" s="515" t="s">
        <v>942</v>
      </c>
      <c r="B116" s="276"/>
      <c r="C116" s="276" t="s">
        <v>25</v>
      </c>
      <c r="D116" s="298" t="s">
        <v>184</v>
      </c>
      <c r="E116" s="298" t="s">
        <v>2116</v>
      </c>
      <c r="F116" s="201" t="s">
        <v>2711</v>
      </c>
      <c r="G116" s="35" t="s">
        <v>10</v>
      </c>
      <c r="H116" s="201"/>
      <c r="I116" s="201"/>
      <c r="J116" s="204"/>
      <c r="K116" s="721"/>
      <c r="L116" s="200"/>
      <c r="M116" s="112"/>
    </row>
    <row r="117" spans="1:13" s="113" customFormat="1" ht="16.5" customHeight="1">
      <c r="A117" s="515" t="s">
        <v>943</v>
      </c>
      <c r="B117" s="276"/>
      <c r="C117" s="276" t="s">
        <v>25</v>
      </c>
      <c r="D117" s="298" t="s">
        <v>184</v>
      </c>
      <c r="E117" s="298" t="s">
        <v>2117</v>
      </c>
      <c r="F117" s="201" t="s">
        <v>2711</v>
      </c>
      <c r="G117" s="35" t="s">
        <v>10</v>
      </c>
      <c r="H117" s="201"/>
      <c r="I117" s="201"/>
      <c r="J117" s="204"/>
      <c r="K117" s="721"/>
      <c r="L117" s="200"/>
      <c r="M117" s="112"/>
    </row>
    <row r="118" spans="1:13" s="113" customFormat="1" ht="16.5" customHeight="1">
      <c r="A118" s="515" t="s">
        <v>944</v>
      </c>
      <c r="B118" s="276"/>
      <c r="C118" s="276" t="s">
        <v>25</v>
      </c>
      <c r="D118" s="298" t="s">
        <v>184</v>
      </c>
      <c r="E118" s="298" t="s">
        <v>2118</v>
      </c>
      <c r="F118" s="201" t="s">
        <v>2711</v>
      </c>
      <c r="G118" s="35" t="s">
        <v>10</v>
      </c>
      <c r="H118" s="201"/>
      <c r="I118" s="201"/>
      <c r="J118" s="204"/>
      <c r="K118" s="721" t="s">
        <v>2838</v>
      </c>
      <c r="L118" s="205"/>
      <c r="M118" s="112"/>
    </row>
    <row r="119" spans="1:13" s="113" customFormat="1" ht="16.5" customHeight="1">
      <c r="A119" s="515" t="s">
        <v>945</v>
      </c>
      <c r="B119" s="276"/>
      <c r="C119" s="276" t="s">
        <v>25</v>
      </c>
      <c r="D119" s="298" t="s">
        <v>184</v>
      </c>
      <c r="E119" s="298" t="s">
        <v>2119</v>
      </c>
      <c r="F119" s="201" t="s">
        <v>2711</v>
      </c>
      <c r="G119" s="35" t="s">
        <v>10</v>
      </c>
      <c r="H119" s="201"/>
      <c r="I119" s="201"/>
      <c r="J119" s="204"/>
      <c r="K119" s="721"/>
      <c r="L119" s="205"/>
      <c r="M119" s="112"/>
    </row>
    <row r="120" spans="1:13" s="113" customFormat="1" ht="16.5" customHeight="1">
      <c r="A120" s="515" t="s">
        <v>946</v>
      </c>
      <c r="B120" s="276"/>
      <c r="C120" s="276" t="s">
        <v>25</v>
      </c>
      <c r="D120" s="298" t="s">
        <v>184</v>
      </c>
      <c r="E120" s="298" t="s">
        <v>2120</v>
      </c>
      <c r="F120" s="201" t="s">
        <v>2711</v>
      </c>
      <c r="G120" s="35" t="s">
        <v>10</v>
      </c>
      <c r="H120" s="201"/>
      <c r="I120" s="201"/>
      <c r="J120" s="204"/>
      <c r="K120" s="721"/>
      <c r="L120" s="205"/>
      <c r="M120" s="112"/>
    </row>
    <row r="121" spans="1:13" s="113" customFormat="1" ht="16.5" customHeight="1">
      <c r="A121" s="515" t="s">
        <v>1487</v>
      </c>
      <c r="B121" s="276"/>
      <c r="C121" s="276" t="s">
        <v>25</v>
      </c>
      <c r="D121" s="298" t="s">
        <v>184</v>
      </c>
      <c r="E121" s="298" t="s">
        <v>2121</v>
      </c>
      <c r="F121" s="201" t="s">
        <v>2711</v>
      </c>
      <c r="G121" s="35" t="s">
        <v>10</v>
      </c>
      <c r="H121" s="201"/>
      <c r="I121" s="201"/>
      <c r="J121" s="204"/>
      <c r="K121" s="721"/>
      <c r="L121" s="205"/>
      <c r="M121" s="112"/>
    </row>
    <row r="122" spans="1:13" s="113" customFormat="1" ht="16.5" customHeight="1">
      <c r="A122" s="515" t="s">
        <v>1489</v>
      </c>
      <c r="B122" s="276"/>
      <c r="C122" s="276" t="s">
        <v>25</v>
      </c>
      <c r="D122" s="298" t="s">
        <v>184</v>
      </c>
      <c r="E122" s="298" t="s">
        <v>2122</v>
      </c>
      <c r="F122" s="201" t="s">
        <v>2711</v>
      </c>
      <c r="G122" s="35" t="s">
        <v>10</v>
      </c>
      <c r="H122" s="201"/>
      <c r="I122" s="201"/>
      <c r="J122" s="204"/>
      <c r="K122" s="721"/>
      <c r="L122" s="205"/>
      <c r="M122" s="112"/>
    </row>
    <row r="123" spans="1:13" s="113" customFormat="1" ht="16.5" customHeight="1">
      <c r="A123" s="515" t="s">
        <v>951</v>
      </c>
      <c r="B123" s="276"/>
      <c r="C123" s="276" t="s">
        <v>25</v>
      </c>
      <c r="D123" s="298" t="s">
        <v>184</v>
      </c>
      <c r="E123" s="298" t="s">
        <v>2123</v>
      </c>
      <c r="F123" s="201" t="s">
        <v>2711</v>
      </c>
      <c r="G123" s="35" t="s">
        <v>10</v>
      </c>
      <c r="H123" s="201"/>
      <c r="I123" s="201"/>
      <c r="J123" s="299"/>
      <c r="K123" s="721" t="s">
        <v>2839</v>
      </c>
      <c r="L123" s="205"/>
      <c r="M123" s="112"/>
    </row>
    <row r="124" spans="1:13" s="113" customFormat="1" ht="16.5" customHeight="1">
      <c r="A124" s="515" t="s">
        <v>953</v>
      </c>
      <c r="B124" s="276"/>
      <c r="C124" s="276" t="s">
        <v>25</v>
      </c>
      <c r="D124" s="298" t="s">
        <v>184</v>
      </c>
      <c r="E124" s="298" t="s">
        <v>2124</v>
      </c>
      <c r="F124" s="201" t="s">
        <v>2711</v>
      </c>
      <c r="G124" s="35" t="s">
        <v>10</v>
      </c>
      <c r="H124" s="201"/>
      <c r="I124" s="201"/>
      <c r="J124" s="299"/>
      <c r="K124" s="721"/>
      <c r="L124" s="205"/>
      <c r="M124" s="112"/>
    </row>
    <row r="125" spans="1:13" s="113" customFormat="1" ht="16.5" customHeight="1">
      <c r="A125" s="515" t="s">
        <v>955</v>
      </c>
      <c r="B125" s="276"/>
      <c r="C125" s="276" t="s">
        <v>25</v>
      </c>
      <c r="D125" s="298" t="s">
        <v>184</v>
      </c>
      <c r="E125" s="298" t="s">
        <v>1477</v>
      </c>
      <c r="F125" s="201" t="s">
        <v>2711</v>
      </c>
      <c r="G125" s="35" t="s">
        <v>10</v>
      </c>
      <c r="H125" s="201"/>
      <c r="I125" s="201"/>
      <c r="J125" s="299"/>
      <c r="K125" s="721"/>
      <c r="L125" s="205"/>
      <c r="M125" s="112"/>
    </row>
    <row r="126" spans="1:13" s="113" customFormat="1" ht="16.5" customHeight="1">
      <c r="A126" s="515" t="s">
        <v>956</v>
      </c>
      <c r="B126" s="276"/>
      <c r="C126" s="276" t="s">
        <v>25</v>
      </c>
      <c r="D126" s="298" t="s">
        <v>184</v>
      </c>
      <c r="E126" s="298" t="s">
        <v>2125</v>
      </c>
      <c r="F126" s="201" t="s">
        <v>2711</v>
      </c>
      <c r="G126" s="35" t="s">
        <v>10</v>
      </c>
      <c r="H126" s="201"/>
      <c r="I126" s="201"/>
      <c r="J126" s="299"/>
      <c r="K126" s="721"/>
      <c r="L126" s="205"/>
      <c r="M126" s="112"/>
    </row>
    <row r="127" spans="1:13" s="113" customFormat="1" ht="16.5" customHeight="1">
      <c r="A127" s="515" t="s">
        <v>957</v>
      </c>
      <c r="B127" s="276"/>
      <c r="C127" s="276" t="s">
        <v>25</v>
      </c>
      <c r="D127" s="298" t="s">
        <v>184</v>
      </c>
      <c r="E127" s="298" t="s">
        <v>2126</v>
      </c>
      <c r="F127" s="201" t="s">
        <v>2711</v>
      </c>
      <c r="G127" s="35" t="s">
        <v>10</v>
      </c>
      <c r="H127" s="201"/>
      <c r="I127" s="201"/>
      <c r="J127" s="299"/>
      <c r="K127" s="721"/>
      <c r="L127" s="205"/>
      <c r="M127" s="112"/>
    </row>
    <row r="128" spans="1:13" s="113" customFormat="1" ht="16.5" customHeight="1">
      <c r="A128" s="515" t="s">
        <v>958</v>
      </c>
      <c r="B128" s="276"/>
      <c r="C128" s="276" t="s">
        <v>25</v>
      </c>
      <c r="D128" s="298" t="s">
        <v>184</v>
      </c>
      <c r="E128" s="298" t="s">
        <v>2127</v>
      </c>
      <c r="F128" s="201" t="s">
        <v>2711</v>
      </c>
      <c r="G128" s="35" t="s">
        <v>10</v>
      </c>
      <c r="H128" s="201"/>
      <c r="I128" s="201"/>
      <c r="J128" s="299"/>
      <c r="K128" s="721" t="s">
        <v>2840</v>
      </c>
      <c r="L128" s="205"/>
      <c r="M128" s="112"/>
    </row>
    <row r="129" spans="1:255" s="113" customFormat="1" ht="16.5" customHeight="1">
      <c r="A129" s="515" t="s">
        <v>959</v>
      </c>
      <c r="B129" s="276"/>
      <c r="C129" s="276" t="s">
        <v>25</v>
      </c>
      <c r="D129" s="298" t="s">
        <v>184</v>
      </c>
      <c r="E129" s="298" t="s">
        <v>2128</v>
      </c>
      <c r="F129" s="201" t="s">
        <v>2711</v>
      </c>
      <c r="G129" s="35" t="s">
        <v>10</v>
      </c>
      <c r="H129" s="201"/>
      <c r="I129" s="201"/>
      <c r="J129" s="299"/>
      <c r="K129" s="721"/>
      <c r="L129" s="205"/>
      <c r="M129" s="112"/>
    </row>
    <row r="130" spans="1:255" s="113" customFormat="1" ht="16.5" customHeight="1">
      <c r="A130" s="515" t="s">
        <v>961</v>
      </c>
      <c r="B130" s="276"/>
      <c r="C130" s="276" t="s">
        <v>25</v>
      </c>
      <c r="D130" s="298" t="s">
        <v>184</v>
      </c>
      <c r="E130" s="298" t="s">
        <v>1482</v>
      </c>
      <c r="F130" s="201" t="s">
        <v>2711</v>
      </c>
      <c r="G130" s="35" t="s">
        <v>10</v>
      </c>
      <c r="H130" s="201"/>
      <c r="I130" s="201"/>
      <c r="J130" s="299"/>
      <c r="K130" s="721"/>
      <c r="L130" s="205"/>
      <c r="M130" s="112"/>
    </row>
    <row r="131" spans="1:255" s="113" customFormat="1" ht="16.5" customHeight="1">
      <c r="A131" s="515" t="s">
        <v>962</v>
      </c>
      <c r="B131" s="276"/>
      <c r="C131" s="276" t="s">
        <v>25</v>
      </c>
      <c r="D131" s="298" t="s">
        <v>184</v>
      </c>
      <c r="E131" s="298" t="s">
        <v>2129</v>
      </c>
      <c r="F131" s="201" t="s">
        <v>2711</v>
      </c>
      <c r="G131" s="35" t="s">
        <v>10</v>
      </c>
      <c r="H131" s="201"/>
      <c r="I131" s="201"/>
      <c r="J131" s="299"/>
      <c r="K131" s="721"/>
      <c r="L131" s="205"/>
      <c r="M131" s="112"/>
    </row>
    <row r="132" spans="1:255" s="113" customFormat="1" ht="16.5" customHeight="1">
      <c r="A132" s="515" t="s">
        <v>964</v>
      </c>
      <c r="B132" s="276"/>
      <c r="C132" s="276" t="s">
        <v>25</v>
      </c>
      <c r="D132" s="298" t="s">
        <v>184</v>
      </c>
      <c r="E132" s="298" t="s">
        <v>2130</v>
      </c>
      <c r="F132" s="201" t="s">
        <v>2711</v>
      </c>
      <c r="G132" s="35" t="s">
        <v>10</v>
      </c>
      <c r="H132" s="201"/>
      <c r="I132" s="201"/>
      <c r="J132" s="299" t="s">
        <v>1483</v>
      </c>
      <c r="K132" s="721"/>
      <c r="L132" s="205"/>
      <c r="M132" s="112"/>
    </row>
    <row r="133" spans="1:255" ht="16.5" customHeight="1">
      <c r="A133" s="515" t="s">
        <v>966</v>
      </c>
      <c r="B133" s="276" t="s">
        <v>25</v>
      </c>
      <c r="C133" s="276" t="s">
        <v>25</v>
      </c>
      <c r="D133" s="277" t="s">
        <v>204</v>
      </c>
      <c r="E133" s="277" t="s">
        <v>1719</v>
      </c>
      <c r="F133" s="279"/>
      <c r="G133" s="224" t="s">
        <v>11</v>
      </c>
      <c r="H133" s="279"/>
      <c r="I133" s="280"/>
      <c r="J133" s="280"/>
      <c r="K133" s="282" t="s">
        <v>1471</v>
      </c>
      <c r="L133" s="722"/>
    </row>
    <row r="134" spans="1:255" ht="16.5" customHeight="1">
      <c r="A134" s="515" t="s">
        <v>968</v>
      </c>
      <c r="B134" s="276"/>
      <c r="C134" s="276" t="s">
        <v>25</v>
      </c>
      <c r="D134" s="277" t="s">
        <v>204</v>
      </c>
      <c r="E134" s="277" t="s">
        <v>929</v>
      </c>
      <c r="F134" s="279"/>
      <c r="G134" s="224" t="s">
        <v>11</v>
      </c>
      <c r="H134" s="279"/>
      <c r="I134" s="280"/>
      <c r="J134" s="280"/>
      <c r="K134" s="282"/>
      <c r="L134" s="722"/>
    </row>
    <row r="135" spans="1:255" ht="16.5" customHeight="1">
      <c r="A135" s="515" t="s">
        <v>970</v>
      </c>
      <c r="B135" s="276"/>
      <c r="C135" s="276" t="s">
        <v>25</v>
      </c>
      <c r="D135" s="277" t="s">
        <v>931</v>
      </c>
      <c r="E135" s="284" t="s">
        <v>1307</v>
      </c>
      <c r="F135" s="279"/>
      <c r="G135" s="224" t="s">
        <v>11</v>
      </c>
      <c r="H135" s="279"/>
      <c r="I135" s="280"/>
      <c r="J135" s="277" t="s">
        <v>932</v>
      </c>
      <c r="K135" s="282" t="s">
        <v>1453</v>
      </c>
      <c r="L135" s="481"/>
    </row>
    <row r="136" spans="1:255" ht="16.5" customHeight="1">
      <c r="A136" s="515" t="s">
        <v>971</v>
      </c>
      <c r="B136" s="276"/>
      <c r="C136" s="276" t="s">
        <v>25</v>
      </c>
      <c r="D136" s="277" t="s">
        <v>931</v>
      </c>
      <c r="E136" s="284" t="s">
        <v>1308</v>
      </c>
      <c r="F136" s="279"/>
      <c r="G136" s="224" t="s">
        <v>11</v>
      </c>
      <c r="H136" s="279"/>
      <c r="I136" s="280"/>
      <c r="J136" s="297" t="s">
        <v>934</v>
      </c>
      <c r="K136" s="282" t="s">
        <v>1472</v>
      </c>
      <c r="L136" s="481"/>
    </row>
    <row r="137" spans="1:255" ht="16.5" customHeight="1">
      <c r="A137" s="515" t="s">
        <v>973</v>
      </c>
      <c r="B137" s="276"/>
      <c r="C137" s="276" t="s">
        <v>25</v>
      </c>
      <c r="D137" s="277" t="s">
        <v>931</v>
      </c>
      <c r="E137" s="284" t="s">
        <v>1309</v>
      </c>
      <c r="F137" s="279"/>
      <c r="G137" s="224" t="s">
        <v>11</v>
      </c>
      <c r="H137" s="279"/>
      <c r="I137" s="280"/>
      <c r="J137" s="277" t="s">
        <v>362</v>
      </c>
      <c r="K137" s="282" t="s">
        <v>1473</v>
      </c>
      <c r="L137" s="481"/>
    </row>
    <row r="138" spans="1:255" ht="16.5" customHeight="1">
      <c r="A138" s="515" t="s">
        <v>1474</v>
      </c>
      <c r="B138" s="276"/>
      <c r="C138" s="276" t="s">
        <v>25</v>
      </c>
      <c r="D138" s="277" t="s">
        <v>931</v>
      </c>
      <c r="E138" s="284" t="s">
        <v>1310</v>
      </c>
      <c r="F138" s="279"/>
      <c r="G138" s="224" t="s">
        <v>11</v>
      </c>
      <c r="H138" s="279"/>
      <c r="I138" s="280"/>
      <c r="J138" s="297" t="s">
        <v>365</v>
      </c>
      <c r="K138" s="282" t="s">
        <v>1473</v>
      </c>
      <c r="L138" s="481"/>
    </row>
    <row r="139" spans="1:255" ht="16.5" customHeight="1">
      <c r="A139" s="515" t="s">
        <v>1475</v>
      </c>
      <c r="B139" s="276"/>
      <c r="C139" s="276" t="s">
        <v>25</v>
      </c>
      <c r="D139" s="277" t="s">
        <v>366</v>
      </c>
      <c r="E139" s="277" t="s">
        <v>367</v>
      </c>
      <c r="F139" s="276" t="s">
        <v>368</v>
      </c>
      <c r="G139" s="224" t="s">
        <v>11</v>
      </c>
      <c r="H139" s="300"/>
      <c r="I139" s="280"/>
      <c r="J139" s="283" t="s">
        <v>369</v>
      </c>
      <c r="K139" s="346" t="s">
        <v>1630</v>
      </c>
      <c r="L139" s="713"/>
      <c r="HQ139" s="74"/>
      <c r="HR139" s="74"/>
      <c r="HS139" s="74"/>
      <c r="HT139" s="74"/>
      <c r="HU139" s="74"/>
      <c r="HV139" s="74"/>
      <c r="HW139" s="74"/>
      <c r="HX139" s="74"/>
      <c r="HY139" s="74"/>
      <c r="HZ139" s="74"/>
      <c r="IA139" s="74"/>
      <c r="IB139" s="74"/>
      <c r="IC139" s="74"/>
      <c r="ID139" s="74"/>
      <c r="IE139" s="74"/>
      <c r="IF139" s="74"/>
      <c r="IG139" s="74"/>
      <c r="IH139" s="74"/>
      <c r="II139" s="74"/>
      <c r="IJ139" s="74"/>
      <c r="IK139" s="74"/>
      <c r="IL139" s="74"/>
      <c r="IM139" s="74"/>
      <c r="IN139" s="74"/>
      <c r="IO139" s="74"/>
      <c r="IP139" s="74"/>
      <c r="IQ139" s="74"/>
      <c r="IR139" s="74"/>
      <c r="IS139" s="74"/>
      <c r="IT139" s="74"/>
      <c r="IU139" s="74"/>
    </row>
    <row r="140" spans="1:255" ht="16.5" customHeight="1">
      <c r="A140" s="515" t="s">
        <v>1476</v>
      </c>
      <c r="B140" s="276"/>
      <c r="C140" s="276" t="s">
        <v>25</v>
      </c>
      <c r="D140" s="277" t="s">
        <v>366</v>
      </c>
      <c r="E140" s="277" t="s">
        <v>370</v>
      </c>
      <c r="F140" s="276" t="s">
        <v>368</v>
      </c>
      <c r="G140" s="224" t="s">
        <v>11</v>
      </c>
      <c r="H140" s="300"/>
      <c r="I140" s="280"/>
      <c r="J140" s="283" t="s">
        <v>371</v>
      </c>
      <c r="K140" s="346" t="s">
        <v>1539</v>
      </c>
      <c r="L140" s="714"/>
      <c r="HQ140" s="74"/>
      <c r="HR140" s="74"/>
      <c r="HS140" s="74"/>
      <c r="HT140" s="74"/>
      <c r="HU140" s="74"/>
      <c r="HV140" s="74"/>
      <c r="HW140" s="74"/>
      <c r="HX140" s="74"/>
      <c r="HY140" s="74"/>
      <c r="HZ140" s="74"/>
      <c r="IA140" s="74"/>
      <c r="IB140" s="74"/>
      <c r="IC140" s="74"/>
      <c r="ID140" s="74"/>
      <c r="IE140" s="74"/>
      <c r="IF140" s="74"/>
      <c r="IG140" s="74"/>
      <c r="IH140" s="74"/>
      <c r="II140" s="74"/>
      <c r="IJ140" s="74"/>
      <c r="IK140" s="74"/>
      <c r="IL140" s="74"/>
      <c r="IM140" s="74"/>
      <c r="IN140" s="74"/>
      <c r="IO140" s="74"/>
      <c r="IP140" s="74"/>
      <c r="IQ140" s="74"/>
      <c r="IR140" s="74"/>
      <c r="IS140" s="74"/>
      <c r="IT140" s="74"/>
      <c r="IU140" s="74"/>
    </row>
    <row r="141" spans="1:255" ht="16.5" customHeight="1">
      <c r="A141" s="515" t="s">
        <v>1478</v>
      </c>
      <c r="B141" s="276"/>
      <c r="C141" s="276" t="s">
        <v>25</v>
      </c>
      <c r="D141" s="277" t="s">
        <v>366</v>
      </c>
      <c r="E141" s="277" t="s">
        <v>372</v>
      </c>
      <c r="F141" s="276" t="s">
        <v>368</v>
      </c>
      <c r="G141" s="224" t="s">
        <v>11</v>
      </c>
      <c r="H141" s="300"/>
      <c r="I141" s="280"/>
      <c r="J141" s="283" t="s">
        <v>373</v>
      </c>
      <c r="K141" s="346" t="s">
        <v>1540</v>
      </c>
      <c r="L141" s="714"/>
      <c r="HQ141" s="74"/>
      <c r="HR141" s="74"/>
      <c r="HS141" s="74"/>
      <c r="HT141" s="74"/>
      <c r="HU141" s="74"/>
      <c r="HV141" s="74"/>
      <c r="HW141" s="74"/>
      <c r="HX141" s="74"/>
      <c r="HY141" s="74"/>
      <c r="HZ141" s="74"/>
      <c r="IA141" s="74"/>
      <c r="IB141" s="74"/>
      <c r="IC141" s="74"/>
      <c r="ID141" s="74"/>
      <c r="IE141" s="74"/>
      <c r="IF141" s="74"/>
      <c r="IG141" s="74"/>
      <c r="IH141" s="74"/>
      <c r="II141" s="74"/>
      <c r="IJ141" s="74"/>
      <c r="IK141" s="74"/>
      <c r="IL141" s="74"/>
      <c r="IM141" s="74"/>
      <c r="IN141" s="74"/>
      <c r="IO141" s="74"/>
      <c r="IP141" s="74"/>
      <c r="IQ141" s="74"/>
      <c r="IR141" s="74"/>
      <c r="IS141" s="74"/>
      <c r="IT141" s="74"/>
      <c r="IU141" s="74"/>
    </row>
    <row r="142" spans="1:255" ht="16.5" customHeight="1">
      <c r="A142" s="515" t="s">
        <v>1479</v>
      </c>
      <c r="B142" s="276"/>
      <c r="C142" s="276" t="s">
        <v>25</v>
      </c>
      <c r="D142" s="277" t="s">
        <v>366</v>
      </c>
      <c r="E142" s="277" t="s">
        <v>374</v>
      </c>
      <c r="F142" s="279"/>
      <c r="G142" s="224" t="s">
        <v>11</v>
      </c>
      <c r="H142" s="300"/>
      <c r="I142" s="280"/>
      <c r="J142" s="283" t="s">
        <v>1411</v>
      </c>
      <c r="K142" s="295"/>
      <c r="L142" s="714"/>
      <c r="HQ142" s="74"/>
      <c r="HR142" s="74"/>
      <c r="HS142" s="74"/>
      <c r="HT142" s="74"/>
      <c r="HU142" s="74"/>
      <c r="HV142" s="74"/>
      <c r="HW142" s="74"/>
      <c r="HX142" s="74"/>
      <c r="HY142" s="74"/>
      <c r="HZ142" s="74"/>
      <c r="IA142" s="74"/>
      <c r="IB142" s="74"/>
      <c r="IC142" s="74"/>
      <c r="ID142" s="74"/>
      <c r="IE142" s="74"/>
      <c r="IF142" s="74"/>
      <c r="IG142" s="74"/>
      <c r="IH142" s="74"/>
      <c r="II142" s="74"/>
      <c r="IJ142" s="74"/>
      <c r="IK142" s="74"/>
      <c r="IL142" s="74"/>
      <c r="IM142" s="74"/>
      <c r="IN142" s="74"/>
      <c r="IO142" s="74"/>
      <c r="IP142" s="74"/>
      <c r="IQ142" s="74"/>
      <c r="IR142" s="74"/>
      <c r="IS142" s="74"/>
      <c r="IT142" s="74"/>
      <c r="IU142" s="74"/>
    </row>
    <row r="143" spans="1:255" ht="16.5" customHeight="1">
      <c r="A143" s="515" t="s">
        <v>1480</v>
      </c>
      <c r="B143" s="276"/>
      <c r="C143" s="276" t="s">
        <v>25</v>
      </c>
      <c r="D143" s="277" t="s">
        <v>366</v>
      </c>
      <c r="E143" s="277" t="s">
        <v>375</v>
      </c>
      <c r="F143" s="279"/>
      <c r="G143" s="224" t="s">
        <v>11</v>
      </c>
      <c r="H143" s="300"/>
      <c r="I143" s="280"/>
      <c r="J143" s="292"/>
      <c r="K143" s="346" t="s">
        <v>1637</v>
      </c>
      <c r="L143" s="714"/>
      <c r="HQ143" s="74"/>
      <c r="HR143" s="74"/>
      <c r="HS143" s="74"/>
      <c r="HT143" s="74"/>
      <c r="HU143" s="74"/>
      <c r="HV143" s="74"/>
      <c r="HW143" s="74"/>
      <c r="HX143" s="74"/>
      <c r="HY143" s="74"/>
      <c r="HZ143" s="74"/>
      <c r="IA143" s="74"/>
      <c r="IB143" s="74"/>
      <c r="IC143" s="74"/>
      <c r="ID143" s="74"/>
      <c r="IE143" s="74"/>
      <c r="IF143" s="74"/>
      <c r="IG143" s="74"/>
      <c r="IH143" s="74"/>
      <c r="II143" s="74"/>
      <c r="IJ143" s="74"/>
      <c r="IK143" s="74"/>
      <c r="IL143" s="74"/>
      <c r="IM143" s="74"/>
      <c r="IN143" s="74"/>
      <c r="IO143" s="74"/>
      <c r="IP143" s="74"/>
      <c r="IQ143" s="74"/>
      <c r="IR143" s="74"/>
      <c r="IS143" s="74"/>
      <c r="IT143" s="74"/>
      <c r="IU143" s="74"/>
    </row>
    <row r="144" spans="1:255" ht="16.5" customHeight="1">
      <c r="A144" s="515" t="s">
        <v>1481</v>
      </c>
      <c r="B144" s="276"/>
      <c r="C144" s="276" t="s">
        <v>25</v>
      </c>
      <c r="D144" s="277" t="s">
        <v>366</v>
      </c>
      <c r="E144" s="277" t="s">
        <v>376</v>
      </c>
      <c r="F144" s="279"/>
      <c r="G144" s="224" t="s">
        <v>11</v>
      </c>
      <c r="H144" s="300"/>
      <c r="I144" s="280"/>
      <c r="J144" s="283" t="s">
        <v>377</v>
      </c>
      <c r="K144" s="346" t="s">
        <v>1625</v>
      </c>
      <c r="L144" s="714"/>
      <c r="HQ144" s="74"/>
      <c r="HR144" s="74"/>
      <c r="HS144" s="74"/>
      <c r="HT144" s="74"/>
      <c r="HU144" s="74"/>
      <c r="HV144" s="74"/>
      <c r="HW144" s="74"/>
      <c r="HX144" s="74"/>
      <c r="HY144" s="74"/>
      <c r="HZ144" s="74"/>
      <c r="IA144" s="74"/>
      <c r="IB144" s="74"/>
      <c r="IC144" s="74"/>
      <c r="ID144" s="74"/>
      <c r="IE144" s="74"/>
      <c r="IF144" s="74"/>
      <c r="IG144" s="74"/>
      <c r="IH144" s="74"/>
      <c r="II144" s="74"/>
      <c r="IJ144" s="74"/>
      <c r="IK144" s="74"/>
      <c r="IL144" s="74"/>
      <c r="IM144" s="74"/>
      <c r="IN144" s="74"/>
      <c r="IO144" s="74"/>
      <c r="IP144" s="74"/>
      <c r="IQ144" s="74"/>
      <c r="IR144" s="74"/>
      <c r="IS144" s="74"/>
      <c r="IT144" s="74"/>
      <c r="IU144" s="74"/>
    </row>
    <row r="145" spans="1:255" ht="16.5" customHeight="1">
      <c r="A145" s="515" t="s">
        <v>1493</v>
      </c>
      <c r="B145" s="276"/>
      <c r="C145" s="276" t="s">
        <v>25</v>
      </c>
      <c r="D145" s="277" t="s">
        <v>366</v>
      </c>
      <c r="E145" s="277" t="s">
        <v>378</v>
      </c>
      <c r="F145" s="276" t="s">
        <v>379</v>
      </c>
      <c r="G145" s="224" t="s">
        <v>11</v>
      </c>
      <c r="H145" s="300"/>
      <c r="I145" s="280"/>
      <c r="J145" s="283" t="s">
        <v>380</v>
      </c>
      <c r="K145" s="346"/>
      <c r="L145" s="714"/>
      <c r="HQ145" s="74"/>
      <c r="HR145" s="74"/>
      <c r="HS145" s="74"/>
      <c r="HT145" s="74"/>
      <c r="HU145" s="74"/>
      <c r="HV145" s="74"/>
      <c r="HW145" s="74"/>
      <c r="HX145" s="74"/>
      <c r="HY145" s="74"/>
      <c r="HZ145" s="74"/>
      <c r="IA145" s="74"/>
      <c r="IB145" s="74"/>
      <c r="IC145" s="74"/>
      <c r="ID145" s="74"/>
      <c r="IE145" s="74"/>
      <c r="IF145" s="74"/>
      <c r="IG145" s="74"/>
      <c r="IH145" s="74"/>
      <c r="II145" s="74"/>
      <c r="IJ145" s="74"/>
      <c r="IK145" s="74"/>
      <c r="IL145" s="74"/>
      <c r="IM145" s="74"/>
      <c r="IN145" s="74"/>
      <c r="IO145" s="74"/>
      <c r="IP145" s="74"/>
      <c r="IQ145" s="74"/>
      <c r="IR145" s="74"/>
      <c r="IS145" s="74"/>
      <c r="IT145" s="74"/>
      <c r="IU145" s="74"/>
    </row>
    <row r="146" spans="1:255" ht="16.5" customHeight="1">
      <c r="A146" s="515" t="s">
        <v>1494</v>
      </c>
      <c r="B146" s="276"/>
      <c r="C146" s="276" t="s">
        <v>25</v>
      </c>
      <c r="D146" s="277" t="s">
        <v>366</v>
      </c>
      <c r="E146" s="277" t="s">
        <v>381</v>
      </c>
      <c r="F146" s="276" t="s">
        <v>382</v>
      </c>
      <c r="G146" s="224" t="s">
        <v>11</v>
      </c>
      <c r="H146" s="300"/>
      <c r="I146" s="280"/>
      <c r="J146" s="283" t="s">
        <v>383</v>
      </c>
      <c r="K146" s="346"/>
      <c r="L146" s="714"/>
      <c r="HQ146" s="74"/>
      <c r="HR146" s="74"/>
      <c r="HS146" s="74"/>
      <c r="HT146" s="74"/>
      <c r="HU146" s="74"/>
      <c r="HV146" s="74"/>
      <c r="HW146" s="74"/>
      <c r="HX146" s="74"/>
      <c r="HY146" s="74"/>
      <c r="HZ146" s="74"/>
      <c r="IA146" s="74"/>
      <c r="IB146" s="74"/>
      <c r="IC146" s="74"/>
      <c r="ID146" s="74"/>
      <c r="IE146" s="74"/>
      <c r="IF146" s="74"/>
      <c r="IG146" s="74"/>
      <c r="IH146" s="74"/>
      <c r="II146" s="74"/>
      <c r="IJ146" s="74"/>
      <c r="IK146" s="74"/>
      <c r="IL146" s="74"/>
      <c r="IM146" s="74"/>
      <c r="IN146" s="74"/>
      <c r="IO146" s="74"/>
      <c r="IP146" s="74"/>
      <c r="IQ146" s="74"/>
      <c r="IR146" s="74"/>
      <c r="IS146" s="74"/>
      <c r="IT146" s="74"/>
      <c r="IU146" s="74"/>
    </row>
    <row r="147" spans="1:255" ht="16.5" customHeight="1">
      <c r="A147" s="515" t="s">
        <v>1495</v>
      </c>
      <c r="B147" s="276"/>
      <c r="C147" s="276" t="s">
        <v>25</v>
      </c>
      <c r="D147" s="277" t="s">
        <v>366</v>
      </c>
      <c r="E147" s="277" t="s">
        <v>384</v>
      </c>
      <c r="F147" s="276" t="s">
        <v>385</v>
      </c>
      <c r="G147" s="224" t="s">
        <v>11</v>
      </c>
      <c r="H147" s="300"/>
      <c r="I147" s="280"/>
      <c r="J147" s="283" t="s">
        <v>380</v>
      </c>
      <c r="K147" s="346"/>
      <c r="L147" s="714"/>
      <c r="HQ147" s="74"/>
      <c r="HR147" s="74"/>
      <c r="HS147" s="74"/>
      <c r="HT147" s="74"/>
      <c r="HU147" s="74"/>
      <c r="HV147" s="74"/>
      <c r="HW147" s="74"/>
      <c r="HX147" s="74"/>
      <c r="HY147" s="74"/>
      <c r="HZ147" s="74"/>
      <c r="IA147" s="74"/>
      <c r="IB147" s="74"/>
      <c r="IC147" s="74"/>
      <c r="ID147" s="74"/>
      <c r="IE147" s="74"/>
      <c r="IF147" s="74"/>
      <c r="IG147" s="74"/>
      <c r="IH147" s="74"/>
      <c r="II147" s="74"/>
      <c r="IJ147" s="74"/>
      <c r="IK147" s="74"/>
      <c r="IL147" s="74"/>
      <c r="IM147" s="74"/>
      <c r="IN147" s="74"/>
      <c r="IO147" s="74"/>
      <c r="IP147" s="74"/>
      <c r="IQ147" s="74"/>
      <c r="IR147" s="74"/>
      <c r="IS147" s="74"/>
      <c r="IT147" s="74"/>
      <c r="IU147" s="74"/>
    </row>
    <row r="148" spans="1:255" ht="16.5" customHeight="1">
      <c r="A148" s="515" t="s">
        <v>1496</v>
      </c>
      <c r="B148" s="276"/>
      <c r="C148" s="276" t="s">
        <v>25</v>
      </c>
      <c r="D148" s="277" t="s">
        <v>366</v>
      </c>
      <c r="E148" s="277" t="s">
        <v>386</v>
      </c>
      <c r="F148" s="276" t="s">
        <v>379</v>
      </c>
      <c r="G148" s="224" t="s">
        <v>11</v>
      </c>
      <c r="H148" s="300"/>
      <c r="I148" s="280"/>
      <c r="J148" s="283" t="s">
        <v>387</v>
      </c>
      <c r="K148" s="346"/>
      <c r="L148" s="714"/>
      <c r="HQ148" s="74"/>
      <c r="HR148" s="74"/>
      <c r="HS148" s="74"/>
      <c r="HT148" s="74"/>
      <c r="HU148" s="74"/>
      <c r="HV148" s="74"/>
      <c r="HW148" s="74"/>
      <c r="HX148" s="74"/>
      <c r="HY148" s="74"/>
      <c r="HZ148" s="74"/>
      <c r="IA148" s="74"/>
      <c r="IB148" s="74"/>
      <c r="IC148" s="74"/>
      <c r="ID148" s="74"/>
      <c r="IE148" s="74"/>
      <c r="IF148" s="74"/>
      <c r="IG148" s="74"/>
      <c r="IH148" s="74"/>
      <c r="II148" s="74"/>
      <c r="IJ148" s="74"/>
      <c r="IK148" s="74"/>
      <c r="IL148" s="74"/>
      <c r="IM148" s="74"/>
      <c r="IN148" s="74"/>
      <c r="IO148" s="74"/>
      <c r="IP148" s="74"/>
      <c r="IQ148" s="74"/>
      <c r="IR148" s="74"/>
      <c r="IS148" s="74"/>
      <c r="IT148" s="74"/>
      <c r="IU148" s="74"/>
    </row>
    <row r="149" spans="1:255" ht="16.5" customHeight="1">
      <c r="A149" s="515" t="s">
        <v>1497</v>
      </c>
      <c r="B149" s="276"/>
      <c r="C149" s="276" t="s">
        <v>25</v>
      </c>
      <c r="D149" s="277" t="s">
        <v>366</v>
      </c>
      <c r="E149" s="277" t="s">
        <v>388</v>
      </c>
      <c r="F149" s="276" t="s">
        <v>389</v>
      </c>
      <c r="G149" s="224" t="s">
        <v>11</v>
      </c>
      <c r="H149" s="300"/>
      <c r="I149" s="280"/>
      <c r="J149" s="283" t="s">
        <v>390</v>
      </c>
      <c r="K149" s="346"/>
      <c r="L149" s="714"/>
      <c r="HQ149" s="74"/>
      <c r="HR149" s="74"/>
      <c r="HS149" s="74"/>
      <c r="HT149" s="74"/>
      <c r="HU149" s="74"/>
      <c r="HV149" s="74"/>
      <c r="HW149" s="74"/>
      <c r="HX149" s="74"/>
      <c r="HY149" s="74"/>
      <c r="HZ149" s="74"/>
      <c r="IA149" s="74"/>
      <c r="IB149" s="74"/>
      <c r="IC149" s="74"/>
      <c r="ID149" s="74"/>
      <c r="IE149" s="74"/>
      <c r="IF149" s="74"/>
      <c r="IG149" s="74"/>
      <c r="IH149" s="74"/>
      <c r="II149" s="74"/>
      <c r="IJ149" s="74"/>
      <c r="IK149" s="74"/>
      <c r="IL149" s="74"/>
      <c r="IM149" s="74"/>
      <c r="IN149" s="74"/>
      <c r="IO149" s="74"/>
      <c r="IP149" s="74"/>
      <c r="IQ149" s="74"/>
      <c r="IR149" s="74"/>
      <c r="IS149" s="74"/>
      <c r="IT149" s="74"/>
      <c r="IU149" s="74"/>
    </row>
    <row r="150" spans="1:255" ht="16.5" customHeight="1">
      <c r="A150" s="515" t="s">
        <v>1498</v>
      </c>
      <c r="B150" s="276"/>
      <c r="C150" s="276" t="s">
        <v>25</v>
      </c>
      <c r="D150" s="277" t="s">
        <v>366</v>
      </c>
      <c r="E150" s="277" t="s">
        <v>391</v>
      </c>
      <c r="F150" s="276" t="s">
        <v>392</v>
      </c>
      <c r="G150" s="224" t="s">
        <v>11</v>
      </c>
      <c r="H150" s="300"/>
      <c r="I150" s="280"/>
      <c r="J150" s="283" t="s">
        <v>380</v>
      </c>
      <c r="K150" s="346"/>
      <c r="L150" s="714"/>
      <c r="HQ150" s="74"/>
      <c r="HR150" s="74"/>
      <c r="HS150" s="74"/>
      <c r="HT150" s="74"/>
      <c r="HU150" s="74"/>
      <c r="HV150" s="74"/>
      <c r="HW150" s="74"/>
      <c r="HX150" s="74"/>
      <c r="HY150" s="74"/>
      <c r="HZ150" s="74"/>
      <c r="IA150" s="74"/>
      <c r="IB150" s="74"/>
      <c r="IC150" s="74"/>
      <c r="ID150" s="74"/>
      <c r="IE150" s="74"/>
      <c r="IF150" s="74"/>
      <c r="IG150" s="74"/>
      <c r="IH150" s="74"/>
      <c r="II150" s="74"/>
      <c r="IJ150" s="74"/>
      <c r="IK150" s="74"/>
      <c r="IL150" s="74"/>
      <c r="IM150" s="74"/>
      <c r="IN150" s="74"/>
      <c r="IO150" s="74"/>
      <c r="IP150" s="74"/>
      <c r="IQ150" s="74"/>
      <c r="IR150" s="74"/>
      <c r="IS150" s="74"/>
      <c r="IT150" s="74"/>
      <c r="IU150" s="74"/>
    </row>
    <row r="151" spans="1:255" ht="16.5" customHeight="1">
      <c r="A151" s="515" t="s">
        <v>1499</v>
      </c>
      <c r="B151" s="276"/>
      <c r="C151" s="276" t="s">
        <v>25</v>
      </c>
      <c r="D151" s="277" t="s">
        <v>366</v>
      </c>
      <c r="E151" s="277" t="s">
        <v>393</v>
      </c>
      <c r="F151" s="276" t="s">
        <v>394</v>
      </c>
      <c r="G151" s="224" t="s">
        <v>11</v>
      </c>
      <c r="H151" s="300"/>
      <c r="I151" s="280"/>
      <c r="J151" s="301" t="s">
        <v>1536</v>
      </c>
      <c r="K151" s="346"/>
      <c r="L151" s="714"/>
      <c r="HQ151" s="74"/>
      <c r="HR151" s="74"/>
      <c r="HS151" s="74"/>
      <c r="HT151" s="74"/>
      <c r="HU151" s="74"/>
      <c r="HV151" s="74"/>
      <c r="HW151" s="74"/>
      <c r="HX151" s="74"/>
      <c r="HY151" s="74"/>
      <c r="HZ151" s="74"/>
      <c r="IA151" s="74"/>
      <c r="IB151" s="74"/>
      <c r="IC151" s="74"/>
      <c r="ID151" s="74"/>
      <c r="IE151" s="74"/>
      <c r="IF151" s="74"/>
      <c r="IG151" s="74"/>
      <c r="IH151" s="74"/>
      <c r="II151" s="74"/>
      <c r="IJ151" s="74"/>
      <c r="IK151" s="74"/>
      <c r="IL151" s="74"/>
      <c r="IM151" s="74"/>
      <c r="IN151" s="74"/>
      <c r="IO151" s="74"/>
      <c r="IP151" s="74"/>
      <c r="IQ151" s="74"/>
      <c r="IR151" s="74"/>
      <c r="IS151" s="74"/>
      <c r="IT151" s="74"/>
      <c r="IU151" s="74"/>
    </row>
    <row r="152" spans="1:255" ht="16.5" customHeight="1">
      <c r="A152" s="515" t="s">
        <v>1500</v>
      </c>
      <c r="B152" s="276"/>
      <c r="C152" s="276" t="s">
        <v>25</v>
      </c>
      <c r="D152" s="277" t="s">
        <v>366</v>
      </c>
      <c r="E152" s="277" t="s">
        <v>395</v>
      </c>
      <c r="F152" s="276" t="s">
        <v>396</v>
      </c>
      <c r="G152" s="224" t="s">
        <v>11</v>
      </c>
      <c r="H152" s="300"/>
      <c r="I152" s="280"/>
      <c r="J152" s="283" t="s">
        <v>397</v>
      </c>
      <c r="K152" s="346"/>
      <c r="L152" s="714"/>
      <c r="HQ152" s="74"/>
      <c r="HR152" s="74"/>
      <c r="HS152" s="74"/>
      <c r="HT152" s="74"/>
      <c r="HU152" s="74"/>
      <c r="HV152" s="74"/>
      <c r="HW152" s="74"/>
      <c r="HX152" s="74"/>
      <c r="HY152" s="74"/>
      <c r="HZ152" s="74"/>
      <c r="IA152" s="74"/>
      <c r="IB152" s="74"/>
      <c r="IC152" s="74"/>
      <c r="ID152" s="74"/>
      <c r="IE152" s="74"/>
      <c r="IF152" s="74"/>
      <c r="IG152" s="74"/>
      <c r="IH152" s="74"/>
      <c r="II152" s="74"/>
      <c r="IJ152" s="74"/>
      <c r="IK152" s="74"/>
      <c r="IL152" s="74"/>
      <c r="IM152" s="74"/>
      <c r="IN152" s="74"/>
      <c r="IO152" s="74"/>
      <c r="IP152" s="74"/>
      <c r="IQ152" s="74"/>
      <c r="IR152" s="74"/>
      <c r="IS152" s="74"/>
      <c r="IT152" s="74"/>
      <c r="IU152" s="74"/>
    </row>
    <row r="153" spans="1:255" ht="16.5" customHeight="1">
      <c r="A153" s="515" t="s">
        <v>1501</v>
      </c>
      <c r="B153" s="276"/>
      <c r="C153" s="276" t="s">
        <v>25</v>
      </c>
      <c r="D153" s="277" t="s">
        <v>366</v>
      </c>
      <c r="E153" s="277" t="s">
        <v>398</v>
      </c>
      <c r="F153" s="279"/>
      <c r="G153" s="224" t="s">
        <v>11</v>
      </c>
      <c r="H153" s="300"/>
      <c r="I153" s="280"/>
      <c r="J153" s="292"/>
      <c r="K153" s="346" t="s">
        <v>1731</v>
      </c>
      <c r="L153" s="714"/>
      <c r="HQ153" s="74"/>
      <c r="HR153" s="74"/>
      <c r="HS153" s="74"/>
      <c r="HT153" s="74"/>
      <c r="HU153" s="74"/>
      <c r="HV153" s="74"/>
      <c r="HW153" s="74"/>
      <c r="HX153" s="74"/>
      <c r="HY153" s="74"/>
      <c r="HZ153" s="74"/>
      <c r="IA153" s="74"/>
      <c r="IB153" s="74"/>
      <c r="IC153" s="74"/>
      <c r="ID153" s="74"/>
      <c r="IE153" s="74"/>
      <c r="IF153" s="74"/>
      <c r="IG153" s="74"/>
      <c r="IH153" s="74"/>
      <c r="II153" s="74"/>
      <c r="IJ153" s="74"/>
      <c r="IK153" s="74"/>
      <c r="IL153" s="74"/>
      <c r="IM153" s="74"/>
      <c r="IN153" s="74"/>
      <c r="IO153" s="74"/>
      <c r="IP153" s="74"/>
      <c r="IQ153" s="74"/>
      <c r="IR153" s="74"/>
      <c r="IS153" s="74"/>
      <c r="IT153" s="74"/>
      <c r="IU153" s="74"/>
    </row>
    <row r="154" spans="1:255" ht="16.5" customHeight="1">
      <c r="A154" s="515" t="s">
        <v>1502</v>
      </c>
      <c r="B154" s="276"/>
      <c r="C154" s="276" t="s">
        <v>25</v>
      </c>
      <c r="D154" s="277" t="s">
        <v>366</v>
      </c>
      <c r="E154" s="284" t="s">
        <v>399</v>
      </c>
      <c r="F154" s="279"/>
      <c r="G154" s="224" t="s">
        <v>11</v>
      </c>
      <c r="H154" s="300"/>
      <c r="I154" s="280"/>
      <c r="J154" s="281"/>
      <c r="K154" s="346" t="s">
        <v>1726</v>
      </c>
      <c r="L154" s="714"/>
      <c r="HQ154" s="74"/>
      <c r="HR154" s="74"/>
      <c r="HS154" s="74"/>
      <c r="HT154" s="74"/>
      <c r="HU154" s="74"/>
      <c r="HV154" s="74"/>
      <c r="HW154" s="74"/>
      <c r="HX154" s="74"/>
      <c r="HY154" s="74"/>
      <c r="HZ154" s="74"/>
      <c r="IA154" s="74"/>
      <c r="IB154" s="74"/>
      <c r="IC154" s="74"/>
      <c r="ID154" s="74"/>
      <c r="IE154" s="74"/>
      <c r="IF154" s="74"/>
      <c r="IG154" s="74"/>
      <c r="IH154" s="74"/>
      <c r="II154" s="74"/>
      <c r="IJ154" s="74"/>
      <c r="IK154" s="74"/>
      <c r="IL154" s="74"/>
      <c r="IM154" s="74"/>
      <c r="IN154" s="74"/>
      <c r="IO154" s="74"/>
      <c r="IP154" s="74"/>
      <c r="IQ154" s="74"/>
      <c r="IR154" s="74"/>
      <c r="IS154" s="74"/>
      <c r="IT154" s="74"/>
      <c r="IU154" s="74"/>
    </row>
    <row r="155" spans="1:255" ht="16.5" customHeight="1">
      <c r="A155" s="515" t="s">
        <v>1503</v>
      </c>
      <c r="B155" s="276"/>
      <c r="C155" s="276" t="s">
        <v>25</v>
      </c>
      <c r="D155" s="277" t="s">
        <v>366</v>
      </c>
      <c r="E155" s="284" t="s">
        <v>1626</v>
      </c>
      <c r="F155" s="279"/>
      <c r="G155" s="224" t="s">
        <v>11</v>
      </c>
      <c r="H155" s="300"/>
      <c r="I155" s="280"/>
      <c r="J155" s="283" t="s">
        <v>400</v>
      </c>
      <c r="K155" s="346" t="s">
        <v>1682</v>
      </c>
      <c r="L155" s="714"/>
      <c r="HQ155" s="74"/>
      <c r="HR155" s="74"/>
      <c r="HS155" s="74"/>
      <c r="HT155" s="74"/>
      <c r="HU155" s="74"/>
      <c r="HV155" s="74"/>
      <c r="HW155" s="74"/>
      <c r="HX155" s="74"/>
      <c r="HY155" s="74"/>
      <c r="HZ155" s="74"/>
      <c r="IA155" s="74"/>
      <c r="IB155" s="74"/>
      <c r="IC155" s="74"/>
      <c r="ID155" s="74"/>
      <c r="IE155" s="74"/>
      <c r="IF155" s="74"/>
      <c r="IG155" s="74"/>
      <c r="IH155" s="74"/>
      <c r="II155" s="74"/>
      <c r="IJ155" s="74"/>
      <c r="IK155" s="74"/>
      <c r="IL155" s="74"/>
      <c r="IM155" s="74"/>
      <c r="IN155" s="74"/>
      <c r="IO155" s="74"/>
      <c r="IP155" s="74"/>
      <c r="IQ155" s="74"/>
      <c r="IR155" s="74"/>
      <c r="IS155" s="74"/>
      <c r="IT155" s="74"/>
      <c r="IU155" s="74"/>
    </row>
    <row r="156" spans="1:255" ht="16.5" customHeight="1">
      <c r="A156" s="515" t="s">
        <v>1504</v>
      </c>
      <c r="B156" s="276"/>
      <c r="C156" s="276" t="s">
        <v>25</v>
      </c>
      <c r="D156" s="277" t="s">
        <v>366</v>
      </c>
      <c r="E156" s="284" t="s">
        <v>1627</v>
      </c>
      <c r="F156" s="279"/>
      <c r="G156" s="296" t="s">
        <v>6</v>
      </c>
      <c r="H156" s="300"/>
      <c r="I156" s="280"/>
      <c r="J156" s="283" t="s">
        <v>1716</v>
      </c>
      <c r="K156" s="346" t="s">
        <v>1638</v>
      </c>
      <c r="L156" s="714"/>
      <c r="HQ156" s="74"/>
      <c r="HR156" s="74"/>
      <c r="HS156" s="74"/>
      <c r="HT156" s="74"/>
      <c r="HU156" s="74"/>
      <c r="HV156" s="74"/>
      <c r="HW156" s="74"/>
      <c r="HX156" s="74"/>
      <c r="HY156" s="74"/>
      <c r="HZ156" s="74"/>
      <c r="IA156" s="74"/>
      <c r="IB156" s="74"/>
      <c r="IC156" s="74"/>
      <c r="ID156" s="74"/>
      <c r="IE156" s="74"/>
      <c r="IF156" s="74"/>
      <c r="IG156" s="74"/>
      <c r="IH156" s="74"/>
      <c r="II156" s="74"/>
      <c r="IJ156" s="74"/>
      <c r="IK156" s="74"/>
      <c r="IL156" s="74"/>
      <c r="IM156" s="74"/>
      <c r="IN156" s="74"/>
      <c r="IO156" s="74"/>
      <c r="IP156" s="74"/>
      <c r="IQ156" s="74"/>
      <c r="IR156" s="74"/>
      <c r="IS156" s="74"/>
      <c r="IT156" s="74"/>
      <c r="IU156" s="74"/>
    </row>
    <row r="157" spans="1:255" ht="16.5" customHeight="1">
      <c r="A157" s="515" t="s">
        <v>1505</v>
      </c>
      <c r="B157" s="276"/>
      <c r="C157" s="276" t="s">
        <v>25</v>
      </c>
      <c r="D157" s="277" t="s">
        <v>366</v>
      </c>
      <c r="E157" s="284" t="s">
        <v>1628</v>
      </c>
      <c r="F157" s="279"/>
      <c r="G157" s="224" t="s">
        <v>11</v>
      </c>
      <c r="H157" s="300"/>
      <c r="I157" s="280"/>
      <c r="J157" s="283" t="s">
        <v>402</v>
      </c>
      <c r="K157" s="346" t="s">
        <v>1629</v>
      </c>
      <c r="L157" s="714"/>
      <c r="HQ157" s="74"/>
      <c r="HR157" s="74"/>
      <c r="HS157" s="74"/>
      <c r="HT157" s="74"/>
      <c r="HU157" s="74"/>
      <c r="HV157" s="74"/>
      <c r="HW157" s="74"/>
      <c r="HX157" s="74"/>
      <c r="HY157" s="74"/>
      <c r="HZ157" s="74"/>
      <c r="IA157" s="74"/>
      <c r="IB157" s="74"/>
      <c r="IC157" s="74"/>
      <c r="ID157" s="74"/>
      <c r="IE157" s="74"/>
      <c r="IF157" s="74"/>
      <c r="IG157" s="74"/>
      <c r="IH157" s="74"/>
      <c r="II157" s="74"/>
      <c r="IJ157" s="74"/>
      <c r="IK157" s="74"/>
      <c r="IL157" s="74"/>
      <c r="IM157" s="74"/>
      <c r="IN157" s="74"/>
      <c r="IO157" s="74"/>
      <c r="IP157" s="74"/>
      <c r="IQ157" s="74"/>
      <c r="IR157" s="74"/>
      <c r="IS157" s="74"/>
      <c r="IT157" s="74"/>
      <c r="IU157" s="74"/>
    </row>
    <row r="158" spans="1:255" ht="16.5" customHeight="1">
      <c r="A158" s="515" t="s">
        <v>1506</v>
      </c>
      <c r="B158" s="276"/>
      <c r="C158" s="276" t="s">
        <v>25</v>
      </c>
      <c r="D158" s="277" t="s">
        <v>366</v>
      </c>
      <c r="E158" s="284" t="s">
        <v>404</v>
      </c>
      <c r="F158" s="279"/>
      <c r="G158" s="224" t="s">
        <v>11</v>
      </c>
      <c r="H158" s="300"/>
      <c r="I158" s="280"/>
      <c r="J158" s="283" t="s">
        <v>405</v>
      </c>
      <c r="K158" s="346"/>
      <c r="L158" s="714"/>
      <c r="HQ158" s="74"/>
      <c r="HR158" s="74"/>
      <c r="HS158" s="74"/>
      <c r="HT158" s="74"/>
      <c r="HU158" s="74"/>
      <c r="HV158" s="74"/>
      <c r="HW158" s="74"/>
      <c r="HX158" s="74"/>
      <c r="HY158" s="74"/>
      <c r="HZ158" s="74"/>
      <c r="IA158" s="74"/>
      <c r="IB158" s="74"/>
      <c r="IC158" s="74"/>
      <c r="ID158" s="74"/>
      <c r="IE158" s="74"/>
      <c r="IF158" s="74"/>
      <c r="IG158" s="74"/>
      <c r="IH158" s="74"/>
      <c r="II158" s="74"/>
      <c r="IJ158" s="74"/>
      <c r="IK158" s="74"/>
      <c r="IL158" s="74"/>
      <c r="IM158" s="74"/>
      <c r="IN158" s="74"/>
      <c r="IO158" s="74"/>
      <c r="IP158" s="74"/>
      <c r="IQ158" s="74"/>
      <c r="IR158" s="74"/>
      <c r="IS158" s="74"/>
      <c r="IT158" s="74"/>
      <c r="IU158" s="74"/>
    </row>
    <row r="159" spans="1:255" ht="16.5" customHeight="1">
      <c r="A159" s="515" t="s">
        <v>1507</v>
      </c>
      <c r="B159" s="276"/>
      <c r="C159" s="276" t="s">
        <v>25</v>
      </c>
      <c r="D159" s="277" t="s">
        <v>366</v>
      </c>
      <c r="E159" s="284" t="s">
        <v>406</v>
      </c>
      <c r="F159" s="279"/>
      <c r="G159" s="224" t="s">
        <v>11</v>
      </c>
      <c r="H159" s="300"/>
      <c r="I159" s="280"/>
      <c r="J159" s="281"/>
      <c r="K159" s="346" t="s">
        <v>1730</v>
      </c>
      <c r="L159" s="714"/>
      <c r="HQ159" s="74"/>
      <c r="HR159" s="74"/>
      <c r="HS159" s="74"/>
      <c r="HT159" s="74"/>
      <c r="HU159" s="74"/>
      <c r="HV159" s="74"/>
      <c r="HW159" s="74"/>
      <c r="HX159" s="74"/>
      <c r="HY159" s="74"/>
      <c r="HZ159" s="74"/>
      <c r="IA159" s="74"/>
      <c r="IB159" s="74"/>
      <c r="IC159" s="74"/>
      <c r="ID159" s="74"/>
      <c r="IE159" s="74"/>
      <c r="IF159" s="74"/>
      <c r="IG159" s="74"/>
      <c r="IH159" s="74"/>
      <c r="II159" s="74"/>
      <c r="IJ159" s="74"/>
      <c r="IK159" s="74"/>
      <c r="IL159" s="74"/>
      <c r="IM159" s="74"/>
      <c r="IN159" s="74"/>
      <c r="IO159" s="74"/>
      <c r="IP159" s="74"/>
      <c r="IQ159" s="74"/>
      <c r="IR159" s="74"/>
      <c r="IS159" s="74"/>
      <c r="IT159" s="74"/>
      <c r="IU159" s="74"/>
    </row>
    <row r="160" spans="1:255" ht="16.5" customHeight="1">
      <c r="A160" s="515" t="s">
        <v>1508</v>
      </c>
      <c r="B160" s="276"/>
      <c r="C160" s="276" t="s">
        <v>25</v>
      </c>
      <c r="D160" s="277" t="s">
        <v>366</v>
      </c>
      <c r="E160" s="284" t="s">
        <v>407</v>
      </c>
      <c r="F160" s="276" t="s">
        <v>408</v>
      </c>
      <c r="G160" s="224" t="s">
        <v>11</v>
      </c>
      <c r="H160" s="300"/>
      <c r="I160" s="280"/>
      <c r="J160" s="283" t="s">
        <v>409</v>
      </c>
      <c r="K160" s="346" t="s">
        <v>1632</v>
      </c>
      <c r="L160" s="714"/>
      <c r="HQ160" s="74"/>
      <c r="HR160" s="74"/>
      <c r="HS160" s="74"/>
      <c r="HT160" s="74"/>
      <c r="HU160" s="74"/>
      <c r="HV160" s="74"/>
      <c r="HW160" s="74"/>
      <c r="HX160" s="74"/>
      <c r="HY160" s="74"/>
      <c r="HZ160" s="74"/>
      <c r="IA160" s="74"/>
      <c r="IB160" s="74"/>
      <c r="IC160" s="74"/>
      <c r="ID160" s="74"/>
      <c r="IE160" s="74"/>
      <c r="IF160" s="74"/>
      <c r="IG160" s="74"/>
      <c r="IH160" s="74"/>
      <c r="II160" s="74"/>
      <c r="IJ160" s="74"/>
      <c r="IK160" s="74"/>
      <c r="IL160" s="74"/>
      <c r="IM160" s="74"/>
      <c r="IN160" s="74"/>
      <c r="IO160" s="74"/>
      <c r="IP160" s="74"/>
      <c r="IQ160" s="74"/>
      <c r="IR160" s="74"/>
      <c r="IS160" s="74"/>
      <c r="IT160" s="74"/>
      <c r="IU160" s="74"/>
    </row>
    <row r="161" spans="1:255" ht="16.5" customHeight="1">
      <c r="A161" s="515" t="s">
        <v>1509</v>
      </c>
      <c r="B161" s="276"/>
      <c r="C161" s="276" t="s">
        <v>25</v>
      </c>
      <c r="D161" s="277" t="s">
        <v>366</v>
      </c>
      <c r="E161" s="284" t="s">
        <v>410</v>
      </c>
      <c r="F161" s="279"/>
      <c r="G161" s="224" t="s">
        <v>11</v>
      </c>
      <c r="H161" s="300"/>
      <c r="I161" s="280"/>
      <c r="J161" s="292"/>
      <c r="K161" s="346" t="s">
        <v>403</v>
      </c>
      <c r="L161" s="714"/>
      <c r="HQ161" s="74"/>
      <c r="HR161" s="74"/>
      <c r="HS161" s="74"/>
      <c r="HT161" s="74"/>
      <c r="HU161" s="74"/>
      <c r="HV161" s="74"/>
      <c r="HW161" s="74"/>
      <c r="HX161" s="74"/>
      <c r="HY161" s="74"/>
      <c r="HZ161" s="74"/>
      <c r="IA161" s="74"/>
      <c r="IB161" s="74"/>
      <c r="IC161" s="74"/>
      <c r="ID161" s="74"/>
      <c r="IE161" s="74"/>
      <c r="IF161" s="74"/>
      <c r="IG161" s="74"/>
      <c r="IH161" s="74"/>
      <c r="II161" s="74"/>
      <c r="IJ161" s="74"/>
      <c r="IK161" s="74"/>
      <c r="IL161" s="74"/>
      <c r="IM161" s="74"/>
      <c r="IN161" s="74"/>
      <c r="IO161" s="74"/>
      <c r="IP161" s="74"/>
      <c r="IQ161" s="74"/>
      <c r="IR161" s="74"/>
      <c r="IS161" s="74"/>
      <c r="IT161" s="74"/>
      <c r="IU161" s="74"/>
    </row>
    <row r="162" spans="1:255" ht="16.5" customHeight="1">
      <c r="A162" s="515" t="s">
        <v>1510</v>
      </c>
      <c r="B162" s="276"/>
      <c r="C162" s="276" t="s">
        <v>25</v>
      </c>
      <c r="D162" s="277" t="s">
        <v>366</v>
      </c>
      <c r="E162" s="284" t="s">
        <v>411</v>
      </c>
      <c r="F162" s="276" t="s">
        <v>412</v>
      </c>
      <c r="G162" s="224" t="s">
        <v>11</v>
      </c>
      <c r="H162" s="300"/>
      <c r="I162" s="280"/>
      <c r="J162" s="283" t="s">
        <v>1715</v>
      </c>
      <c r="K162" s="346" t="s">
        <v>1413</v>
      </c>
      <c r="L162" s="714"/>
      <c r="HQ162" s="74"/>
      <c r="HR162" s="74"/>
      <c r="HS162" s="74"/>
      <c r="HT162" s="74"/>
      <c r="HU162" s="74"/>
      <c r="HV162" s="74"/>
      <c r="HW162" s="74"/>
      <c r="HX162" s="74"/>
      <c r="HY162" s="74"/>
      <c r="HZ162" s="74"/>
      <c r="IA162" s="74"/>
      <c r="IB162" s="74"/>
      <c r="IC162" s="74"/>
      <c r="ID162" s="74"/>
      <c r="IE162" s="74"/>
      <c r="IF162" s="74"/>
      <c r="IG162" s="74"/>
      <c r="IH162" s="74"/>
      <c r="II162" s="74"/>
      <c r="IJ162" s="74"/>
      <c r="IK162" s="74"/>
      <c r="IL162" s="74"/>
      <c r="IM162" s="74"/>
      <c r="IN162" s="74"/>
      <c r="IO162" s="74"/>
      <c r="IP162" s="74"/>
      <c r="IQ162" s="74"/>
      <c r="IR162" s="74"/>
      <c r="IS162" s="74"/>
      <c r="IT162" s="74"/>
      <c r="IU162" s="74"/>
    </row>
    <row r="163" spans="1:255" ht="16.5" customHeight="1">
      <c r="A163" s="515" t="s">
        <v>1511</v>
      </c>
      <c r="B163" s="276"/>
      <c r="C163" s="276" t="s">
        <v>25</v>
      </c>
      <c r="D163" s="277" t="s">
        <v>366</v>
      </c>
      <c r="E163" s="284" t="s">
        <v>414</v>
      </c>
      <c r="F163" s="276" t="s">
        <v>415</v>
      </c>
      <c r="G163" s="224" t="s">
        <v>11</v>
      </c>
      <c r="H163" s="300"/>
      <c r="I163" s="280"/>
      <c r="J163" s="283" t="s">
        <v>416</v>
      </c>
      <c r="K163" s="346" t="s">
        <v>2361</v>
      </c>
      <c r="L163" s="714"/>
      <c r="HQ163" s="74"/>
      <c r="HR163" s="74"/>
      <c r="HS163" s="74"/>
      <c r="HT163" s="74"/>
      <c r="HU163" s="74"/>
      <c r="HV163" s="74"/>
      <c r="HW163" s="74"/>
      <c r="HX163" s="74"/>
      <c r="HY163" s="74"/>
      <c r="HZ163" s="74"/>
      <c r="IA163" s="74"/>
      <c r="IB163" s="74"/>
      <c r="IC163" s="74"/>
      <c r="ID163" s="74"/>
      <c r="IE163" s="74"/>
      <c r="IF163" s="74"/>
      <c r="IG163" s="74"/>
      <c r="IH163" s="74"/>
      <c r="II163" s="74"/>
      <c r="IJ163" s="74"/>
      <c r="IK163" s="74"/>
      <c r="IL163" s="74"/>
      <c r="IM163" s="74"/>
      <c r="IN163" s="74"/>
      <c r="IO163" s="74"/>
      <c r="IP163" s="74"/>
      <c r="IQ163" s="74"/>
      <c r="IR163" s="74"/>
      <c r="IS163" s="74"/>
      <c r="IT163" s="74"/>
      <c r="IU163" s="74"/>
    </row>
    <row r="164" spans="1:255" ht="16.5" customHeight="1">
      <c r="A164" s="515" t="s">
        <v>1512</v>
      </c>
      <c r="B164" s="276"/>
      <c r="C164" s="276" t="s">
        <v>25</v>
      </c>
      <c r="D164" s="277" t="s">
        <v>366</v>
      </c>
      <c r="E164" s="284" t="s">
        <v>417</v>
      </c>
      <c r="F164" s="276" t="s">
        <v>412</v>
      </c>
      <c r="G164" s="224" t="s">
        <v>11</v>
      </c>
      <c r="H164" s="300"/>
      <c r="I164" s="280"/>
      <c r="J164" s="283" t="s">
        <v>413</v>
      </c>
      <c r="K164" s="346" t="s">
        <v>1414</v>
      </c>
      <c r="L164" s="714"/>
      <c r="HQ164" s="74"/>
      <c r="HR164" s="74"/>
      <c r="HS164" s="74"/>
      <c r="HT164" s="74"/>
      <c r="HU164" s="74"/>
      <c r="HV164" s="74"/>
      <c r="HW164" s="74"/>
      <c r="HX164" s="74"/>
      <c r="HY164" s="74"/>
      <c r="HZ164" s="74"/>
      <c r="IA164" s="74"/>
      <c r="IB164" s="74"/>
      <c r="IC164" s="74"/>
      <c r="ID164" s="74"/>
      <c r="IE164" s="74"/>
      <c r="IF164" s="74"/>
      <c r="IG164" s="74"/>
      <c r="IH164" s="74"/>
      <c r="II164" s="74"/>
      <c r="IJ164" s="74"/>
      <c r="IK164" s="74"/>
      <c r="IL164" s="74"/>
      <c r="IM164" s="74"/>
      <c r="IN164" s="74"/>
      <c r="IO164" s="74"/>
      <c r="IP164" s="74"/>
      <c r="IQ164" s="74"/>
      <c r="IR164" s="74"/>
      <c r="IS164" s="74"/>
      <c r="IT164" s="74"/>
      <c r="IU164" s="74"/>
    </row>
    <row r="165" spans="1:255" ht="16.5" customHeight="1">
      <c r="A165" s="515" t="s">
        <v>1513</v>
      </c>
      <c r="B165" s="276"/>
      <c r="C165" s="276" t="s">
        <v>25</v>
      </c>
      <c r="D165" s="277" t="s">
        <v>366</v>
      </c>
      <c r="E165" s="284" t="s">
        <v>418</v>
      </c>
      <c r="F165" s="302"/>
      <c r="G165" s="224" t="s">
        <v>11</v>
      </c>
      <c r="H165" s="303"/>
      <c r="I165" s="280"/>
      <c r="J165" s="281"/>
      <c r="K165" s="304" t="s">
        <v>1537</v>
      </c>
      <c r="L165" s="714"/>
      <c r="HQ165" s="74"/>
      <c r="HR165" s="74"/>
      <c r="HS165" s="74"/>
      <c r="HT165" s="74"/>
      <c r="HU165" s="74"/>
      <c r="HV165" s="74"/>
      <c r="HW165" s="74"/>
      <c r="HX165" s="74"/>
      <c r="HY165" s="74"/>
      <c r="HZ165" s="74"/>
      <c r="IA165" s="74"/>
      <c r="IB165" s="74"/>
      <c r="IC165" s="74"/>
      <c r="ID165" s="74"/>
      <c r="IE165" s="74"/>
      <c r="IF165" s="74"/>
      <c r="IG165" s="74"/>
      <c r="IH165" s="74"/>
      <c r="II165" s="74"/>
      <c r="IJ165" s="74"/>
      <c r="IK165" s="74"/>
      <c r="IL165" s="74"/>
      <c r="IM165" s="74"/>
      <c r="IN165" s="74"/>
      <c r="IO165" s="74"/>
      <c r="IP165" s="74"/>
      <c r="IQ165" s="74"/>
      <c r="IR165" s="74"/>
      <c r="IS165" s="74"/>
      <c r="IT165" s="74"/>
      <c r="IU165" s="74"/>
    </row>
    <row r="166" spans="1:255" ht="16.5" customHeight="1">
      <c r="A166" s="515" t="s">
        <v>1514</v>
      </c>
      <c r="B166" s="276"/>
      <c r="C166" s="276" t="s">
        <v>25</v>
      </c>
      <c r="D166" s="277" t="s">
        <v>366</v>
      </c>
      <c r="E166" s="284" t="s">
        <v>419</v>
      </c>
      <c r="F166" s="279"/>
      <c r="G166" s="224" t="s">
        <v>11</v>
      </c>
      <c r="H166" s="300"/>
      <c r="I166" s="280"/>
      <c r="J166" s="281"/>
      <c r="K166" s="346" t="s">
        <v>1631</v>
      </c>
      <c r="L166" s="714"/>
      <c r="HQ166" s="74"/>
      <c r="HR166" s="74"/>
      <c r="HS166" s="74"/>
      <c r="HT166" s="74"/>
      <c r="HU166" s="74"/>
      <c r="HV166" s="74"/>
      <c r="HW166" s="74"/>
      <c r="HX166" s="74"/>
      <c r="HY166" s="74"/>
      <c r="HZ166" s="74"/>
      <c r="IA166" s="74"/>
      <c r="IB166" s="74"/>
      <c r="IC166" s="74"/>
      <c r="ID166" s="74"/>
      <c r="IE166" s="74"/>
      <c r="IF166" s="74"/>
      <c r="IG166" s="74"/>
      <c r="IH166" s="74"/>
      <c r="II166" s="74"/>
      <c r="IJ166" s="74"/>
      <c r="IK166" s="74"/>
      <c r="IL166" s="74"/>
      <c r="IM166" s="74"/>
      <c r="IN166" s="74"/>
      <c r="IO166" s="74"/>
      <c r="IP166" s="74"/>
      <c r="IQ166" s="74"/>
      <c r="IR166" s="74"/>
      <c r="IS166" s="74"/>
      <c r="IT166" s="74"/>
      <c r="IU166" s="74"/>
    </row>
    <row r="167" spans="1:255" ht="16.5" customHeight="1">
      <c r="A167" s="515" t="s">
        <v>1515</v>
      </c>
      <c r="B167" s="276"/>
      <c r="C167" s="276" t="s">
        <v>25</v>
      </c>
      <c r="D167" s="277" t="s">
        <v>366</v>
      </c>
      <c r="E167" s="284" t="s">
        <v>420</v>
      </c>
      <c r="F167" s="279"/>
      <c r="G167" s="224" t="s">
        <v>11</v>
      </c>
      <c r="H167" s="300"/>
      <c r="I167" s="280"/>
      <c r="J167" s="281"/>
      <c r="K167" s="346" t="s">
        <v>1729</v>
      </c>
      <c r="L167" s="714"/>
      <c r="HQ167" s="74"/>
      <c r="HR167" s="74"/>
      <c r="HS167" s="74"/>
      <c r="HT167" s="74"/>
      <c r="HU167" s="74"/>
      <c r="HV167" s="74"/>
      <c r="HW167" s="74"/>
      <c r="HX167" s="74"/>
      <c r="HY167" s="74"/>
      <c r="HZ167" s="74"/>
      <c r="IA167" s="74"/>
      <c r="IB167" s="74"/>
      <c r="IC167" s="74"/>
      <c r="ID167" s="74"/>
      <c r="IE167" s="74"/>
      <c r="IF167" s="74"/>
      <c r="IG167" s="74"/>
      <c r="IH167" s="74"/>
      <c r="II167" s="74"/>
      <c r="IJ167" s="74"/>
      <c r="IK167" s="74"/>
      <c r="IL167" s="74"/>
      <c r="IM167" s="74"/>
      <c r="IN167" s="74"/>
      <c r="IO167" s="74"/>
      <c r="IP167" s="74"/>
      <c r="IQ167" s="74"/>
      <c r="IR167" s="74"/>
      <c r="IS167" s="74"/>
      <c r="IT167" s="74"/>
      <c r="IU167" s="74"/>
    </row>
    <row r="168" spans="1:255" ht="16.5" customHeight="1">
      <c r="A168" s="515" t="s">
        <v>1516</v>
      </c>
      <c r="B168" s="276"/>
      <c r="C168" s="276" t="s">
        <v>25</v>
      </c>
      <c r="D168" s="277" t="s">
        <v>366</v>
      </c>
      <c r="E168" s="284" t="s">
        <v>421</v>
      </c>
      <c r="F168" s="279"/>
      <c r="G168" s="224" t="s">
        <v>11</v>
      </c>
      <c r="H168" s="300"/>
      <c r="I168" s="280"/>
      <c r="J168" s="283" t="s">
        <v>400</v>
      </c>
      <c r="K168" s="346" t="s">
        <v>1634</v>
      </c>
      <c r="L168" s="714"/>
      <c r="HQ168" s="74"/>
      <c r="HR168" s="74"/>
      <c r="HS168" s="74"/>
      <c r="HT168" s="74"/>
      <c r="HU168" s="74"/>
      <c r="HV168" s="74"/>
      <c r="HW168" s="74"/>
      <c r="HX168" s="74"/>
      <c r="HY168" s="74"/>
      <c r="HZ168" s="74"/>
      <c r="IA168" s="74"/>
      <c r="IB168" s="74"/>
      <c r="IC168" s="74"/>
      <c r="ID168" s="74"/>
      <c r="IE168" s="74"/>
      <c r="IF168" s="74"/>
      <c r="IG168" s="74"/>
      <c r="IH168" s="74"/>
      <c r="II168" s="74"/>
      <c r="IJ168" s="74"/>
      <c r="IK168" s="74"/>
      <c r="IL168" s="74"/>
      <c r="IM168" s="74"/>
      <c r="IN168" s="74"/>
      <c r="IO168" s="74"/>
      <c r="IP168" s="74"/>
      <c r="IQ168" s="74"/>
      <c r="IR168" s="74"/>
      <c r="IS168" s="74"/>
      <c r="IT168" s="74"/>
      <c r="IU168" s="74"/>
    </row>
    <row r="169" spans="1:255" ht="16.5" customHeight="1">
      <c r="A169" s="515" t="s">
        <v>1517</v>
      </c>
      <c r="B169" s="276"/>
      <c r="C169" s="276" t="s">
        <v>25</v>
      </c>
      <c r="D169" s="277" t="s">
        <v>366</v>
      </c>
      <c r="E169" s="284" t="s">
        <v>422</v>
      </c>
      <c r="F169" s="279"/>
      <c r="G169" s="296" t="s">
        <v>6</v>
      </c>
      <c r="H169" s="300"/>
      <c r="I169" s="280"/>
      <c r="J169" s="283" t="s">
        <v>1714</v>
      </c>
      <c r="K169" s="346" t="s">
        <v>1635</v>
      </c>
      <c r="L169" s="714"/>
      <c r="HQ169" s="74"/>
      <c r="HR169" s="74"/>
      <c r="HS169" s="74"/>
      <c r="HT169" s="74"/>
      <c r="HU169" s="74"/>
      <c r="HV169" s="74"/>
      <c r="HW169" s="74"/>
      <c r="HX169" s="74"/>
      <c r="HY169" s="74"/>
      <c r="HZ169" s="74"/>
      <c r="IA169" s="74"/>
      <c r="IB169" s="74"/>
      <c r="IC169" s="74"/>
      <c r="ID169" s="74"/>
      <c r="IE169" s="74"/>
      <c r="IF169" s="74"/>
      <c r="IG169" s="74"/>
      <c r="IH169" s="74"/>
      <c r="II169" s="74"/>
      <c r="IJ169" s="74"/>
      <c r="IK169" s="74"/>
      <c r="IL169" s="74"/>
      <c r="IM169" s="74"/>
      <c r="IN169" s="74"/>
      <c r="IO169" s="74"/>
      <c r="IP169" s="74"/>
      <c r="IQ169" s="74"/>
      <c r="IR169" s="74"/>
      <c r="IS169" s="74"/>
      <c r="IT169" s="74"/>
      <c r="IU169" s="74"/>
    </row>
    <row r="170" spans="1:255" ht="16.5" customHeight="1">
      <c r="A170" s="515" t="s">
        <v>2064</v>
      </c>
      <c r="B170" s="276"/>
      <c r="C170" s="276" t="s">
        <v>25</v>
      </c>
      <c r="D170" s="277" t="s">
        <v>366</v>
      </c>
      <c r="E170" s="277" t="s">
        <v>423</v>
      </c>
      <c r="F170" s="279"/>
      <c r="G170" s="224" t="s">
        <v>11</v>
      </c>
      <c r="H170" s="300"/>
      <c r="I170" s="280"/>
      <c r="J170" s="283" t="s">
        <v>424</v>
      </c>
      <c r="K170" s="346" t="s">
        <v>1636</v>
      </c>
      <c r="L170" s="714"/>
      <c r="HQ170" s="74"/>
      <c r="HR170" s="74"/>
      <c r="HS170" s="74"/>
      <c r="HT170" s="74"/>
      <c r="HU170" s="74"/>
      <c r="HV170" s="74"/>
      <c r="HW170" s="74"/>
      <c r="HX170" s="74"/>
      <c r="HY170" s="74"/>
      <c r="HZ170" s="74"/>
      <c r="IA170" s="74"/>
      <c r="IB170" s="74"/>
      <c r="IC170" s="74"/>
      <c r="ID170" s="74"/>
      <c r="IE170" s="74"/>
      <c r="IF170" s="74"/>
      <c r="IG170" s="74"/>
      <c r="IH170" s="74"/>
      <c r="II170" s="74"/>
      <c r="IJ170" s="74"/>
      <c r="IK170" s="74"/>
      <c r="IL170" s="74"/>
      <c r="IM170" s="74"/>
      <c r="IN170" s="74"/>
      <c r="IO170" s="74"/>
      <c r="IP170" s="74"/>
      <c r="IQ170" s="74"/>
      <c r="IR170" s="74"/>
      <c r="IS170" s="74"/>
      <c r="IT170" s="74"/>
      <c r="IU170" s="74"/>
    </row>
    <row r="171" spans="1:255" ht="16.5" customHeight="1">
      <c r="A171" s="515" t="s">
        <v>2065</v>
      </c>
      <c r="B171" s="276"/>
      <c r="C171" s="276" t="s">
        <v>25</v>
      </c>
      <c r="D171" s="277" t="s">
        <v>366</v>
      </c>
      <c r="E171" s="277" t="s">
        <v>425</v>
      </c>
      <c r="F171" s="279"/>
      <c r="G171" s="224" t="s">
        <v>11</v>
      </c>
      <c r="H171" s="300"/>
      <c r="I171" s="280"/>
      <c r="J171" s="283" t="s">
        <v>426</v>
      </c>
      <c r="K171" s="346"/>
      <c r="L171" s="714"/>
      <c r="HQ171" s="74"/>
      <c r="HR171" s="74"/>
      <c r="HS171" s="74"/>
      <c r="HT171" s="74"/>
      <c r="HU171" s="74"/>
      <c r="HV171" s="74"/>
      <c r="HW171" s="74"/>
      <c r="HX171" s="74"/>
      <c r="HY171" s="74"/>
      <c r="HZ171" s="74"/>
      <c r="IA171" s="74"/>
      <c r="IB171" s="74"/>
      <c r="IC171" s="74"/>
      <c r="ID171" s="74"/>
      <c r="IE171" s="74"/>
      <c r="IF171" s="74"/>
      <c r="IG171" s="74"/>
      <c r="IH171" s="74"/>
      <c r="II171" s="74"/>
      <c r="IJ171" s="74"/>
      <c r="IK171" s="74"/>
      <c r="IL171" s="74"/>
      <c r="IM171" s="74"/>
      <c r="IN171" s="74"/>
      <c r="IO171" s="74"/>
      <c r="IP171" s="74"/>
      <c r="IQ171" s="74"/>
      <c r="IR171" s="74"/>
      <c r="IS171" s="74"/>
      <c r="IT171" s="74"/>
      <c r="IU171" s="74"/>
    </row>
    <row r="172" spans="1:255" ht="16.5" customHeight="1">
      <c r="A172" s="515" t="s">
        <v>2066</v>
      </c>
      <c r="B172" s="276"/>
      <c r="C172" s="276" t="s">
        <v>25</v>
      </c>
      <c r="D172" s="277" t="s">
        <v>453</v>
      </c>
      <c r="E172" s="277" t="s">
        <v>938</v>
      </c>
      <c r="F172" s="279"/>
      <c r="G172" s="224" t="s">
        <v>11</v>
      </c>
      <c r="H172" s="279"/>
      <c r="I172" s="279"/>
      <c r="J172" s="280"/>
      <c r="K172" s="720" t="s">
        <v>2038</v>
      </c>
      <c r="L172" s="518" t="s">
        <v>279</v>
      </c>
    </row>
    <row r="173" spans="1:255" ht="16.5" customHeight="1">
      <c r="A173" s="515" t="s">
        <v>1518</v>
      </c>
      <c r="B173" s="276"/>
      <c r="C173" s="276" t="s">
        <v>25</v>
      </c>
      <c r="D173" s="277" t="s">
        <v>453</v>
      </c>
      <c r="E173" s="277" t="s">
        <v>1311</v>
      </c>
      <c r="F173" s="276" t="s">
        <v>455</v>
      </c>
      <c r="G173" s="224" t="s">
        <v>11</v>
      </c>
      <c r="H173" s="279"/>
      <c r="I173" s="279"/>
      <c r="J173" s="280"/>
      <c r="K173" s="720"/>
      <c r="L173" s="481"/>
    </row>
    <row r="174" spans="1:255" ht="16.5" customHeight="1">
      <c r="A174" s="515" t="s">
        <v>1519</v>
      </c>
      <c r="B174" s="276"/>
      <c r="C174" s="276" t="s">
        <v>25</v>
      </c>
      <c r="D174" s="277" t="s">
        <v>453</v>
      </c>
      <c r="E174" s="277" t="s">
        <v>1312</v>
      </c>
      <c r="F174" s="276" t="s">
        <v>455</v>
      </c>
      <c r="G174" s="224" t="s">
        <v>11</v>
      </c>
      <c r="H174" s="279"/>
      <c r="I174" s="279"/>
      <c r="J174" s="280"/>
      <c r="K174" s="720"/>
      <c r="L174" s="481"/>
    </row>
    <row r="175" spans="1:255" ht="16.5" customHeight="1">
      <c r="A175" s="515" t="s">
        <v>1520</v>
      </c>
      <c r="B175" s="276"/>
      <c r="C175" s="276" t="s">
        <v>25</v>
      </c>
      <c r="D175" s="277" t="s">
        <v>453</v>
      </c>
      <c r="E175" s="277" t="s">
        <v>457</v>
      </c>
      <c r="F175" s="276" t="s">
        <v>455</v>
      </c>
      <c r="G175" s="224" t="s">
        <v>11</v>
      </c>
      <c r="H175" s="279"/>
      <c r="I175" s="279"/>
      <c r="J175" s="280"/>
      <c r="K175" s="720"/>
      <c r="L175" s="481"/>
    </row>
    <row r="176" spans="1:255" ht="16.5" customHeight="1">
      <c r="A176" s="515" t="s">
        <v>1521</v>
      </c>
      <c r="B176" s="276"/>
      <c r="C176" s="276" t="s">
        <v>25</v>
      </c>
      <c r="D176" s="277" t="s">
        <v>453</v>
      </c>
      <c r="E176" s="277" t="s">
        <v>458</v>
      </c>
      <c r="F176" s="276" t="s">
        <v>455</v>
      </c>
      <c r="G176" s="224" t="s">
        <v>11</v>
      </c>
      <c r="H176" s="279"/>
      <c r="I176" s="279"/>
      <c r="J176" s="280"/>
      <c r="K176" s="720"/>
      <c r="L176" s="481"/>
    </row>
    <row r="177" spans="1:12" ht="16.5" customHeight="1">
      <c r="A177" s="515" t="s">
        <v>1522</v>
      </c>
      <c r="B177" s="276"/>
      <c r="C177" s="276" t="s">
        <v>25</v>
      </c>
      <c r="D177" s="277" t="s">
        <v>453</v>
      </c>
      <c r="E177" s="277" t="s">
        <v>1313</v>
      </c>
      <c r="F177" s="276" t="s">
        <v>69</v>
      </c>
      <c r="G177" s="224" t="s">
        <v>11</v>
      </c>
      <c r="H177" s="279"/>
      <c r="I177" s="279"/>
      <c r="J177" s="280"/>
      <c r="K177" s="720"/>
      <c r="L177" s="481"/>
    </row>
    <row r="178" spans="1:12" ht="16.5" customHeight="1">
      <c r="A178" s="515" t="s">
        <v>1523</v>
      </c>
      <c r="B178" s="276"/>
      <c r="C178" s="276" t="s">
        <v>25</v>
      </c>
      <c r="D178" s="277" t="s">
        <v>453</v>
      </c>
      <c r="E178" s="277" t="s">
        <v>1314</v>
      </c>
      <c r="F178" s="276" t="s">
        <v>69</v>
      </c>
      <c r="G178" s="224" t="s">
        <v>11</v>
      </c>
      <c r="H178" s="279"/>
      <c r="I178" s="279"/>
      <c r="J178" s="280"/>
      <c r="K178" s="720"/>
      <c r="L178" s="481"/>
    </row>
    <row r="179" spans="1:12" ht="16.5" customHeight="1">
      <c r="A179" s="515" t="s">
        <v>1524</v>
      </c>
      <c r="B179" s="276"/>
      <c r="C179" s="276" t="s">
        <v>25</v>
      </c>
      <c r="D179" s="277" t="s">
        <v>453</v>
      </c>
      <c r="E179" s="277" t="s">
        <v>461</v>
      </c>
      <c r="F179" s="276" t="s">
        <v>69</v>
      </c>
      <c r="G179" s="224" t="s">
        <v>11</v>
      </c>
      <c r="H179" s="279"/>
      <c r="I179" s="279"/>
      <c r="J179" s="280"/>
      <c r="K179" s="720"/>
      <c r="L179" s="481"/>
    </row>
    <row r="180" spans="1:12" ht="16.5" customHeight="1">
      <c r="A180" s="515" t="s">
        <v>1525</v>
      </c>
      <c r="B180" s="276"/>
      <c r="C180" s="276" t="s">
        <v>25</v>
      </c>
      <c r="D180" s="277" t="s">
        <v>453</v>
      </c>
      <c r="E180" s="277" t="s">
        <v>462</v>
      </c>
      <c r="F180" s="276" t="s">
        <v>69</v>
      </c>
      <c r="G180" s="224" t="s">
        <v>11</v>
      </c>
      <c r="H180" s="279"/>
      <c r="I180" s="279"/>
      <c r="J180" s="280"/>
      <c r="K180" s="720"/>
      <c r="L180" s="481"/>
    </row>
    <row r="181" spans="1:12" ht="16.5" customHeight="1">
      <c r="A181" s="515" t="s">
        <v>1526</v>
      </c>
      <c r="B181" s="276"/>
      <c r="C181" s="276" t="s">
        <v>25</v>
      </c>
      <c r="D181" s="277" t="s">
        <v>453</v>
      </c>
      <c r="E181" s="277" t="s">
        <v>947</v>
      </c>
      <c r="F181" s="279"/>
      <c r="G181" s="224" t="s">
        <v>11</v>
      </c>
      <c r="H181" s="279"/>
      <c r="I181" s="279"/>
      <c r="J181" s="297" t="s">
        <v>2039</v>
      </c>
      <c r="K181" s="712" t="s">
        <v>1980</v>
      </c>
      <c r="L181" s="481"/>
    </row>
    <row r="182" spans="1:12" ht="16.5" customHeight="1">
      <c r="A182" s="515" t="s">
        <v>1527</v>
      </c>
      <c r="B182" s="276"/>
      <c r="C182" s="276" t="s">
        <v>25</v>
      </c>
      <c r="D182" s="277" t="s">
        <v>453</v>
      </c>
      <c r="E182" s="277" t="s">
        <v>1315</v>
      </c>
      <c r="F182" s="276" t="s">
        <v>948</v>
      </c>
      <c r="G182" s="224" t="s">
        <v>11</v>
      </c>
      <c r="H182" s="279"/>
      <c r="I182" s="279"/>
      <c r="J182" s="280"/>
      <c r="K182" s="712"/>
      <c r="L182" s="481"/>
    </row>
    <row r="183" spans="1:12" ht="16.5" customHeight="1">
      <c r="A183" s="515" t="s">
        <v>1528</v>
      </c>
      <c r="B183" s="276"/>
      <c r="C183" s="276" t="s">
        <v>25</v>
      </c>
      <c r="D183" s="277" t="s">
        <v>453</v>
      </c>
      <c r="E183" s="277" t="s">
        <v>1316</v>
      </c>
      <c r="F183" s="276" t="s">
        <v>948</v>
      </c>
      <c r="G183" s="224" t="s">
        <v>11</v>
      </c>
      <c r="H183" s="279"/>
      <c r="I183" s="279"/>
      <c r="J183" s="280"/>
      <c r="K183" s="712"/>
      <c r="L183" s="481"/>
    </row>
    <row r="184" spans="1:12" ht="16.5" customHeight="1">
      <c r="A184" s="515" t="s">
        <v>1529</v>
      </c>
      <c r="B184" s="276"/>
      <c r="C184" s="276" t="s">
        <v>25</v>
      </c>
      <c r="D184" s="277" t="s">
        <v>453</v>
      </c>
      <c r="E184" s="277" t="s">
        <v>1317</v>
      </c>
      <c r="F184" s="276" t="s">
        <v>948</v>
      </c>
      <c r="G184" s="224" t="s">
        <v>11</v>
      </c>
      <c r="H184" s="279"/>
      <c r="I184" s="279"/>
      <c r="J184" s="280"/>
      <c r="K184" s="712"/>
      <c r="L184" s="481"/>
    </row>
    <row r="185" spans="1:12" ht="16.5" customHeight="1">
      <c r="A185" s="515" t="s">
        <v>1530</v>
      </c>
      <c r="B185" s="276"/>
      <c r="C185" s="276" t="s">
        <v>25</v>
      </c>
      <c r="D185" s="277" t="s">
        <v>453</v>
      </c>
      <c r="E185" s="277" t="s">
        <v>1318</v>
      </c>
      <c r="F185" s="276" t="s">
        <v>948</v>
      </c>
      <c r="G185" s="224" t="s">
        <v>11</v>
      </c>
      <c r="H185" s="279"/>
      <c r="I185" s="279"/>
      <c r="J185" s="280"/>
      <c r="K185" s="712"/>
      <c r="L185" s="481"/>
    </row>
    <row r="186" spans="1:12" ht="16.5" customHeight="1">
      <c r="A186" s="515" t="s">
        <v>1531</v>
      </c>
      <c r="B186" s="276"/>
      <c r="C186" s="276" t="s">
        <v>25</v>
      </c>
      <c r="D186" s="277" t="s">
        <v>453</v>
      </c>
      <c r="E186" s="277" t="s">
        <v>1319</v>
      </c>
      <c r="F186" s="276" t="s">
        <v>949</v>
      </c>
      <c r="G186" s="224" t="s">
        <v>11</v>
      </c>
      <c r="H186" s="279"/>
      <c r="I186" s="279"/>
      <c r="J186" s="280"/>
      <c r="K186" s="712"/>
      <c r="L186" s="481"/>
    </row>
    <row r="187" spans="1:12" ht="16.5" customHeight="1">
      <c r="A187" s="515" t="s">
        <v>2067</v>
      </c>
      <c r="B187" s="276"/>
      <c r="C187" s="276" t="s">
        <v>25</v>
      </c>
      <c r="D187" s="277" t="s">
        <v>453</v>
      </c>
      <c r="E187" s="277" t="s">
        <v>1320</v>
      </c>
      <c r="F187" s="276" t="s">
        <v>949</v>
      </c>
      <c r="G187" s="224" t="s">
        <v>11</v>
      </c>
      <c r="H187" s="279"/>
      <c r="I187" s="279"/>
      <c r="J187" s="280"/>
      <c r="K187" s="712"/>
      <c r="L187" s="481"/>
    </row>
    <row r="188" spans="1:12" ht="16.5" customHeight="1">
      <c r="A188" s="515" t="s">
        <v>2068</v>
      </c>
      <c r="B188" s="276"/>
      <c r="C188" s="276" t="s">
        <v>25</v>
      </c>
      <c r="D188" s="277" t="s">
        <v>453</v>
      </c>
      <c r="E188" s="277" t="s">
        <v>1321</v>
      </c>
      <c r="F188" s="276" t="s">
        <v>949</v>
      </c>
      <c r="G188" s="224" t="s">
        <v>11</v>
      </c>
      <c r="H188" s="279"/>
      <c r="I188" s="279"/>
      <c r="J188" s="280"/>
      <c r="K188" s="712"/>
      <c r="L188" s="481"/>
    </row>
    <row r="189" spans="1:12" ht="16.5" customHeight="1">
      <c r="A189" s="515" t="s">
        <v>2069</v>
      </c>
      <c r="B189" s="276"/>
      <c r="C189" s="276" t="s">
        <v>25</v>
      </c>
      <c r="D189" s="277" t="s">
        <v>453</v>
      </c>
      <c r="E189" s="277" t="s">
        <v>1322</v>
      </c>
      <c r="F189" s="276" t="s">
        <v>949</v>
      </c>
      <c r="G189" s="224" t="s">
        <v>11</v>
      </c>
      <c r="H189" s="279"/>
      <c r="I189" s="279"/>
      <c r="J189" s="280"/>
      <c r="K189" s="712"/>
      <c r="L189" s="481"/>
    </row>
    <row r="190" spans="1:12" ht="16.5" customHeight="1">
      <c r="A190" s="515" t="s">
        <v>2070</v>
      </c>
      <c r="B190" s="276"/>
      <c r="C190" s="276" t="s">
        <v>25</v>
      </c>
      <c r="D190" s="277" t="s">
        <v>429</v>
      </c>
      <c r="E190" s="277" t="s">
        <v>950</v>
      </c>
      <c r="F190" s="276" t="s">
        <v>431</v>
      </c>
      <c r="G190" s="224" t="s">
        <v>11</v>
      </c>
      <c r="H190" s="279"/>
      <c r="I190" s="280"/>
      <c r="J190" s="297" t="s">
        <v>2208</v>
      </c>
      <c r="K190" s="282" t="s">
        <v>2715</v>
      </c>
      <c r="L190" s="481"/>
    </row>
    <row r="191" spans="1:12" ht="16.5" customHeight="1">
      <c r="A191" s="515" t="s">
        <v>2071</v>
      </c>
      <c r="B191" s="276"/>
      <c r="C191" s="276" t="s">
        <v>25</v>
      </c>
      <c r="D191" s="277" t="s">
        <v>429</v>
      </c>
      <c r="E191" s="277" t="s">
        <v>1323</v>
      </c>
      <c r="F191" s="276" t="s">
        <v>434</v>
      </c>
      <c r="G191" s="224" t="s">
        <v>11</v>
      </c>
      <c r="H191" s="279"/>
      <c r="I191" s="280"/>
      <c r="J191" s="297" t="s">
        <v>2207</v>
      </c>
      <c r="K191" s="282"/>
      <c r="L191" s="481"/>
    </row>
    <row r="192" spans="1:12" ht="16.5" customHeight="1">
      <c r="A192" s="515" t="s">
        <v>2072</v>
      </c>
      <c r="B192" s="276"/>
      <c r="C192" s="276" t="s">
        <v>25</v>
      </c>
      <c r="D192" s="277" t="s">
        <v>429</v>
      </c>
      <c r="E192" s="277" t="s">
        <v>1324</v>
      </c>
      <c r="F192" s="276" t="s">
        <v>434</v>
      </c>
      <c r="G192" s="224" t="s">
        <v>11</v>
      </c>
      <c r="H192" s="279"/>
      <c r="I192" s="280"/>
      <c r="J192" s="297" t="s">
        <v>2201</v>
      </c>
      <c r="K192" s="282"/>
      <c r="L192" s="481"/>
    </row>
    <row r="193" spans="1:12" ht="16.5" customHeight="1">
      <c r="A193" s="515" t="s">
        <v>2073</v>
      </c>
      <c r="B193" s="276"/>
      <c r="C193" s="276" t="s">
        <v>25</v>
      </c>
      <c r="D193" s="277" t="s">
        <v>429</v>
      </c>
      <c r="E193" s="277" t="s">
        <v>1325</v>
      </c>
      <c r="F193" s="279"/>
      <c r="G193" s="224" t="s">
        <v>11</v>
      </c>
      <c r="H193" s="279"/>
      <c r="I193" s="280"/>
      <c r="J193" s="280"/>
      <c r="K193" s="282"/>
      <c r="L193" s="481"/>
    </row>
    <row r="194" spans="1:12" ht="16.5" customHeight="1">
      <c r="A194" s="515" t="s">
        <v>2074</v>
      </c>
      <c r="B194" s="276"/>
      <c r="C194" s="276" t="s">
        <v>25</v>
      </c>
      <c r="D194" s="277" t="s">
        <v>429</v>
      </c>
      <c r="E194" s="277" t="s">
        <v>1326</v>
      </c>
      <c r="F194" s="279"/>
      <c r="G194" s="224" t="s">
        <v>11</v>
      </c>
      <c r="H194" s="279"/>
      <c r="I194" s="280"/>
      <c r="J194" s="280"/>
      <c r="K194" s="282"/>
      <c r="L194" s="481"/>
    </row>
    <row r="195" spans="1:12" ht="16.5" customHeight="1">
      <c r="A195" s="515" t="s">
        <v>2075</v>
      </c>
      <c r="B195" s="276"/>
      <c r="C195" s="276" t="s">
        <v>25</v>
      </c>
      <c r="D195" s="277" t="s">
        <v>429</v>
      </c>
      <c r="E195" s="277" t="s">
        <v>1327</v>
      </c>
      <c r="F195" s="279"/>
      <c r="G195" s="224" t="s">
        <v>11</v>
      </c>
      <c r="H195" s="279"/>
      <c r="I195" s="280"/>
      <c r="J195" s="280"/>
      <c r="K195" s="282"/>
      <c r="L195" s="481"/>
    </row>
    <row r="196" spans="1:12" ht="16.5" customHeight="1">
      <c r="A196" s="515" t="s">
        <v>2076</v>
      </c>
      <c r="B196" s="276"/>
      <c r="C196" s="276" t="s">
        <v>25</v>
      </c>
      <c r="D196" s="277" t="s">
        <v>429</v>
      </c>
      <c r="E196" s="277" t="s">
        <v>1328</v>
      </c>
      <c r="F196" s="276" t="s">
        <v>431</v>
      </c>
      <c r="G196" s="224" t="s">
        <v>11</v>
      </c>
      <c r="H196" s="279"/>
      <c r="I196" s="280"/>
      <c r="J196" s="297" t="s">
        <v>960</v>
      </c>
      <c r="K196" s="282" t="s">
        <v>2203</v>
      </c>
      <c r="L196" s="710" t="s">
        <v>2202</v>
      </c>
    </row>
    <row r="197" spans="1:12" ht="16.5" customHeight="1">
      <c r="A197" s="515" t="s">
        <v>2103</v>
      </c>
      <c r="B197" s="276"/>
      <c r="C197" s="276" t="s">
        <v>25</v>
      </c>
      <c r="D197" s="277" t="s">
        <v>429</v>
      </c>
      <c r="E197" s="277" t="s">
        <v>1329</v>
      </c>
      <c r="F197" s="276" t="s">
        <v>434</v>
      </c>
      <c r="G197" s="224" t="s">
        <v>11</v>
      </c>
      <c r="H197" s="279"/>
      <c r="I197" s="280"/>
      <c r="J197" s="297" t="s">
        <v>952</v>
      </c>
      <c r="K197" s="282"/>
      <c r="L197" s="711"/>
    </row>
    <row r="198" spans="1:12" ht="16.5" customHeight="1">
      <c r="A198" s="515" t="s">
        <v>2104</v>
      </c>
      <c r="B198" s="276"/>
      <c r="C198" s="276" t="s">
        <v>25</v>
      </c>
      <c r="D198" s="277" t="s">
        <v>429</v>
      </c>
      <c r="E198" s="277" t="s">
        <v>1330</v>
      </c>
      <c r="F198" s="276" t="s">
        <v>434</v>
      </c>
      <c r="G198" s="224" t="s">
        <v>11</v>
      </c>
      <c r="H198" s="279"/>
      <c r="I198" s="280"/>
      <c r="J198" s="297" t="s">
        <v>954</v>
      </c>
      <c r="K198" s="282" t="s">
        <v>963</v>
      </c>
      <c r="L198" s="711"/>
    </row>
    <row r="199" spans="1:12" ht="16.5" customHeight="1">
      <c r="A199" s="515" t="s">
        <v>2105</v>
      </c>
      <c r="B199" s="276"/>
      <c r="C199" s="276" t="s">
        <v>25</v>
      </c>
      <c r="D199" s="277" t="s">
        <v>429</v>
      </c>
      <c r="E199" s="277" t="s">
        <v>965</v>
      </c>
      <c r="F199" s="279"/>
      <c r="G199" s="224" t="s">
        <v>11</v>
      </c>
      <c r="H199" s="279"/>
      <c r="I199" s="280"/>
      <c r="J199" s="280"/>
      <c r="K199" s="282"/>
      <c r="L199" s="481"/>
    </row>
    <row r="200" spans="1:12" ht="16.5" customHeight="1">
      <c r="A200" s="515" t="s">
        <v>2107</v>
      </c>
      <c r="B200" s="276"/>
      <c r="C200" s="276" t="s">
        <v>25</v>
      </c>
      <c r="D200" s="277" t="s">
        <v>429</v>
      </c>
      <c r="E200" s="277" t="s">
        <v>967</v>
      </c>
      <c r="F200" s="279"/>
      <c r="G200" s="224" t="s">
        <v>11</v>
      </c>
      <c r="H200" s="279"/>
      <c r="I200" s="280"/>
      <c r="J200" s="280"/>
      <c r="K200" s="282"/>
      <c r="L200" s="481"/>
    </row>
    <row r="201" spans="1:12" ht="16.5" customHeight="1">
      <c r="A201" s="515" t="s">
        <v>2109</v>
      </c>
      <c r="B201" s="276"/>
      <c r="C201" s="276" t="s">
        <v>25</v>
      </c>
      <c r="D201" s="277" t="s">
        <v>429</v>
      </c>
      <c r="E201" s="277" t="s">
        <v>969</v>
      </c>
      <c r="F201" s="279"/>
      <c r="G201" s="224" t="s">
        <v>11</v>
      </c>
      <c r="H201" s="279"/>
      <c r="I201" s="280"/>
      <c r="J201" s="280"/>
      <c r="K201" s="282"/>
      <c r="L201" s="481"/>
    </row>
    <row r="202" spans="1:12" ht="16.5" customHeight="1">
      <c r="A202" s="515" t="s">
        <v>2110</v>
      </c>
      <c r="B202" s="276"/>
      <c r="C202" s="276" t="s">
        <v>25</v>
      </c>
      <c r="D202" s="277" t="s">
        <v>223</v>
      </c>
      <c r="E202" s="277" t="s">
        <v>1554</v>
      </c>
      <c r="F202" s="276" t="s">
        <v>521</v>
      </c>
      <c r="G202" s="224" t="s">
        <v>11</v>
      </c>
      <c r="H202" s="279"/>
      <c r="I202" s="280"/>
      <c r="J202" s="280"/>
      <c r="K202" s="282" t="s">
        <v>226</v>
      </c>
      <c r="L202" s="481"/>
    </row>
    <row r="203" spans="1:12" ht="16.5" customHeight="1">
      <c r="A203" s="515" t="s">
        <v>2111</v>
      </c>
      <c r="B203" s="276"/>
      <c r="C203" s="276" t="s">
        <v>25</v>
      </c>
      <c r="D203" s="277" t="s">
        <v>223</v>
      </c>
      <c r="E203" s="277" t="s">
        <v>972</v>
      </c>
      <c r="F203" s="276" t="s">
        <v>522</v>
      </c>
      <c r="G203" s="224" t="s">
        <v>11</v>
      </c>
      <c r="H203" s="279"/>
      <c r="I203" s="280"/>
      <c r="J203" s="280"/>
      <c r="K203" s="282" t="s">
        <v>229</v>
      </c>
      <c r="L203" s="481"/>
    </row>
    <row r="204" spans="1:12" ht="16.5" customHeight="1">
      <c r="A204" s="515" t="s">
        <v>2112</v>
      </c>
      <c r="B204" s="276"/>
      <c r="C204" s="276" t="s">
        <v>25</v>
      </c>
      <c r="D204" s="277" t="s">
        <v>204</v>
      </c>
      <c r="E204" s="277" t="s">
        <v>205</v>
      </c>
      <c r="F204" s="279"/>
      <c r="G204" s="224" t="s">
        <v>11</v>
      </c>
      <c r="H204" s="279"/>
      <c r="I204" s="280"/>
      <c r="J204" s="280"/>
      <c r="K204" s="282" t="s">
        <v>974</v>
      </c>
      <c r="L204" s="481"/>
    </row>
    <row r="205" spans="1:12" ht="16.5" customHeight="1" thickBot="1">
      <c r="A205" s="519" t="s">
        <v>2760</v>
      </c>
      <c r="B205" s="511"/>
      <c r="C205" s="511" t="s">
        <v>25</v>
      </c>
      <c r="D205" s="486" t="s">
        <v>33</v>
      </c>
      <c r="E205" s="486" t="s">
        <v>202</v>
      </c>
      <c r="F205" s="487"/>
      <c r="G205" s="488" t="s">
        <v>11</v>
      </c>
      <c r="H205" s="487"/>
      <c r="I205" s="489"/>
      <c r="J205" s="486" t="s">
        <v>524</v>
      </c>
      <c r="K205" s="513"/>
      <c r="L205" s="492"/>
    </row>
    <row r="206" spans="1:12" ht="17.45" customHeight="1">
      <c r="A206" s="90"/>
      <c r="B206" s="275"/>
      <c r="C206" s="101"/>
      <c r="D206" s="90"/>
      <c r="E206" s="90"/>
      <c r="F206" s="101"/>
      <c r="G206" s="90"/>
      <c r="H206" s="101"/>
      <c r="I206" s="90"/>
      <c r="J206" s="90"/>
      <c r="K206" s="102"/>
      <c r="L206" s="90"/>
    </row>
    <row r="207" spans="1:12" ht="17.100000000000001" customHeight="1">
      <c r="A207" s="42"/>
      <c r="B207" s="274"/>
      <c r="C207" s="44"/>
      <c r="D207" s="42"/>
      <c r="E207" s="42"/>
      <c r="F207" s="44"/>
      <c r="G207" s="42"/>
      <c r="H207" s="44"/>
      <c r="I207" s="42"/>
      <c r="J207" s="42"/>
      <c r="K207" s="78"/>
      <c r="L207" s="42"/>
    </row>
    <row r="208" spans="1:12" ht="17.100000000000001" customHeight="1">
      <c r="A208" s="42"/>
      <c r="B208" s="274"/>
      <c r="C208" s="44"/>
      <c r="D208" s="42"/>
      <c r="E208" s="42"/>
      <c r="F208" s="44"/>
      <c r="G208" s="42"/>
      <c r="H208" s="44"/>
      <c r="I208" s="42"/>
      <c r="J208" s="42"/>
      <c r="K208" s="78"/>
      <c r="L208" s="42"/>
    </row>
    <row r="209" spans="1:12" ht="17.100000000000001" customHeight="1">
      <c r="A209" s="42"/>
      <c r="B209" s="274"/>
      <c r="C209" s="44"/>
      <c r="D209" s="42"/>
      <c r="E209" s="42"/>
      <c r="F209" s="44"/>
      <c r="G209" s="42"/>
      <c r="H209" s="44"/>
      <c r="I209" s="42"/>
      <c r="J209" s="42"/>
      <c r="K209" s="78"/>
      <c r="L209" s="42"/>
    </row>
    <row r="210" spans="1:12" ht="17.100000000000001" customHeight="1">
      <c r="A210" s="42"/>
      <c r="B210" s="274"/>
      <c r="C210" s="44"/>
      <c r="D210" s="42"/>
      <c r="E210" s="42"/>
      <c r="F210" s="44"/>
      <c r="G210" s="42"/>
      <c r="H210" s="44"/>
      <c r="I210" s="42"/>
      <c r="J210" s="42"/>
      <c r="K210" s="78"/>
      <c r="L210" s="42"/>
    </row>
    <row r="211" spans="1:12" ht="17.100000000000001" customHeight="1">
      <c r="A211" s="42"/>
      <c r="B211" s="274"/>
      <c r="C211" s="44"/>
      <c r="D211" s="42"/>
      <c r="E211" s="42"/>
      <c r="F211" s="44"/>
      <c r="G211" s="42"/>
      <c r="H211" s="44"/>
      <c r="I211" s="42"/>
      <c r="J211" s="42"/>
      <c r="K211" s="78"/>
      <c r="L211" s="42"/>
    </row>
    <row r="212" spans="1:12" ht="17.100000000000001" customHeight="1">
      <c r="A212" s="42"/>
      <c r="B212" s="274"/>
      <c r="C212" s="44"/>
      <c r="D212" s="42"/>
      <c r="E212" s="42"/>
      <c r="F212" s="44"/>
      <c r="G212" s="42"/>
      <c r="H212" s="44"/>
      <c r="I212" s="42"/>
      <c r="J212" s="42"/>
      <c r="K212" s="78"/>
      <c r="L212" s="42"/>
    </row>
    <row r="213" spans="1:12" ht="17.100000000000001" customHeight="1">
      <c r="A213" s="42"/>
      <c r="B213" s="274"/>
      <c r="C213" s="44"/>
      <c r="D213" s="42"/>
      <c r="E213" s="42"/>
      <c r="F213" s="44"/>
      <c r="G213" s="42"/>
      <c r="H213" s="44"/>
      <c r="I213" s="42"/>
      <c r="J213" s="42"/>
      <c r="K213" s="78"/>
      <c r="L213" s="42"/>
    </row>
    <row r="214" spans="1:12" ht="17.100000000000001" customHeight="1">
      <c r="A214" s="42"/>
      <c r="B214" s="274"/>
      <c r="C214" s="44"/>
      <c r="D214" s="42"/>
      <c r="E214" s="42"/>
      <c r="F214" s="44"/>
      <c r="G214" s="42"/>
      <c r="H214" s="44"/>
      <c r="I214" s="42"/>
      <c r="J214" s="42"/>
      <c r="K214" s="78"/>
      <c r="L214" s="42"/>
    </row>
    <row r="215" spans="1:12" ht="17.100000000000001" customHeight="1">
      <c r="A215" s="42"/>
      <c r="B215" s="274"/>
      <c r="C215" s="44"/>
      <c r="D215" s="42"/>
      <c r="E215" s="42"/>
      <c r="F215" s="44"/>
      <c r="G215" s="42"/>
      <c r="H215" s="44"/>
      <c r="I215" s="42"/>
      <c r="J215" s="42"/>
      <c r="K215" s="78"/>
      <c r="L215" s="42"/>
    </row>
    <row r="216" spans="1:12" ht="17.100000000000001" customHeight="1">
      <c r="A216" s="42"/>
      <c r="B216" s="274"/>
      <c r="C216" s="44"/>
      <c r="D216" s="42"/>
      <c r="E216" s="42"/>
      <c r="F216" s="44"/>
      <c r="G216" s="42"/>
      <c r="H216" s="44"/>
      <c r="I216" s="42"/>
      <c r="J216" s="42"/>
      <c r="K216" s="78"/>
      <c r="L216" s="42"/>
    </row>
    <row r="217" spans="1:12" ht="17.100000000000001" customHeight="1">
      <c r="A217" s="42"/>
      <c r="B217" s="274"/>
      <c r="C217" s="44"/>
      <c r="D217" s="42"/>
      <c r="E217" s="42"/>
      <c r="F217" s="44"/>
      <c r="G217" s="42"/>
      <c r="H217" s="44"/>
      <c r="I217" s="42"/>
      <c r="J217" s="42"/>
      <c r="K217" s="78"/>
      <c r="L217" s="42"/>
    </row>
    <row r="218" spans="1:12" ht="17.100000000000001" customHeight="1">
      <c r="A218" s="42"/>
      <c r="B218" s="274"/>
      <c r="C218" s="44"/>
      <c r="D218" s="42"/>
      <c r="E218" s="42"/>
      <c r="F218" s="44"/>
      <c r="G218" s="42"/>
      <c r="H218" s="44"/>
      <c r="I218" s="42"/>
      <c r="J218" s="42"/>
      <c r="K218" s="78"/>
      <c r="L218" s="42"/>
    </row>
    <row r="219" spans="1:12" ht="17.100000000000001" customHeight="1">
      <c r="A219" s="42"/>
      <c r="B219" s="274"/>
      <c r="C219" s="44"/>
      <c r="D219" s="42"/>
      <c r="E219" s="42"/>
      <c r="F219" s="44"/>
      <c r="G219" s="42"/>
      <c r="H219" s="44"/>
      <c r="I219" s="42"/>
      <c r="J219" s="42"/>
      <c r="K219" s="78"/>
      <c r="L219" s="42"/>
    </row>
    <row r="220" spans="1:12" ht="17.100000000000001" customHeight="1">
      <c r="A220" s="42"/>
      <c r="B220" s="274"/>
      <c r="C220" s="44"/>
      <c r="D220" s="42"/>
      <c r="E220" s="42"/>
      <c r="F220" s="44"/>
      <c r="G220" s="42"/>
      <c r="H220" s="44"/>
      <c r="I220" s="42"/>
      <c r="J220" s="42"/>
      <c r="K220" s="78"/>
      <c r="L220" s="42"/>
    </row>
    <row r="221" spans="1:12" ht="17.100000000000001" customHeight="1">
      <c r="A221" s="42"/>
      <c r="B221" s="274"/>
      <c r="C221" s="44"/>
      <c r="D221" s="42"/>
      <c r="E221" s="42"/>
      <c r="F221" s="44"/>
      <c r="G221" s="42"/>
      <c r="H221" s="44"/>
      <c r="I221" s="42"/>
      <c r="J221" s="42"/>
      <c r="K221" s="78"/>
      <c r="L221" s="42"/>
    </row>
    <row r="222" spans="1:12" ht="17.100000000000001" customHeight="1">
      <c r="A222" s="42"/>
      <c r="B222" s="274"/>
      <c r="C222" s="44"/>
      <c r="D222" s="42"/>
      <c r="E222" s="42"/>
      <c r="F222" s="44"/>
      <c r="G222" s="42"/>
      <c r="H222" s="44"/>
      <c r="I222" s="42"/>
      <c r="J222" s="42"/>
      <c r="K222" s="78"/>
      <c r="L222" s="42"/>
    </row>
    <row r="223" spans="1:12" ht="17.100000000000001" customHeight="1">
      <c r="A223" s="42"/>
      <c r="B223" s="274"/>
      <c r="C223" s="44"/>
      <c r="D223" s="42"/>
      <c r="E223" s="42"/>
      <c r="F223" s="44"/>
      <c r="G223" s="42"/>
      <c r="H223" s="44"/>
      <c r="I223" s="42"/>
      <c r="J223" s="42"/>
      <c r="K223" s="78"/>
      <c r="L223" s="42"/>
    </row>
    <row r="224" spans="1:12" ht="17.100000000000001" customHeight="1">
      <c r="A224" s="42"/>
      <c r="B224" s="274"/>
      <c r="C224" s="44"/>
      <c r="D224" s="42"/>
      <c r="E224" s="42"/>
      <c r="F224" s="44"/>
      <c r="G224" s="42"/>
      <c r="H224" s="44"/>
      <c r="I224" s="42"/>
      <c r="J224" s="42"/>
      <c r="K224" s="78"/>
      <c r="L224" s="42"/>
    </row>
    <row r="225" spans="1:12" ht="17.100000000000001" customHeight="1">
      <c r="A225" s="42"/>
      <c r="B225" s="274"/>
      <c r="C225" s="44"/>
      <c r="D225" s="42"/>
      <c r="E225" s="42"/>
      <c r="F225" s="44"/>
      <c r="G225" s="42"/>
      <c r="H225" s="44"/>
      <c r="I225" s="42"/>
      <c r="J225" s="42"/>
      <c r="K225" s="78"/>
      <c r="L225" s="42"/>
    </row>
    <row r="226" spans="1:12" ht="17.100000000000001" customHeight="1">
      <c r="A226" s="42"/>
      <c r="B226" s="274"/>
      <c r="C226" s="44"/>
      <c r="D226" s="42"/>
      <c r="E226" s="42"/>
      <c r="F226" s="44"/>
      <c r="G226" s="42"/>
      <c r="H226" s="44"/>
      <c r="I226" s="42"/>
      <c r="J226" s="42"/>
      <c r="K226" s="78"/>
      <c r="L226" s="42"/>
    </row>
    <row r="227" spans="1:12" ht="17.100000000000001" customHeight="1">
      <c r="A227" s="42"/>
      <c r="B227" s="274"/>
      <c r="C227" s="44"/>
      <c r="D227" s="42"/>
      <c r="E227" s="42"/>
      <c r="F227" s="44"/>
      <c r="G227" s="42"/>
      <c r="H227" s="44"/>
      <c r="I227" s="42"/>
      <c r="J227" s="42"/>
      <c r="K227" s="78"/>
      <c r="L227" s="42"/>
    </row>
    <row r="228" spans="1:12" ht="17.100000000000001" customHeight="1">
      <c r="A228" s="42"/>
      <c r="B228" s="274"/>
      <c r="C228" s="44"/>
      <c r="D228" s="42"/>
      <c r="E228" s="42"/>
      <c r="F228" s="44"/>
      <c r="G228" s="42"/>
      <c r="H228" s="44"/>
      <c r="I228" s="42"/>
      <c r="J228" s="42"/>
      <c r="K228" s="78"/>
      <c r="L228" s="42"/>
    </row>
    <row r="229" spans="1:12" ht="17.100000000000001" customHeight="1">
      <c r="A229" s="42"/>
      <c r="B229" s="274"/>
      <c r="C229" s="44"/>
      <c r="D229" s="42"/>
      <c r="E229" s="42"/>
      <c r="F229" s="44"/>
      <c r="G229" s="42"/>
      <c r="H229" s="44"/>
      <c r="I229" s="42"/>
      <c r="J229" s="42"/>
      <c r="K229" s="78"/>
      <c r="L229" s="42"/>
    </row>
    <row r="230" spans="1:12" ht="17.100000000000001" customHeight="1">
      <c r="A230" s="42"/>
      <c r="B230" s="274"/>
      <c r="C230" s="44"/>
      <c r="D230" s="42"/>
      <c r="E230" s="42"/>
      <c r="F230" s="44"/>
      <c r="G230" s="42"/>
      <c r="H230" s="44"/>
      <c r="I230" s="42"/>
      <c r="J230" s="42"/>
      <c r="K230" s="78"/>
      <c r="L230" s="42"/>
    </row>
    <row r="231" spans="1:12" ht="17.100000000000001" customHeight="1">
      <c r="A231" s="42"/>
      <c r="B231" s="274"/>
      <c r="C231" s="44"/>
      <c r="D231" s="42"/>
      <c r="E231" s="42"/>
      <c r="F231" s="44"/>
      <c r="G231" s="42"/>
      <c r="H231" s="44"/>
      <c r="I231" s="42"/>
      <c r="J231" s="42"/>
      <c r="K231" s="78"/>
      <c r="L231" s="42"/>
    </row>
    <row r="232" spans="1:12" ht="17.100000000000001" customHeight="1">
      <c r="A232" s="42"/>
      <c r="B232" s="274"/>
      <c r="C232" s="44"/>
      <c r="D232" s="42"/>
      <c r="E232" s="42"/>
      <c r="F232" s="44"/>
      <c r="G232" s="42"/>
      <c r="H232" s="44"/>
      <c r="I232" s="42"/>
      <c r="J232" s="42"/>
      <c r="K232" s="78"/>
      <c r="L232" s="42"/>
    </row>
    <row r="233" spans="1:12" ht="17.100000000000001" customHeight="1">
      <c r="A233" s="42"/>
      <c r="B233" s="274"/>
      <c r="C233" s="44"/>
      <c r="D233" s="42"/>
      <c r="E233" s="42"/>
      <c r="F233" s="44"/>
      <c r="G233" s="42"/>
      <c r="H233" s="44"/>
      <c r="I233" s="42"/>
      <c r="J233" s="42"/>
      <c r="K233" s="78"/>
      <c r="L233" s="42"/>
    </row>
    <row r="234" spans="1:12" ht="17.100000000000001" customHeight="1">
      <c r="A234" s="42"/>
      <c r="B234" s="274"/>
      <c r="C234" s="44"/>
      <c r="D234" s="42"/>
      <c r="E234" s="42"/>
      <c r="F234" s="44"/>
      <c r="G234" s="42"/>
      <c r="H234" s="44"/>
      <c r="I234" s="42"/>
      <c r="J234" s="42"/>
      <c r="K234" s="78"/>
      <c r="L234" s="42"/>
    </row>
    <row r="235" spans="1:12" ht="17.100000000000001" customHeight="1">
      <c r="A235" s="42"/>
      <c r="B235" s="274"/>
      <c r="C235" s="44"/>
      <c r="D235" s="42"/>
      <c r="E235" s="42"/>
      <c r="F235" s="44"/>
      <c r="G235" s="42"/>
      <c r="H235" s="44"/>
      <c r="I235" s="42"/>
      <c r="J235" s="42"/>
      <c r="K235" s="78"/>
      <c r="L235" s="42"/>
    </row>
    <row r="236" spans="1:12" ht="17.100000000000001" customHeight="1">
      <c r="A236" s="42"/>
      <c r="B236" s="274"/>
      <c r="C236" s="44"/>
      <c r="D236" s="42"/>
      <c r="E236" s="42"/>
      <c r="F236" s="44"/>
      <c r="G236" s="42"/>
      <c r="H236" s="44"/>
      <c r="I236" s="42"/>
      <c r="J236" s="42"/>
      <c r="K236" s="78"/>
      <c r="L236" s="42"/>
    </row>
    <row r="237" spans="1:12" ht="17.100000000000001" customHeight="1">
      <c r="A237" s="42"/>
      <c r="B237" s="274"/>
      <c r="C237" s="44"/>
      <c r="D237" s="42"/>
      <c r="E237" s="42"/>
      <c r="F237" s="44"/>
      <c r="G237" s="42"/>
      <c r="H237" s="44"/>
      <c r="I237" s="42"/>
      <c r="J237" s="42"/>
      <c r="K237" s="78"/>
      <c r="L237" s="42"/>
    </row>
    <row r="238" spans="1:12" ht="17.100000000000001" customHeight="1">
      <c r="A238" s="42"/>
      <c r="B238" s="274"/>
      <c r="C238" s="44"/>
      <c r="D238" s="42"/>
      <c r="E238" s="42"/>
      <c r="F238" s="44"/>
      <c r="G238" s="42"/>
      <c r="H238" s="44"/>
      <c r="I238" s="42"/>
      <c r="J238" s="42"/>
      <c r="K238" s="78"/>
      <c r="L238" s="42"/>
    </row>
    <row r="239" spans="1:12" ht="17.100000000000001" customHeight="1">
      <c r="A239" s="42"/>
      <c r="B239" s="274"/>
      <c r="C239" s="44"/>
      <c r="D239" s="42"/>
      <c r="E239" s="42"/>
      <c r="F239" s="44"/>
      <c r="G239" s="42"/>
      <c r="H239" s="44"/>
      <c r="I239" s="42"/>
      <c r="J239" s="42"/>
      <c r="K239" s="78"/>
      <c r="L239" s="42"/>
    </row>
    <row r="240" spans="1:12" ht="17.100000000000001" customHeight="1">
      <c r="A240" s="42"/>
      <c r="B240" s="274"/>
      <c r="C240" s="44"/>
      <c r="D240" s="42"/>
      <c r="E240" s="42"/>
      <c r="F240" s="44"/>
      <c r="G240" s="42"/>
      <c r="H240" s="44"/>
      <c r="I240" s="42"/>
      <c r="J240" s="42"/>
      <c r="K240" s="78"/>
      <c r="L240" s="42"/>
    </row>
    <row r="241" spans="1:12" ht="17.100000000000001" customHeight="1">
      <c r="A241" s="42"/>
      <c r="B241" s="274"/>
      <c r="C241" s="44"/>
      <c r="D241" s="42"/>
      <c r="E241" s="42"/>
      <c r="F241" s="44"/>
      <c r="G241" s="42"/>
      <c r="H241" s="44"/>
      <c r="I241" s="42"/>
      <c r="J241" s="42"/>
      <c r="K241" s="78"/>
      <c r="L241" s="42"/>
    </row>
    <row r="242" spans="1:12" ht="17.100000000000001" customHeight="1">
      <c r="A242" s="42"/>
      <c r="B242" s="274"/>
      <c r="C242" s="44"/>
      <c r="D242" s="42"/>
      <c r="E242" s="42"/>
      <c r="F242" s="44"/>
      <c r="G242" s="42"/>
      <c r="H242" s="44"/>
      <c r="I242" s="42"/>
      <c r="J242" s="42"/>
      <c r="K242" s="78"/>
      <c r="L242" s="42"/>
    </row>
    <row r="243" spans="1:12" ht="17.100000000000001" customHeight="1">
      <c r="A243" s="42"/>
      <c r="B243" s="274"/>
      <c r="C243" s="44"/>
      <c r="D243" s="42"/>
      <c r="E243" s="42"/>
      <c r="F243" s="44"/>
      <c r="G243" s="42"/>
      <c r="H243" s="44"/>
      <c r="I243" s="42"/>
      <c r="J243" s="42"/>
      <c r="K243" s="78"/>
      <c r="L243" s="42"/>
    </row>
    <row r="244" spans="1:12" ht="17.100000000000001" customHeight="1">
      <c r="A244" s="42"/>
      <c r="B244" s="274"/>
      <c r="C244" s="44"/>
      <c r="D244" s="42"/>
      <c r="E244" s="42"/>
      <c r="F244" s="44"/>
      <c r="G244" s="42"/>
      <c r="H244" s="44"/>
      <c r="I244" s="42"/>
      <c r="J244" s="42"/>
      <c r="K244" s="78"/>
      <c r="L244" s="42"/>
    </row>
    <row r="245" spans="1:12" ht="17.100000000000001" customHeight="1">
      <c r="A245" s="42"/>
      <c r="B245" s="274"/>
      <c r="C245" s="44"/>
      <c r="D245" s="42"/>
      <c r="E245" s="42"/>
      <c r="F245" s="44"/>
      <c r="G245" s="42"/>
      <c r="H245" s="44"/>
      <c r="I245" s="42"/>
      <c r="J245" s="42"/>
      <c r="K245" s="78"/>
      <c r="L245" s="42"/>
    </row>
    <row r="246" spans="1:12" ht="17.100000000000001" customHeight="1">
      <c r="A246" s="42"/>
      <c r="B246" s="274"/>
      <c r="C246" s="44"/>
      <c r="D246" s="42"/>
      <c r="E246" s="42"/>
      <c r="F246" s="44"/>
      <c r="G246" s="42"/>
      <c r="H246" s="44"/>
      <c r="I246" s="42"/>
      <c r="J246" s="42"/>
      <c r="K246" s="78"/>
      <c r="L246" s="42"/>
    </row>
    <row r="247" spans="1:12" ht="17.100000000000001" customHeight="1">
      <c r="A247" s="42"/>
      <c r="B247" s="274"/>
      <c r="C247" s="44"/>
      <c r="D247" s="42"/>
      <c r="E247" s="42"/>
      <c r="F247" s="44"/>
      <c r="G247" s="42"/>
      <c r="H247" s="44"/>
      <c r="I247" s="42"/>
      <c r="J247" s="42"/>
      <c r="K247" s="78"/>
      <c r="L247" s="42"/>
    </row>
    <row r="248" spans="1:12" ht="17.100000000000001" customHeight="1">
      <c r="A248" s="42"/>
      <c r="B248" s="274"/>
      <c r="C248" s="44"/>
      <c r="D248" s="42"/>
      <c r="E248" s="42"/>
      <c r="F248" s="44"/>
      <c r="G248" s="42"/>
      <c r="H248" s="44"/>
      <c r="I248" s="42"/>
      <c r="J248" s="42"/>
      <c r="K248" s="78"/>
      <c r="L248" s="42"/>
    </row>
    <row r="249" spans="1:12" ht="17.100000000000001" customHeight="1">
      <c r="A249" s="42"/>
      <c r="B249" s="274"/>
      <c r="C249" s="44"/>
      <c r="D249" s="42"/>
      <c r="E249" s="42"/>
      <c r="F249" s="44"/>
      <c r="G249" s="42"/>
      <c r="H249" s="44"/>
      <c r="I249" s="42"/>
      <c r="J249" s="42"/>
      <c r="K249" s="78"/>
      <c r="L249" s="42"/>
    </row>
    <row r="250" spans="1:12" ht="17.100000000000001" customHeight="1">
      <c r="A250" s="42"/>
      <c r="B250" s="274"/>
      <c r="C250" s="44"/>
      <c r="D250" s="42"/>
      <c r="E250" s="42"/>
      <c r="F250" s="44"/>
      <c r="G250" s="42"/>
      <c r="H250" s="44"/>
      <c r="I250" s="42"/>
      <c r="J250" s="42"/>
      <c r="K250" s="78"/>
      <c r="L250" s="42"/>
    </row>
    <row r="251" spans="1:12" ht="17.100000000000001" customHeight="1">
      <c r="A251" s="42"/>
      <c r="B251" s="274"/>
      <c r="C251" s="44"/>
      <c r="D251" s="42"/>
      <c r="E251" s="42"/>
      <c r="F251" s="44"/>
      <c r="G251" s="42"/>
      <c r="H251" s="44"/>
      <c r="I251" s="42"/>
      <c r="J251" s="42"/>
      <c r="K251" s="78"/>
      <c r="L251" s="42"/>
    </row>
    <row r="252" spans="1:12" ht="17.100000000000001" customHeight="1">
      <c r="A252" s="42"/>
      <c r="B252" s="274"/>
      <c r="C252" s="44"/>
      <c r="D252" s="42"/>
      <c r="E252" s="42"/>
      <c r="F252" s="44"/>
      <c r="G252" s="42"/>
      <c r="H252" s="44"/>
      <c r="I252" s="42"/>
      <c r="J252" s="42"/>
      <c r="K252" s="78"/>
      <c r="L252" s="42"/>
    </row>
    <row r="253" spans="1:12" ht="17.100000000000001" customHeight="1">
      <c r="A253" s="42"/>
      <c r="B253" s="274"/>
      <c r="C253" s="44"/>
      <c r="D253" s="42"/>
      <c r="E253" s="42"/>
      <c r="F253" s="44"/>
      <c r="G253" s="42"/>
      <c r="H253" s="44"/>
      <c r="I253" s="42"/>
      <c r="J253" s="42"/>
      <c r="K253" s="78"/>
      <c r="L253" s="42"/>
    </row>
    <row r="254" spans="1:12" ht="17.100000000000001" customHeight="1">
      <c r="A254" s="42"/>
      <c r="B254" s="274"/>
      <c r="C254" s="44"/>
      <c r="D254" s="42"/>
      <c r="E254" s="42"/>
      <c r="F254" s="44"/>
      <c r="G254" s="42"/>
      <c r="H254" s="44"/>
      <c r="I254" s="42"/>
      <c r="J254" s="42"/>
      <c r="K254" s="78"/>
      <c r="L254" s="42"/>
    </row>
    <row r="255" spans="1:12" ht="17.100000000000001" customHeight="1">
      <c r="A255" s="42"/>
      <c r="B255" s="274"/>
      <c r="C255" s="44"/>
      <c r="D255" s="42"/>
      <c r="E255" s="42"/>
      <c r="F255" s="44"/>
      <c r="G255" s="42"/>
      <c r="H255" s="44"/>
      <c r="I255" s="42"/>
      <c r="J255" s="42"/>
      <c r="K255" s="78"/>
      <c r="L255" s="42"/>
    </row>
    <row r="256" spans="1:12" ht="17.100000000000001" customHeight="1">
      <c r="A256" s="42"/>
      <c r="B256" s="274"/>
      <c r="C256" s="44"/>
      <c r="D256" s="42"/>
      <c r="E256" s="42"/>
      <c r="F256" s="44"/>
      <c r="G256" s="42"/>
      <c r="H256" s="44"/>
      <c r="I256" s="42"/>
      <c r="J256" s="42"/>
      <c r="K256" s="78"/>
      <c r="L256" s="42"/>
    </row>
    <row r="257" spans="1:12" ht="17.100000000000001" customHeight="1">
      <c r="A257" s="42"/>
      <c r="B257" s="274"/>
      <c r="C257" s="44"/>
      <c r="D257" s="42"/>
      <c r="E257" s="42"/>
      <c r="F257" s="44"/>
      <c r="G257" s="42"/>
      <c r="H257" s="44"/>
      <c r="I257" s="42"/>
      <c r="J257" s="42"/>
      <c r="K257" s="78"/>
      <c r="L257" s="42"/>
    </row>
    <row r="258" spans="1:12" ht="17.100000000000001" customHeight="1">
      <c r="A258" s="42"/>
      <c r="B258" s="274"/>
      <c r="C258" s="44"/>
      <c r="D258" s="42"/>
      <c r="E258" s="42"/>
      <c r="F258" s="44"/>
      <c r="G258" s="42"/>
      <c r="H258" s="44"/>
      <c r="I258" s="42"/>
      <c r="J258" s="42"/>
      <c r="K258" s="78"/>
      <c r="L258" s="42"/>
    </row>
    <row r="259" spans="1:12" ht="17.100000000000001" customHeight="1">
      <c r="A259" s="42"/>
      <c r="B259" s="274"/>
      <c r="C259" s="44"/>
      <c r="D259" s="42"/>
      <c r="E259" s="42"/>
      <c r="F259" s="44"/>
      <c r="G259" s="42"/>
      <c r="H259" s="44"/>
      <c r="I259" s="42"/>
      <c r="J259" s="42"/>
      <c r="K259" s="78"/>
      <c r="L259" s="42"/>
    </row>
    <row r="260" spans="1:12" ht="17.100000000000001" customHeight="1">
      <c r="A260" s="42"/>
      <c r="B260" s="274"/>
      <c r="C260" s="44"/>
      <c r="D260" s="42"/>
      <c r="E260" s="42"/>
      <c r="F260" s="44"/>
      <c r="G260" s="42"/>
      <c r="H260" s="44"/>
      <c r="I260" s="42"/>
      <c r="J260" s="42"/>
      <c r="K260" s="78"/>
      <c r="L260" s="42"/>
    </row>
    <row r="261" spans="1:12" ht="17.100000000000001" customHeight="1">
      <c r="A261" s="42"/>
      <c r="B261" s="274"/>
      <c r="C261" s="44"/>
      <c r="D261" s="42"/>
      <c r="E261" s="42"/>
      <c r="F261" s="44"/>
      <c r="G261" s="42"/>
      <c r="H261" s="44"/>
      <c r="I261" s="42"/>
      <c r="J261" s="42"/>
      <c r="K261" s="78"/>
      <c r="L261" s="42"/>
    </row>
    <row r="262" spans="1:12" ht="17.100000000000001" customHeight="1">
      <c r="A262" s="42"/>
      <c r="B262" s="274"/>
      <c r="C262" s="44"/>
      <c r="D262" s="42"/>
      <c r="E262" s="42"/>
      <c r="F262" s="44"/>
      <c r="G262" s="42"/>
      <c r="H262" s="44"/>
      <c r="I262" s="42"/>
      <c r="J262" s="42"/>
      <c r="K262" s="78"/>
      <c r="L262" s="42"/>
    </row>
    <row r="263" spans="1:12" ht="17.100000000000001" customHeight="1">
      <c r="A263" s="42"/>
      <c r="B263" s="274"/>
      <c r="C263" s="44"/>
      <c r="D263" s="42"/>
      <c r="E263" s="42"/>
      <c r="F263" s="44"/>
      <c r="G263" s="42"/>
      <c r="H263" s="44"/>
      <c r="I263" s="42"/>
      <c r="J263" s="42"/>
      <c r="K263" s="78"/>
      <c r="L263" s="42"/>
    </row>
    <row r="264" spans="1:12" ht="17.100000000000001" customHeight="1">
      <c r="A264" s="42"/>
      <c r="B264" s="274"/>
      <c r="C264" s="44"/>
      <c r="D264" s="42"/>
      <c r="E264" s="42"/>
      <c r="F264" s="44"/>
      <c r="G264" s="42"/>
      <c r="H264" s="44"/>
      <c r="I264" s="42"/>
      <c r="J264" s="42"/>
      <c r="K264" s="78"/>
      <c r="L264" s="42"/>
    </row>
    <row r="265" spans="1:12" ht="17.100000000000001" customHeight="1">
      <c r="A265" s="42"/>
      <c r="B265" s="274"/>
      <c r="C265" s="44"/>
      <c r="D265" s="42"/>
      <c r="E265" s="42"/>
      <c r="F265" s="44"/>
      <c r="G265" s="42"/>
      <c r="H265" s="44"/>
      <c r="I265" s="42"/>
      <c r="J265" s="42"/>
      <c r="K265" s="78"/>
      <c r="L265" s="42"/>
    </row>
    <row r="266" spans="1:12" ht="17.100000000000001" customHeight="1">
      <c r="A266" s="42"/>
      <c r="B266" s="274"/>
      <c r="C266" s="44"/>
      <c r="D266" s="42"/>
      <c r="E266" s="42"/>
      <c r="F266" s="44"/>
      <c r="G266" s="42"/>
      <c r="H266" s="44"/>
      <c r="I266" s="42"/>
      <c r="J266" s="42"/>
      <c r="K266" s="78"/>
      <c r="L266" s="42"/>
    </row>
    <row r="267" spans="1:12" ht="17.100000000000001" customHeight="1">
      <c r="A267" s="42"/>
      <c r="B267" s="274"/>
      <c r="C267" s="44"/>
      <c r="D267" s="42"/>
      <c r="E267" s="42"/>
      <c r="F267" s="44"/>
      <c r="G267" s="42"/>
      <c r="H267" s="44"/>
      <c r="I267" s="42"/>
      <c r="J267" s="42"/>
      <c r="K267" s="78"/>
      <c r="L267" s="42"/>
    </row>
    <row r="268" spans="1:12" ht="17.100000000000001" customHeight="1">
      <c r="A268" s="42"/>
      <c r="B268" s="274"/>
      <c r="C268" s="44"/>
      <c r="D268" s="42"/>
      <c r="E268" s="42"/>
      <c r="F268" s="44"/>
      <c r="G268" s="42"/>
      <c r="H268" s="44"/>
      <c r="I268" s="42"/>
      <c r="J268" s="42"/>
      <c r="K268" s="78"/>
      <c r="L268" s="42"/>
    </row>
    <row r="269" spans="1:12" ht="17.100000000000001" customHeight="1">
      <c r="A269" s="42"/>
      <c r="B269" s="274"/>
      <c r="C269" s="44"/>
      <c r="D269" s="42"/>
      <c r="E269" s="42"/>
      <c r="F269" s="44"/>
      <c r="G269" s="42"/>
      <c r="H269" s="44"/>
      <c r="I269" s="42"/>
      <c r="J269" s="42"/>
      <c r="K269" s="78"/>
      <c r="L269" s="42"/>
    </row>
    <row r="270" spans="1:12" ht="17.100000000000001" customHeight="1">
      <c r="A270" s="42"/>
      <c r="B270" s="274"/>
      <c r="C270" s="44"/>
      <c r="D270" s="42"/>
      <c r="E270" s="42"/>
      <c r="F270" s="44"/>
      <c r="G270" s="42"/>
      <c r="H270" s="44"/>
      <c r="I270" s="42"/>
      <c r="J270" s="42"/>
      <c r="K270" s="78"/>
      <c r="L270" s="42"/>
    </row>
    <row r="271" spans="1:12" ht="17.100000000000001" customHeight="1">
      <c r="A271" s="42"/>
      <c r="B271" s="274"/>
      <c r="C271" s="44"/>
      <c r="D271" s="42"/>
      <c r="E271" s="42"/>
      <c r="F271" s="44"/>
      <c r="G271" s="42"/>
      <c r="H271" s="44"/>
      <c r="I271" s="42"/>
      <c r="J271" s="42"/>
      <c r="K271" s="78"/>
      <c r="L271" s="42"/>
    </row>
    <row r="272" spans="1:12" ht="17.100000000000001" customHeight="1">
      <c r="A272" s="42"/>
      <c r="B272" s="274"/>
      <c r="C272" s="44"/>
      <c r="D272" s="42"/>
      <c r="E272" s="42"/>
      <c r="F272" s="44"/>
      <c r="G272" s="42"/>
      <c r="H272" s="44"/>
      <c r="I272" s="42"/>
      <c r="J272" s="42"/>
      <c r="K272" s="78"/>
      <c r="L272" s="42"/>
    </row>
    <row r="273" spans="1:12" ht="17.100000000000001" customHeight="1">
      <c r="A273" s="42"/>
      <c r="B273" s="274"/>
      <c r="C273" s="44"/>
      <c r="D273" s="42"/>
      <c r="E273" s="42"/>
      <c r="F273" s="44"/>
      <c r="G273" s="42"/>
      <c r="H273" s="44"/>
      <c r="I273" s="42"/>
      <c r="J273" s="42"/>
      <c r="K273" s="78"/>
      <c r="L273" s="42"/>
    </row>
    <row r="274" spans="1:12" ht="17.100000000000001" customHeight="1">
      <c r="A274" s="42"/>
      <c r="B274" s="274"/>
      <c r="C274" s="44"/>
      <c r="D274" s="42"/>
      <c r="E274" s="42"/>
      <c r="F274" s="44"/>
      <c r="G274" s="42"/>
      <c r="H274" s="44"/>
      <c r="I274" s="42"/>
      <c r="J274" s="42"/>
      <c r="K274" s="78"/>
      <c r="L274" s="42"/>
    </row>
    <row r="275" spans="1:12" ht="17.100000000000001" customHeight="1">
      <c r="A275" s="42"/>
      <c r="B275" s="274"/>
      <c r="C275" s="44"/>
      <c r="D275" s="42"/>
      <c r="E275" s="42"/>
      <c r="F275" s="44"/>
      <c r="G275" s="42"/>
      <c r="H275" s="44"/>
      <c r="I275" s="42"/>
      <c r="J275" s="42"/>
      <c r="K275" s="78"/>
      <c r="L275" s="42"/>
    </row>
    <row r="276" spans="1:12" ht="17.100000000000001" customHeight="1">
      <c r="A276" s="42"/>
      <c r="B276" s="274"/>
      <c r="C276" s="44"/>
      <c r="D276" s="42"/>
      <c r="E276" s="42"/>
      <c r="F276" s="44"/>
      <c r="G276" s="42"/>
      <c r="H276" s="44"/>
      <c r="I276" s="42"/>
      <c r="J276" s="42"/>
      <c r="K276" s="78"/>
      <c r="L276" s="42"/>
    </row>
    <row r="277" spans="1:12" ht="17.100000000000001" customHeight="1">
      <c r="A277" s="42"/>
      <c r="B277" s="274"/>
      <c r="C277" s="44"/>
      <c r="D277" s="42"/>
      <c r="E277" s="42"/>
      <c r="F277" s="44"/>
      <c r="G277" s="42"/>
      <c r="H277" s="44"/>
      <c r="I277" s="42"/>
      <c r="J277" s="42"/>
      <c r="K277" s="78"/>
      <c r="L277" s="42"/>
    </row>
    <row r="278" spans="1:12" ht="17.100000000000001" customHeight="1">
      <c r="A278" s="42"/>
      <c r="B278" s="274"/>
      <c r="C278" s="44"/>
      <c r="D278" s="42"/>
      <c r="E278" s="42"/>
      <c r="F278" s="44"/>
      <c r="G278" s="42"/>
      <c r="H278" s="44"/>
      <c r="I278" s="42"/>
      <c r="J278" s="42"/>
      <c r="K278" s="78"/>
      <c r="L278" s="42"/>
    </row>
    <row r="279" spans="1:12" ht="17.100000000000001" customHeight="1">
      <c r="A279" s="42"/>
      <c r="B279" s="274"/>
      <c r="C279" s="44"/>
      <c r="D279" s="42"/>
      <c r="E279" s="42"/>
      <c r="F279" s="44"/>
      <c r="G279" s="42"/>
      <c r="H279" s="44"/>
      <c r="I279" s="42"/>
      <c r="J279" s="42"/>
      <c r="K279" s="78"/>
      <c r="L279" s="42"/>
    </row>
    <row r="280" spans="1:12" ht="17.100000000000001" customHeight="1">
      <c r="A280" s="42"/>
      <c r="B280" s="274"/>
      <c r="C280" s="44"/>
      <c r="D280" s="42"/>
      <c r="E280" s="42"/>
      <c r="F280" s="44"/>
      <c r="G280" s="42"/>
      <c r="H280" s="44"/>
      <c r="I280" s="42"/>
      <c r="J280" s="42"/>
      <c r="K280" s="78"/>
      <c r="L280" s="42"/>
    </row>
    <row r="281" spans="1:12" ht="17.100000000000001" customHeight="1">
      <c r="A281" s="42"/>
      <c r="B281" s="274"/>
      <c r="C281" s="44"/>
      <c r="D281" s="42"/>
      <c r="E281" s="42"/>
      <c r="F281" s="44"/>
      <c r="G281" s="42"/>
      <c r="H281" s="44"/>
      <c r="I281" s="42"/>
      <c r="J281" s="42"/>
      <c r="K281" s="78"/>
      <c r="L281" s="42"/>
    </row>
    <row r="282" spans="1:12" ht="17.100000000000001" customHeight="1">
      <c r="A282" s="42"/>
      <c r="B282" s="274"/>
      <c r="C282" s="44"/>
      <c r="D282" s="42"/>
      <c r="E282" s="42"/>
      <c r="F282" s="44"/>
      <c r="G282" s="42"/>
      <c r="H282" s="44"/>
      <c r="I282" s="42"/>
      <c r="J282" s="42"/>
      <c r="K282" s="78"/>
      <c r="L282" s="42"/>
    </row>
    <row r="283" spans="1:12" ht="17.100000000000001" customHeight="1">
      <c r="A283" s="42"/>
      <c r="B283" s="274"/>
      <c r="C283" s="44"/>
      <c r="D283" s="42"/>
      <c r="E283" s="42"/>
      <c r="F283" s="44"/>
      <c r="G283" s="42"/>
      <c r="H283" s="44"/>
      <c r="I283" s="42"/>
      <c r="J283" s="42"/>
      <c r="K283" s="78"/>
      <c r="L283" s="42"/>
    </row>
    <row r="284" spans="1:12" ht="17.100000000000001" customHeight="1">
      <c r="A284" s="42"/>
      <c r="B284" s="274"/>
      <c r="C284" s="44"/>
      <c r="D284" s="42"/>
      <c r="E284" s="42"/>
      <c r="F284" s="44"/>
      <c r="G284" s="42"/>
      <c r="H284" s="44"/>
      <c r="I284" s="42"/>
      <c r="J284" s="42"/>
      <c r="K284" s="78"/>
      <c r="L284" s="42"/>
    </row>
    <row r="285" spans="1:12" ht="17.100000000000001" customHeight="1">
      <c r="A285" s="42"/>
      <c r="B285" s="274"/>
      <c r="C285" s="44"/>
      <c r="D285" s="42"/>
      <c r="E285" s="42"/>
      <c r="F285" s="44"/>
      <c r="G285" s="42"/>
      <c r="H285" s="44"/>
      <c r="I285" s="42"/>
      <c r="J285" s="42"/>
      <c r="K285" s="78"/>
      <c r="L285" s="42"/>
    </row>
    <row r="286" spans="1:12" ht="17.100000000000001" customHeight="1">
      <c r="A286" s="42"/>
      <c r="B286" s="274"/>
      <c r="C286" s="44"/>
      <c r="D286" s="42"/>
      <c r="E286" s="42"/>
      <c r="F286" s="44"/>
      <c r="G286" s="42"/>
      <c r="H286" s="44"/>
      <c r="I286" s="42"/>
      <c r="J286" s="42"/>
      <c r="K286" s="78"/>
      <c r="L286" s="42"/>
    </row>
    <row r="287" spans="1:12" ht="17.100000000000001" customHeight="1">
      <c r="A287" s="42"/>
      <c r="B287" s="274"/>
      <c r="C287" s="44"/>
      <c r="D287" s="42"/>
      <c r="E287" s="42"/>
      <c r="F287" s="44"/>
      <c r="G287" s="42"/>
      <c r="H287" s="44"/>
      <c r="I287" s="42"/>
      <c r="J287" s="42"/>
      <c r="K287" s="78"/>
      <c r="L287" s="42"/>
    </row>
    <row r="288" spans="1:12" ht="17.100000000000001" customHeight="1">
      <c r="A288" s="42"/>
      <c r="B288" s="274"/>
      <c r="C288" s="44"/>
      <c r="D288" s="42"/>
      <c r="E288" s="42"/>
      <c r="F288" s="44"/>
      <c r="G288" s="42"/>
      <c r="H288" s="44"/>
      <c r="I288" s="42"/>
      <c r="J288" s="42"/>
      <c r="K288" s="78"/>
      <c r="L288" s="42"/>
    </row>
    <row r="289" spans="1:12" ht="17.100000000000001" customHeight="1">
      <c r="A289" s="42"/>
      <c r="B289" s="274"/>
      <c r="C289" s="44"/>
      <c r="D289" s="42"/>
      <c r="E289" s="42"/>
      <c r="F289" s="44"/>
      <c r="G289" s="42"/>
      <c r="H289" s="44"/>
      <c r="I289" s="42"/>
      <c r="J289" s="42"/>
      <c r="K289" s="78"/>
      <c r="L289" s="42"/>
    </row>
    <row r="290" spans="1:12" ht="17.100000000000001" customHeight="1">
      <c r="A290" s="42"/>
      <c r="B290" s="274"/>
      <c r="C290" s="44"/>
      <c r="D290" s="42"/>
      <c r="E290" s="42"/>
      <c r="F290" s="44"/>
      <c r="G290" s="42"/>
      <c r="H290" s="44"/>
      <c r="I290" s="42"/>
      <c r="J290" s="42"/>
      <c r="K290" s="78"/>
      <c r="L290" s="42"/>
    </row>
    <row r="291" spans="1:12" ht="17.100000000000001" customHeight="1">
      <c r="A291" s="42"/>
      <c r="B291" s="274"/>
      <c r="C291" s="44"/>
      <c r="D291" s="42"/>
      <c r="E291" s="42"/>
      <c r="F291" s="44"/>
      <c r="G291" s="42"/>
      <c r="H291" s="44"/>
      <c r="I291" s="42"/>
      <c r="J291" s="42"/>
      <c r="K291" s="78"/>
      <c r="L291" s="42"/>
    </row>
    <row r="292" spans="1:12" ht="17.100000000000001" customHeight="1">
      <c r="A292" s="42"/>
      <c r="B292" s="274"/>
      <c r="C292" s="44"/>
      <c r="D292" s="42"/>
      <c r="E292" s="42"/>
      <c r="F292" s="44"/>
      <c r="G292" s="42"/>
      <c r="H292" s="44"/>
      <c r="I292" s="42"/>
      <c r="J292" s="42"/>
      <c r="K292" s="78"/>
      <c r="L292" s="42"/>
    </row>
    <row r="293" spans="1:12" ht="17.100000000000001" customHeight="1">
      <c r="A293" s="42"/>
      <c r="B293" s="274"/>
      <c r="C293" s="44"/>
      <c r="D293" s="42"/>
      <c r="E293" s="42"/>
      <c r="F293" s="44"/>
      <c r="G293" s="42"/>
      <c r="H293" s="44"/>
      <c r="I293" s="42"/>
      <c r="J293" s="42"/>
      <c r="K293" s="78"/>
      <c r="L293" s="42"/>
    </row>
    <row r="294" spans="1:12" ht="17.100000000000001" customHeight="1">
      <c r="A294" s="42"/>
      <c r="B294" s="274"/>
      <c r="C294" s="44"/>
      <c r="D294" s="42"/>
      <c r="E294" s="42"/>
      <c r="F294" s="44"/>
      <c r="G294" s="42"/>
      <c r="H294" s="44"/>
      <c r="I294" s="42"/>
      <c r="J294" s="42"/>
      <c r="K294" s="78"/>
      <c r="L294" s="42"/>
    </row>
    <row r="295" spans="1:12" ht="17.100000000000001" customHeight="1">
      <c r="A295" s="42"/>
      <c r="B295" s="274"/>
      <c r="C295" s="44"/>
      <c r="D295" s="42"/>
      <c r="E295" s="42"/>
      <c r="F295" s="44"/>
      <c r="G295" s="42"/>
      <c r="H295" s="44"/>
      <c r="I295" s="42"/>
      <c r="J295" s="42"/>
      <c r="K295" s="78"/>
      <c r="L295" s="42"/>
    </row>
    <row r="296" spans="1:12" ht="17.100000000000001" customHeight="1">
      <c r="A296" s="42"/>
      <c r="B296" s="274"/>
      <c r="C296" s="44"/>
      <c r="D296" s="42"/>
      <c r="E296" s="42"/>
      <c r="F296" s="44"/>
      <c r="G296" s="42"/>
      <c r="H296" s="44"/>
      <c r="I296" s="42"/>
      <c r="J296" s="42"/>
      <c r="K296" s="78"/>
      <c r="L296" s="42"/>
    </row>
    <row r="297" spans="1:12" ht="17.100000000000001" customHeight="1">
      <c r="A297" s="42"/>
      <c r="B297" s="274"/>
      <c r="C297" s="44"/>
      <c r="D297" s="42"/>
      <c r="E297" s="42"/>
      <c r="F297" s="44"/>
      <c r="G297" s="42"/>
      <c r="H297" s="44"/>
      <c r="I297" s="42"/>
      <c r="J297" s="42"/>
      <c r="K297" s="78"/>
      <c r="L297" s="42"/>
    </row>
    <row r="298" spans="1:12" ht="17.100000000000001" customHeight="1">
      <c r="A298" s="42"/>
      <c r="B298" s="274"/>
      <c r="C298" s="44"/>
      <c r="D298" s="42"/>
      <c r="E298" s="42"/>
      <c r="F298" s="44"/>
      <c r="G298" s="42"/>
      <c r="H298" s="44"/>
      <c r="I298" s="42"/>
      <c r="J298" s="42"/>
      <c r="K298" s="78"/>
      <c r="L298" s="42"/>
    </row>
    <row r="299" spans="1:12" ht="17.100000000000001" customHeight="1">
      <c r="A299" s="42"/>
      <c r="B299" s="274"/>
      <c r="C299" s="44"/>
      <c r="D299" s="42"/>
      <c r="E299" s="42"/>
      <c r="F299" s="44"/>
      <c r="G299" s="42"/>
      <c r="H299" s="44"/>
      <c r="I299" s="42"/>
      <c r="J299" s="42"/>
      <c r="K299" s="78"/>
      <c r="L299" s="42"/>
    </row>
    <row r="300" spans="1:12" ht="17.100000000000001" customHeight="1">
      <c r="A300" s="42"/>
      <c r="B300" s="274"/>
      <c r="C300" s="44"/>
      <c r="D300" s="42"/>
      <c r="E300" s="42"/>
      <c r="F300" s="44"/>
      <c r="G300" s="42"/>
      <c r="H300" s="44"/>
      <c r="I300" s="42"/>
      <c r="J300" s="42"/>
      <c r="K300" s="78"/>
      <c r="L300" s="42"/>
    </row>
    <row r="301" spans="1:12" ht="17.100000000000001" customHeight="1">
      <c r="A301" s="42"/>
      <c r="B301" s="274"/>
      <c r="C301" s="44"/>
      <c r="D301" s="42"/>
      <c r="E301" s="42"/>
      <c r="F301" s="44"/>
      <c r="G301" s="42"/>
      <c r="H301" s="44"/>
      <c r="I301" s="42"/>
      <c r="J301" s="42"/>
      <c r="K301" s="78"/>
      <c r="L301" s="42"/>
    </row>
    <row r="302" spans="1:12" ht="17.100000000000001" customHeight="1">
      <c r="A302" s="42"/>
      <c r="B302" s="274"/>
      <c r="C302" s="44"/>
      <c r="D302" s="42"/>
      <c r="E302" s="42"/>
      <c r="F302" s="44"/>
      <c r="G302" s="42"/>
      <c r="H302" s="44"/>
      <c r="I302" s="42"/>
      <c r="J302" s="42"/>
      <c r="K302" s="78"/>
      <c r="L302" s="42"/>
    </row>
    <row r="303" spans="1:12" ht="17.100000000000001" customHeight="1">
      <c r="A303" s="42"/>
      <c r="B303" s="274"/>
      <c r="C303" s="44"/>
      <c r="D303" s="42"/>
      <c r="E303" s="42"/>
      <c r="F303" s="44"/>
      <c r="G303" s="42"/>
      <c r="H303" s="44"/>
      <c r="I303" s="42"/>
      <c r="J303" s="42"/>
      <c r="K303" s="78"/>
      <c r="L303" s="42"/>
    </row>
    <row r="304" spans="1:12" ht="17.100000000000001" customHeight="1">
      <c r="A304" s="42"/>
      <c r="B304" s="274"/>
      <c r="C304" s="44"/>
      <c r="D304" s="42"/>
      <c r="E304" s="42"/>
      <c r="F304" s="44"/>
      <c r="G304" s="42"/>
      <c r="H304" s="44"/>
      <c r="I304" s="42"/>
      <c r="J304" s="42"/>
      <c r="K304" s="78"/>
      <c r="L304" s="42"/>
    </row>
    <row r="305" spans="1:12" ht="17.100000000000001" customHeight="1">
      <c r="A305" s="42"/>
      <c r="B305" s="274"/>
      <c r="C305" s="44"/>
      <c r="D305" s="42"/>
      <c r="E305" s="42"/>
      <c r="F305" s="44"/>
      <c r="G305" s="42"/>
      <c r="H305" s="44"/>
      <c r="I305" s="42"/>
      <c r="J305" s="42"/>
      <c r="K305" s="78"/>
      <c r="L305" s="42"/>
    </row>
    <row r="306" spans="1:12" ht="17.100000000000001" customHeight="1">
      <c r="A306" s="42"/>
      <c r="B306" s="274"/>
      <c r="C306" s="44"/>
      <c r="D306" s="42"/>
      <c r="E306" s="42"/>
      <c r="F306" s="44"/>
      <c r="G306" s="42"/>
      <c r="H306" s="44"/>
      <c r="I306" s="42"/>
      <c r="J306" s="42"/>
      <c r="K306" s="78"/>
      <c r="L306" s="42"/>
    </row>
    <row r="307" spans="1:12" ht="17.100000000000001" customHeight="1">
      <c r="A307" s="42"/>
      <c r="B307" s="274"/>
      <c r="C307" s="44"/>
      <c r="D307" s="42"/>
      <c r="E307" s="42"/>
      <c r="F307" s="44"/>
      <c r="G307" s="42"/>
      <c r="H307" s="44"/>
      <c r="I307" s="42"/>
      <c r="J307" s="42"/>
      <c r="K307" s="78"/>
      <c r="L307" s="42"/>
    </row>
    <row r="308" spans="1:12" ht="17.100000000000001" customHeight="1">
      <c r="A308" s="42"/>
      <c r="B308" s="274"/>
      <c r="C308" s="44"/>
      <c r="D308" s="42"/>
      <c r="E308" s="42"/>
      <c r="F308" s="44"/>
      <c r="G308" s="42"/>
      <c r="H308" s="44"/>
      <c r="I308" s="42"/>
      <c r="J308" s="42"/>
      <c r="K308" s="78"/>
      <c r="L308" s="42"/>
    </row>
    <row r="309" spans="1:12" ht="17.100000000000001" customHeight="1">
      <c r="A309" s="42"/>
      <c r="B309" s="274"/>
      <c r="C309" s="44"/>
      <c r="D309" s="42"/>
      <c r="E309" s="42"/>
      <c r="F309" s="44"/>
      <c r="G309" s="42"/>
      <c r="H309" s="44"/>
      <c r="I309" s="42"/>
      <c r="J309" s="42"/>
      <c r="K309" s="78"/>
      <c r="L309" s="42"/>
    </row>
    <row r="310" spans="1:12" ht="17.100000000000001" customHeight="1">
      <c r="A310" s="42"/>
      <c r="B310" s="274"/>
      <c r="C310" s="44"/>
      <c r="D310" s="42"/>
      <c r="E310" s="42"/>
      <c r="F310" s="44"/>
      <c r="G310" s="42"/>
      <c r="H310" s="44"/>
      <c r="I310" s="42"/>
      <c r="J310" s="42"/>
      <c r="K310" s="78"/>
      <c r="L310" s="42"/>
    </row>
    <row r="311" spans="1:12" ht="17.100000000000001" customHeight="1">
      <c r="A311" s="42"/>
      <c r="B311" s="274"/>
      <c r="C311" s="44"/>
      <c r="D311" s="42"/>
      <c r="E311" s="42"/>
      <c r="F311" s="44"/>
      <c r="G311" s="42"/>
      <c r="H311" s="44"/>
      <c r="I311" s="42"/>
      <c r="J311" s="42"/>
      <c r="K311" s="78"/>
      <c r="L311" s="42"/>
    </row>
    <row r="312" spans="1:12" ht="17.100000000000001" customHeight="1">
      <c r="A312" s="42"/>
      <c r="B312" s="274"/>
      <c r="C312" s="44"/>
      <c r="D312" s="42"/>
      <c r="E312" s="42"/>
      <c r="F312" s="44"/>
      <c r="G312" s="42"/>
      <c r="H312" s="44"/>
      <c r="I312" s="42"/>
      <c r="J312" s="42"/>
      <c r="K312" s="78"/>
      <c r="L312" s="42"/>
    </row>
    <row r="313" spans="1:12" ht="17.100000000000001" customHeight="1">
      <c r="A313" s="42"/>
      <c r="B313" s="274"/>
      <c r="C313" s="44"/>
      <c r="D313" s="42"/>
      <c r="E313" s="42"/>
      <c r="F313" s="44"/>
      <c r="G313" s="42"/>
      <c r="H313" s="44"/>
      <c r="I313" s="42"/>
      <c r="J313" s="42"/>
      <c r="K313" s="78"/>
      <c r="L313" s="42"/>
    </row>
    <row r="314" spans="1:12" ht="17.100000000000001" customHeight="1">
      <c r="A314" s="42"/>
      <c r="B314" s="274"/>
      <c r="C314" s="44"/>
      <c r="D314" s="42"/>
      <c r="E314" s="42"/>
      <c r="F314" s="44"/>
      <c r="G314" s="42"/>
      <c r="H314" s="44"/>
      <c r="I314" s="42"/>
      <c r="J314" s="42"/>
      <c r="K314" s="78"/>
      <c r="L314" s="42"/>
    </row>
    <row r="315" spans="1:12" ht="17.100000000000001" customHeight="1">
      <c r="A315" s="42"/>
      <c r="B315" s="274"/>
      <c r="C315" s="44"/>
      <c r="D315" s="42"/>
      <c r="E315" s="42"/>
      <c r="F315" s="44"/>
      <c r="G315" s="42"/>
      <c r="H315" s="44"/>
      <c r="I315" s="42"/>
      <c r="J315" s="42"/>
      <c r="K315" s="78"/>
      <c r="L315" s="42"/>
    </row>
    <row r="316" spans="1:12" ht="17.100000000000001" customHeight="1">
      <c r="A316" s="42"/>
      <c r="B316" s="274"/>
      <c r="C316" s="44"/>
      <c r="D316" s="42"/>
      <c r="E316" s="42"/>
      <c r="F316" s="44"/>
      <c r="G316" s="42"/>
      <c r="H316" s="44"/>
      <c r="I316" s="42"/>
      <c r="J316" s="42"/>
      <c r="K316" s="78"/>
      <c r="L316" s="42"/>
    </row>
    <row r="317" spans="1:12" ht="17.100000000000001" customHeight="1">
      <c r="A317" s="42"/>
      <c r="B317" s="274"/>
      <c r="C317" s="44"/>
      <c r="D317" s="42"/>
      <c r="E317" s="42"/>
      <c r="F317" s="44"/>
      <c r="G317" s="42"/>
      <c r="H317" s="44"/>
      <c r="I317" s="42"/>
      <c r="J317" s="42"/>
      <c r="K317" s="78"/>
      <c r="L317" s="42"/>
    </row>
    <row r="318" spans="1:12" ht="17.100000000000001" customHeight="1">
      <c r="A318" s="42"/>
      <c r="B318" s="274"/>
      <c r="C318" s="44"/>
      <c r="D318" s="42"/>
      <c r="E318" s="42"/>
      <c r="F318" s="44"/>
      <c r="G318" s="42"/>
      <c r="H318" s="44"/>
      <c r="I318" s="42"/>
      <c r="J318" s="42"/>
      <c r="K318" s="78"/>
      <c r="L318" s="42"/>
    </row>
    <row r="319" spans="1:12" ht="17.100000000000001" customHeight="1">
      <c r="A319" s="42"/>
      <c r="B319" s="274"/>
      <c r="C319" s="44"/>
      <c r="D319" s="42"/>
      <c r="E319" s="42"/>
      <c r="F319" s="44"/>
      <c r="G319" s="42"/>
      <c r="H319" s="44"/>
      <c r="I319" s="42"/>
      <c r="J319" s="42"/>
      <c r="K319" s="78"/>
      <c r="L319" s="42"/>
    </row>
    <row r="320" spans="1:12" ht="17.100000000000001" customHeight="1">
      <c r="A320" s="42"/>
      <c r="B320" s="274"/>
      <c r="C320" s="44"/>
      <c r="D320" s="42"/>
      <c r="E320" s="42"/>
      <c r="F320" s="44"/>
      <c r="G320" s="42"/>
      <c r="H320" s="44"/>
      <c r="I320" s="42"/>
      <c r="J320" s="42"/>
      <c r="K320" s="78"/>
      <c r="L320" s="42"/>
    </row>
    <row r="321" spans="1:12" ht="17.100000000000001" customHeight="1">
      <c r="A321" s="42"/>
      <c r="B321" s="274"/>
      <c r="C321" s="44"/>
      <c r="D321" s="42"/>
      <c r="E321" s="42"/>
      <c r="F321" s="44"/>
      <c r="G321" s="42"/>
      <c r="H321" s="44"/>
      <c r="I321" s="42"/>
      <c r="J321" s="42"/>
      <c r="K321" s="78"/>
      <c r="L321" s="42"/>
    </row>
    <row r="322" spans="1:12" ht="17.100000000000001" customHeight="1">
      <c r="A322" s="42"/>
      <c r="B322" s="274"/>
      <c r="C322" s="44"/>
      <c r="D322" s="42"/>
      <c r="E322" s="42"/>
      <c r="F322" s="44"/>
      <c r="G322" s="42"/>
      <c r="H322" s="44"/>
      <c r="I322" s="42"/>
      <c r="J322" s="42"/>
      <c r="K322" s="78"/>
      <c r="L322" s="42"/>
    </row>
    <row r="323" spans="1:12" ht="17.100000000000001" customHeight="1">
      <c r="A323" s="42"/>
      <c r="B323" s="274"/>
      <c r="C323" s="44"/>
      <c r="D323" s="42"/>
      <c r="E323" s="42"/>
      <c r="F323" s="44"/>
      <c r="G323" s="42"/>
      <c r="H323" s="44"/>
      <c r="I323" s="42"/>
      <c r="J323" s="42"/>
      <c r="K323" s="78"/>
      <c r="L323" s="42"/>
    </row>
    <row r="324" spans="1:12" ht="17.100000000000001" customHeight="1">
      <c r="A324" s="42"/>
      <c r="B324" s="274"/>
      <c r="C324" s="44"/>
      <c r="D324" s="42"/>
      <c r="E324" s="42"/>
      <c r="F324" s="44"/>
      <c r="G324" s="42"/>
      <c r="H324" s="44"/>
      <c r="I324" s="42"/>
      <c r="J324" s="42"/>
      <c r="K324" s="78"/>
      <c r="L324" s="42"/>
    </row>
    <row r="325" spans="1:12" ht="17.100000000000001" customHeight="1">
      <c r="A325" s="42"/>
      <c r="B325" s="274"/>
      <c r="C325" s="44"/>
      <c r="D325" s="42"/>
      <c r="E325" s="42"/>
      <c r="F325" s="44"/>
      <c r="G325" s="42"/>
      <c r="H325" s="44"/>
      <c r="I325" s="42"/>
      <c r="J325" s="42"/>
      <c r="K325" s="78"/>
      <c r="L325" s="42"/>
    </row>
    <row r="326" spans="1:12" ht="17.100000000000001" customHeight="1">
      <c r="A326" s="42"/>
      <c r="B326" s="274"/>
      <c r="C326" s="44"/>
      <c r="D326" s="42"/>
      <c r="E326" s="42"/>
      <c r="F326" s="44"/>
      <c r="G326" s="42"/>
      <c r="H326" s="44"/>
      <c r="I326" s="42"/>
      <c r="J326" s="42"/>
      <c r="K326" s="78"/>
      <c r="L326" s="42"/>
    </row>
    <row r="327" spans="1:12" ht="17.100000000000001" customHeight="1">
      <c r="A327" s="42"/>
      <c r="B327" s="274"/>
      <c r="C327" s="44"/>
      <c r="D327" s="42"/>
      <c r="E327" s="42"/>
      <c r="F327" s="44"/>
      <c r="G327" s="42"/>
      <c r="H327" s="44"/>
      <c r="I327" s="42"/>
      <c r="J327" s="42"/>
      <c r="K327" s="78"/>
      <c r="L327" s="42"/>
    </row>
    <row r="328" spans="1:12" ht="17.100000000000001" customHeight="1">
      <c r="A328" s="42"/>
      <c r="B328" s="274"/>
      <c r="C328" s="44"/>
      <c r="D328" s="42"/>
      <c r="E328" s="42"/>
      <c r="F328" s="44"/>
      <c r="G328" s="42"/>
      <c r="H328" s="44"/>
      <c r="I328" s="42"/>
      <c r="J328" s="42"/>
      <c r="K328" s="78"/>
      <c r="L328" s="42"/>
    </row>
    <row r="329" spans="1:12" ht="17.100000000000001" customHeight="1">
      <c r="A329" s="42"/>
      <c r="B329" s="274"/>
      <c r="C329" s="44"/>
      <c r="D329" s="42"/>
      <c r="E329" s="42"/>
      <c r="F329" s="44"/>
      <c r="G329" s="42"/>
      <c r="H329" s="44"/>
      <c r="I329" s="42"/>
      <c r="J329" s="42"/>
      <c r="K329" s="78"/>
      <c r="L329" s="42"/>
    </row>
    <row r="330" spans="1:12" ht="17.100000000000001" customHeight="1">
      <c r="A330" s="42"/>
      <c r="B330" s="274"/>
      <c r="C330" s="44"/>
      <c r="D330" s="42"/>
      <c r="E330" s="42"/>
      <c r="F330" s="44"/>
      <c r="G330" s="42"/>
      <c r="H330" s="44"/>
      <c r="I330" s="42"/>
      <c r="J330" s="42"/>
      <c r="K330" s="78"/>
      <c r="L330" s="42"/>
    </row>
    <row r="331" spans="1:12" ht="17.100000000000001" customHeight="1">
      <c r="A331" s="42"/>
      <c r="B331" s="274"/>
      <c r="C331" s="44"/>
      <c r="D331" s="42"/>
      <c r="E331" s="42"/>
      <c r="F331" s="44"/>
      <c r="G331" s="42"/>
      <c r="H331" s="44"/>
      <c r="I331" s="42"/>
      <c r="J331" s="42"/>
      <c r="K331" s="78"/>
      <c r="L331" s="42"/>
    </row>
    <row r="332" spans="1:12" ht="17.100000000000001" customHeight="1">
      <c r="A332" s="42"/>
      <c r="B332" s="274"/>
      <c r="C332" s="44"/>
      <c r="D332" s="42"/>
      <c r="E332" s="42"/>
      <c r="F332" s="44"/>
      <c r="G332" s="42"/>
      <c r="H332" s="44"/>
      <c r="I332" s="42"/>
      <c r="J332" s="42"/>
      <c r="K332" s="78"/>
      <c r="L332" s="42"/>
    </row>
    <row r="333" spans="1:12" ht="17.100000000000001" customHeight="1">
      <c r="A333" s="42"/>
      <c r="B333" s="274"/>
      <c r="C333" s="44"/>
      <c r="D333" s="42"/>
      <c r="E333" s="42"/>
      <c r="F333" s="44"/>
      <c r="G333" s="42"/>
      <c r="H333" s="44"/>
      <c r="I333" s="42"/>
      <c r="J333" s="42"/>
      <c r="K333" s="78"/>
      <c r="L333" s="42"/>
    </row>
    <row r="334" spans="1:12" ht="17.100000000000001" customHeight="1">
      <c r="A334" s="42"/>
      <c r="B334" s="274"/>
      <c r="C334" s="44"/>
      <c r="D334" s="42"/>
      <c r="E334" s="42"/>
      <c r="F334" s="44"/>
      <c r="G334" s="42"/>
      <c r="H334" s="44"/>
      <c r="I334" s="42"/>
      <c r="J334" s="42"/>
      <c r="K334" s="78"/>
      <c r="L334" s="42"/>
    </row>
    <row r="335" spans="1:12" ht="17.100000000000001" customHeight="1">
      <c r="A335" s="42"/>
      <c r="B335" s="274"/>
      <c r="C335" s="44"/>
      <c r="D335" s="42"/>
      <c r="E335" s="42"/>
      <c r="F335" s="44"/>
      <c r="G335" s="42"/>
      <c r="H335" s="44"/>
      <c r="I335" s="42"/>
      <c r="J335" s="42"/>
      <c r="K335" s="78"/>
      <c r="L335" s="42"/>
    </row>
    <row r="336" spans="1:12" ht="17.100000000000001" customHeight="1">
      <c r="A336" s="42"/>
      <c r="B336" s="274"/>
      <c r="C336" s="44"/>
      <c r="D336" s="42"/>
      <c r="E336" s="42"/>
      <c r="F336" s="44"/>
      <c r="G336" s="42"/>
      <c r="H336" s="44"/>
      <c r="I336" s="42"/>
      <c r="J336" s="42"/>
      <c r="K336" s="78"/>
      <c r="L336" s="42"/>
    </row>
    <row r="337" spans="1:12" ht="17.100000000000001" customHeight="1">
      <c r="A337" s="42"/>
      <c r="B337" s="274"/>
      <c r="C337" s="44"/>
      <c r="D337" s="42"/>
      <c r="E337" s="42"/>
      <c r="F337" s="44"/>
      <c r="G337" s="42"/>
      <c r="H337" s="44"/>
      <c r="I337" s="42"/>
      <c r="J337" s="42"/>
      <c r="K337" s="78"/>
      <c r="L337" s="42"/>
    </row>
    <row r="338" spans="1:12" ht="17.100000000000001" customHeight="1">
      <c r="A338" s="42"/>
      <c r="B338" s="274"/>
      <c r="C338" s="44"/>
      <c r="D338" s="42"/>
      <c r="E338" s="42"/>
      <c r="F338" s="44"/>
      <c r="G338" s="42"/>
      <c r="H338" s="44"/>
      <c r="I338" s="42"/>
      <c r="J338" s="42"/>
      <c r="K338" s="78"/>
      <c r="L338" s="42"/>
    </row>
    <row r="339" spans="1:12" ht="17.100000000000001" customHeight="1">
      <c r="A339" s="42"/>
      <c r="B339" s="274"/>
      <c r="C339" s="44"/>
      <c r="D339" s="42"/>
      <c r="E339" s="42"/>
      <c r="F339" s="44"/>
      <c r="G339" s="42"/>
      <c r="H339" s="44"/>
      <c r="I339" s="42"/>
      <c r="J339" s="42"/>
      <c r="K339" s="78"/>
      <c r="L339" s="42"/>
    </row>
    <row r="340" spans="1:12" ht="17.100000000000001" customHeight="1">
      <c r="A340" s="42"/>
      <c r="B340" s="274"/>
      <c r="C340" s="44"/>
      <c r="D340" s="42"/>
      <c r="E340" s="42"/>
      <c r="F340" s="44"/>
      <c r="G340" s="42"/>
      <c r="H340" s="44"/>
      <c r="I340" s="42"/>
      <c r="J340" s="42"/>
      <c r="K340" s="78"/>
      <c r="L340" s="42"/>
    </row>
    <row r="341" spans="1:12" ht="17.100000000000001" customHeight="1">
      <c r="A341" s="42"/>
      <c r="B341" s="274"/>
      <c r="C341" s="44"/>
      <c r="D341" s="42"/>
      <c r="E341" s="42"/>
      <c r="F341" s="44"/>
      <c r="G341" s="42"/>
      <c r="H341" s="44"/>
      <c r="I341" s="42"/>
      <c r="J341" s="42"/>
      <c r="K341" s="78"/>
      <c r="L341" s="42"/>
    </row>
    <row r="342" spans="1:12" ht="17.100000000000001" customHeight="1">
      <c r="A342" s="42"/>
      <c r="B342" s="274"/>
      <c r="C342" s="44"/>
      <c r="D342" s="42"/>
      <c r="E342" s="42"/>
      <c r="F342" s="44"/>
      <c r="G342" s="42"/>
      <c r="H342" s="44"/>
      <c r="I342" s="42"/>
      <c r="J342" s="42"/>
      <c r="K342" s="78"/>
      <c r="L342" s="42"/>
    </row>
    <row r="343" spans="1:12" ht="17.100000000000001" customHeight="1">
      <c r="A343" s="42"/>
      <c r="B343" s="274"/>
      <c r="C343" s="44"/>
      <c r="D343" s="42"/>
      <c r="E343" s="42"/>
      <c r="F343" s="44"/>
      <c r="G343" s="42"/>
      <c r="H343" s="44"/>
      <c r="I343" s="42"/>
      <c r="J343" s="42"/>
      <c r="K343" s="78"/>
      <c r="L343" s="42"/>
    </row>
    <row r="344" spans="1:12" ht="17.100000000000001" customHeight="1">
      <c r="A344" s="42"/>
      <c r="B344" s="274"/>
      <c r="C344" s="44"/>
      <c r="D344" s="42"/>
      <c r="E344" s="42"/>
      <c r="F344" s="44"/>
      <c r="G344" s="42"/>
      <c r="H344" s="44"/>
      <c r="I344" s="42"/>
      <c r="J344" s="42"/>
      <c r="K344" s="78"/>
      <c r="L344" s="42"/>
    </row>
    <row r="345" spans="1:12" ht="17.100000000000001" customHeight="1">
      <c r="A345" s="42"/>
      <c r="B345" s="274"/>
      <c r="C345" s="44"/>
      <c r="D345" s="42"/>
      <c r="E345" s="42"/>
      <c r="F345" s="44"/>
      <c r="G345" s="42"/>
      <c r="H345" s="44"/>
      <c r="I345" s="42"/>
      <c r="J345" s="42"/>
      <c r="K345" s="78"/>
      <c r="L345" s="42"/>
    </row>
    <row r="346" spans="1:12" ht="17.100000000000001" customHeight="1">
      <c r="A346" s="42"/>
      <c r="B346" s="274"/>
      <c r="C346" s="44"/>
      <c r="D346" s="42"/>
      <c r="E346" s="42"/>
      <c r="F346" s="44"/>
      <c r="G346" s="42"/>
      <c r="H346" s="44"/>
      <c r="I346" s="42"/>
      <c r="J346" s="42"/>
      <c r="K346" s="78"/>
      <c r="L346" s="42"/>
    </row>
    <row r="347" spans="1:12" ht="17.100000000000001" customHeight="1">
      <c r="A347" s="42"/>
      <c r="B347" s="274"/>
      <c r="C347" s="44"/>
      <c r="D347" s="42"/>
      <c r="E347" s="42"/>
      <c r="F347" s="44"/>
      <c r="G347" s="42"/>
      <c r="H347" s="44"/>
      <c r="I347" s="42"/>
      <c r="J347" s="42"/>
      <c r="K347" s="78"/>
      <c r="L347" s="42"/>
    </row>
    <row r="348" spans="1:12" ht="17.100000000000001" customHeight="1">
      <c r="A348" s="42"/>
      <c r="B348" s="274"/>
      <c r="C348" s="44"/>
      <c r="D348" s="42"/>
      <c r="E348" s="42"/>
      <c r="F348" s="44"/>
      <c r="G348" s="42"/>
      <c r="H348" s="44"/>
      <c r="I348" s="42"/>
      <c r="J348" s="42"/>
      <c r="K348" s="78"/>
      <c r="L348" s="42"/>
    </row>
    <row r="349" spans="1:12" ht="17.100000000000001" customHeight="1">
      <c r="A349" s="42"/>
      <c r="B349" s="274"/>
      <c r="C349" s="44"/>
      <c r="D349" s="42"/>
      <c r="E349" s="42"/>
      <c r="F349" s="44"/>
      <c r="G349" s="42"/>
      <c r="H349" s="44"/>
      <c r="I349" s="42"/>
      <c r="J349" s="42"/>
      <c r="K349" s="78"/>
      <c r="L349" s="42"/>
    </row>
    <row r="350" spans="1:12" ht="17.100000000000001" customHeight="1">
      <c r="A350" s="42"/>
      <c r="B350" s="274"/>
      <c r="C350" s="44"/>
      <c r="D350" s="42"/>
      <c r="E350" s="42"/>
      <c r="F350" s="44"/>
      <c r="G350" s="42"/>
      <c r="H350" s="44"/>
      <c r="I350" s="42"/>
      <c r="J350" s="42"/>
      <c r="K350" s="78"/>
      <c r="L350" s="42"/>
    </row>
    <row r="351" spans="1:12" ht="17.100000000000001" customHeight="1">
      <c r="A351" s="42"/>
      <c r="B351" s="274"/>
      <c r="C351" s="44"/>
      <c r="D351" s="42"/>
      <c r="E351" s="42"/>
      <c r="F351" s="44"/>
      <c r="G351" s="42"/>
      <c r="H351" s="44"/>
      <c r="I351" s="42"/>
      <c r="J351" s="42"/>
      <c r="K351" s="78"/>
      <c r="L351" s="42"/>
    </row>
    <row r="352" spans="1:12" ht="17.100000000000001" customHeight="1">
      <c r="A352" s="42"/>
      <c r="B352" s="274"/>
      <c r="C352" s="44"/>
      <c r="D352" s="42"/>
      <c r="E352" s="42"/>
      <c r="F352" s="44"/>
      <c r="G352" s="42"/>
      <c r="H352" s="44"/>
      <c r="I352" s="42"/>
      <c r="J352" s="42"/>
      <c r="K352" s="78"/>
      <c r="L352" s="42"/>
    </row>
  </sheetData>
  <mergeCells count="15">
    <mergeCell ref="L196:L198"/>
    <mergeCell ref="K181:K189"/>
    <mergeCell ref="L139:L171"/>
    <mergeCell ref="F1:F8"/>
    <mergeCell ref="D1:E8"/>
    <mergeCell ref="K172:K180"/>
    <mergeCell ref="K79:K89"/>
    <mergeCell ref="K71:K78"/>
    <mergeCell ref="K107:K112"/>
    <mergeCell ref="K96:K101"/>
    <mergeCell ref="K128:K132"/>
    <mergeCell ref="K123:K127"/>
    <mergeCell ref="K118:K122"/>
    <mergeCell ref="K113:K117"/>
    <mergeCell ref="L133:L134"/>
  </mergeCells>
  <phoneticPr fontId="21" type="noConversion"/>
  <hyperlinks>
    <hyperlink ref="E40" r:id="rId1" display="LCM_70_Digits_SN_From_SFC_And_EEPROM_Compare"/>
    <hyperlink ref="E135" r:id="rId2"/>
    <hyperlink ref="E136" r:id="rId3"/>
    <hyperlink ref="E137" r:id="rId4"/>
    <hyperlink ref="E138" r:id="rId5"/>
    <hyperlink ref="E173" r:id="rId6"/>
    <hyperlink ref="E174" r:id="rId7"/>
    <hyperlink ref="E175" r:id="rId8"/>
    <hyperlink ref="E176" r:id="rId9"/>
    <hyperlink ref="E177" r:id="rId10"/>
    <hyperlink ref="E178" r:id="rId11"/>
    <hyperlink ref="E179" r:id="rId12"/>
    <hyperlink ref="E180" r:id="rId13"/>
    <hyperlink ref="E182" r:id="rId14"/>
    <hyperlink ref="E183" r:id="rId15"/>
    <hyperlink ref="E184" r:id="rId16"/>
    <hyperlink ref="E185" r:id="rId17"/>
    <hyperlink ref="E186" r:id="rId18"/>
    <hyperlink ref="E187" r:id="rId19"/>
    <hyperlink ref="E188" r:id="rId20"/>
    <hyperlink ref="E189" r:id="rId21"/>
    <hyperlink ref="E191" r:id="rId22"/>
    <hyperlink ref="E192" r:id="rId23"/>
    <hyperlink ref="E193" r:id="rId24"/>
    <hyperlink ref="E194" r:id="rId25"/>
    <hyperlink ref="E195" r:id="rId26"/>
    <hyperlink ref="E196" r:id="rId27"/>
    <hyperlink ref="E197" r:id="rId28"/>
    <hyperlink ref="E198" r:id="rId29"/>
    <hyperlink ref="E93" r:id="rId30"/>
    <hyperlink ref="E92" r:id="rId31"/>
    <hyperlink ref="E91" r:id="rId32"/>
    <hyperlink ref="E94" r:id="rId33"/>
    <hyperlink ref="E95" r:id="rId34"/>
    <hyperlink ref="E105" r:id="rId35"/>
    <hyperlink ref="E106" r:id="rId36"/>
    <hyperlink ref="E104" r:id="rId37"/>
    <hyperlink ref="E103" r:id="rId38"/>
    <hyperlink ref="E102" r:id="rId39"/>
    <hyperlink ref="E101" r:id="rId40"/>
    <hyperlink ref="E112" r:id="rId41"/>
    <hyperlink ref="E113" r:id="rId42"/>
    <hyperlink ref="E114" r:id="rId43"/>
    <hyperlink ref="E115" r:id="rId44" display="BL_Leakage_Bright_Ch_1@ALS_FH_Right"/>
    <hyperlink ref="E117" r:id="rId45" display="BL_Leakage_Bright_Ch_1@ALS_FH_Right"/>
    <hyperlink ref="E116" r:id="rId46" display="BL_Leakage_Bright_Ch_2@ALS_FH_Right"/>
    <hyperlink ref="E118" r:id="rId47"/>
    <hyperlink ref="E119" r:id="rId48"/>
    <hyperlink ref="E120" r:id="rId49" display="BL_Leakage_Bright_Ch_1@ALS_FH_Left"/>
    <hyperlink ref="E122" r:id="rId50" display="BL_Leakage_Bright_Ch_1@ALS_FH_Left"/>
    <hyperlink ref="E121" r:id="rId51" display="BL_Leakage_Bright_Ch_2@ALS_FH_Left"/>
  </hyperlinks>
  <pageMargins left="0.69930599999999998" right="0.69930599999999998"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dimension ref="A1:K324"/>
  <sheetViews>
    <sheetView showGridLines="0" topLeftCell="A304" workbookViewId="0">
      <selection activeCell="D323" sqref="D323"/>
    </sheetView>
  </sheetViews>
  <sheetFormatPr defaultColWidth="9" defaultRowHeight="15.75" customHeight="1"/>
  <cols>
    <col min="1" max="1" width="5.375" style="74" bestFit="1" customWidth="1"/>
    <col min="2" max="2" width="5.625" style="81" bestFit="1" customWidth="1"/>
    <col min="3" max="3" width="13.625" style="74" customWidth="1"/>
    <col min="4" max="4" width="46.875" style="74" customWidth="1"/>
    <col min="5" max="5" width="16.5" style="74" bestFit="1" customWidth="1"/>
    <col min="6" max="6" width="17.125" style="81" bestFit="1" customWidth="1"/>
    <col min="7" max="7" width="13.625" style="74" bestFit="1" customWidth="1"/>
    <col min="8" max="8" width="16" style="74" customWidth="1"/>
    <col min="9" max="9" width="20.5" style="74" customWidth="1"/>
    <col min="10" max="10" width="54" style="74" customWidth="1"/>
    <col min="11" max="11" width="42" style="74" bestFit="1" customWidth="1"/>
    <col min="12" max="257" width="8.625" style="75" customWidth="1"/>
    <col min="258" max="16384" width="9" style="75"/>
  </cols>
  <sheetData>
    <row r="1" spans="1:11" ht="17.45" customHeight="1">
      <c r="A1" s="42"/>
      <c r="B1" s="44"/>
      <c r="C1" s="636" t="s">
        <v>1331</v>
      </c>
      <c r="D1" s="718"/>
      <c r="E1" s="193"/>
      <c r="F1" s="715"/>
      <c r="G1" s="69"/>
      <c r="H1" s="24" t="s">
        <v>5</v>
      </c>
      <c r="I1" s="76"/>
      <c r="J1" s="194"/>
      <c r="K1" s="42"/>
    </row>
    <row r="2" spans="1:11" ht="17.45" customHeight="1">
      <c r="A2" s="42"/>
      <c r="B2" s="44"/>
      <c r="C2" s="718"/>
      <c r="D2" s="718"/>
      <c r="E2" s="193"/>
      <c r="F2" s="716"/>
      <c r="G2" s="70" t="s">
        <v>6</v>
      </c>
      <c r="H2" s="22">
        <f>COUNTIF(G15:G324,"Not POR")</f>
        <v>18</v>
      </c>
      <c r="I2" s="76"/>
      <c r="J2" s="194"/>
      <c r="K2" s="42"/>
    </row>
    <row r="3" spans="1:11" ht="17.45" customHeight="1">
      <c r="A3" s="42"/>
      <c r="B3" s="44"/>
      <c r="C3" s="718"/>
      <c r="D3" s="718"/>
      <c r="E3" s="193"/>
      <c r="F3" s="716"/>
      <c r="G3" s="31" t="s">
        <v>8</v>
      </c>
      <c r="H3" s="22">
        <f>COUNTIF(G15:G324,"CHN validation")</f>
        <v>0</v>
      </c>
      <c r="I3" s="76"/>
      <c r="J3" s="194"/>
      <c r="K3" s="42"/>
    </row>
    <row r="4" spans="1:11" ht="17.45" customHeight="1">
      <c r="A4" s="42"/>
      <c r="B4" s="44"/>
      <c r="C4" s="718"/>
      <c r="D4" s="718"/>
      <c r="E4" s="193"/>
      <c r="F4" s="716"/>
      <c r="G4" s="32" t="s">
        <v>9</v>
      </c>
      <c r="H4" s="22">
        <f>COUNTIF(G12:G324,"New Item")</f>
        <v>0</v>
      </c>
      <c r="I4" s="76"/>
      <c r="J4" s="194"/>
      <c r="K4" s="42"/>
    </row>
    <row r="5" spans="1:11" ht="17.45" customHeight="1">
      <c r="A5" s="42"/>
      <c r="B5" s="44"/>
      <c r="C5" s="718"/>
      <c r="D5" s="718"/>
      <c r="E5" s="193"/>
      <c r="F5" s="716"/>
      <c r="G5" s="33" t="s">
        <v>7</v>
      </c>
      <c r="H5" s="22">
        <f>COUNTIF(G13:G324,"Pending update")</f>
        <v>0</v>
      </c>
      <c r="I5" s="76"/>
      <c r="J5" s="194"/>
      <c r="K5" s="42"/>
    </row>
    <row r="6" spans="1:11" ht="17.45" customHeight="1">
      <c r="A6" s="42"/>
      <c r="B6" s="44"/>
      <c r="C6" s="718"/>
      <c r="D6" s="718"/>
      <c r="E6" s="193"/>
      <c r="F6" s="716"/>
      <c r="G6" s="71" t="s">
        <v>10</v>
      </c>
      <c r="H6" s="22">
        <f>COUNTIF(G13:G324,"Modified")</f>
        <v>3</v>
      </c>
      <c r="I6" s="76"/>
      <c r="J6" s="194"/>
      <c r="K6" s="42"/>
    </row>
    <row r="7" spans="1:11" ht="17.45" customHeight="1">
      <c r="A7" s="42"/>
      <c r="B7" s="44"/>
      <c r="C7" s="718"/>
      <c r="D7" s="718"/>
      <c r="E7" s="193"/>
      <c r="F7" s="716"/>
      <c r="G7" s="72" t="s">
        <v>11</v>
      </c>
      <c r="H7" s="22">
        <f>COUNTIF(G15:G324,"Ready")</f>
        <v>288</v>
      </c>
      <c r="I7" s="76"/>
      <c r="J7" s="194"/>
      <c r="K7" s="42"/>
    </row>
    <row r="8" spans="1:11" ht="16.5" customHeight="1" thickBot="1">
      <c r="A8" s="89"/>
      <c r="B8" s="97"/>
      <c r="C8" s="719"/>
      <c r="D8" s="719"/>
      <c r="E8" s="305"/>
      <c r="F8" s="717"/>
      <c r="G8" s="306" t="s">
        <v>12</v>
      </c>
      <c r="H8" s="307">
        <f>COUNTIF(G11:G324,"Not ready")</f>
        <v>1</v>
      </c>
      <c r="I8" s="99"/>
      <c r="J8" s="308"/>
      <c r="K8" s="89"/>
    </row>
    <row r="9" spans="1:11" ht="31.5">
      <c r="A9" s="459" t="s">
        <v>13</v>
      </c>
      <c r="B9" s="460" t="s">
        <v>14</v>
      </c>
      <c r="C9" s="460" t="s">
        <v>15</v>
      </c>
      <c r="D9" s="460" t="s">
        <v>16</v>
      </c>
      <c r="E9" s="460" t="s">
        <v>1946</v>
      </c>
      <c r="F9" s="460" t="s">
        <v>1947</v>
      </c>
      <c r="G9" s="460" t="s">
        <v>19</v>
      </c>
      <c r="H9" s="460" t="s">
        <v>1332</v>
      </c>
      <c r="I9" s="460" t="s">
        <v>20</v>
      </c>
      <c r="J9" s="493" t="s">
        <v>23</v>
      </c>
      <c r="K9" s="461" t="s">
        <v>24</v>
      </c>
    </row>
    <row r="10" spans="1:11" ht="16.5" customHeight="1">
      <c r="A10" s="462">
        <v>1</v>
      </c>
      <c r="B10" s="276" t="s">
        <v>25</v>
      </c>
      <c r="C10" s="277" t="s">
        <v>28</v>
      </c>
      <c r="D10" s="278" t="s">
        <v>29</v>
      </c>
      <c r="E10" s="279"/>
      <c r="F10" s="279"/>
      <c r="G10" s="224" t="s">
        <v>11</v>
      </c>
      <c r="H10" s="280"/>
      <c r="I10" s="280"/>
      <c r="J10" s="309"/>
      <c r="K10" s="494"/>
    </row>
    <row r="11" spans="1:11" ht="16.5" customHeight="1">
      <c r="A11" s="479">
        <v>2</v>
      </c>
      <c r="B11" s="276" t="s">
        <v>25</v>
      </c>
      <c r="C11" s="277" t="s">
        <v>28</v>
      </c>
      <c r="D11" s="278" t="s">
        <v>31</v>
      </c>
      <c r="E11" s="279"/>
      <c r="F11" s="279"/>
      <c r="G11" s="224" t="s">
        <v>11</v>
      </c>
      <c r="H11" s="280"/>
      <c r="I11" s="280"/>
      <c r="J11" s="309"/>
      <c r="K11" s="494"/>
    </row>
    <row r="12" spans="1:11" ht="16.5" customHeight="1">
      <c r="A12" s="479">
        <v>3</v>
      </c>
      <c r="B12" s="276" t="s">
        <v>25</v>
      </c>
      <c r="C12" s="277" t="s">
        <v>28</v>
      </c>
      <c r="D12" s="278" t="s">
        <v>36</v>
      </c>
      <c r="E12" s="279"/>
      <c r="F12" s="279"/>
      <c r="G12" s="224" t="s">
        <v>11</v>
      </c>
      <c r="H12" s="280"/>
      <c r="I12" s="280"/>
      <c r="J12" s="309"/>
      <c r="K12" s="494"/>
    </row>
    <row r="13" spans="1:11" ht="16.5" customHeight="1">
      <c r="A13" s="479">
        <v>4</v>
      </c>
      <c r="B13" s="276" t="s">
        <v>25</v>
      </c>
      <c r="C13" s="277" t="s">
        <v>26</v>
      </c>
      <c r="D13" s="310" t="s">
        <v>37</v>
      </c>
      <c r="E13" s="279"/>
      <c r="F13" s="279"/>
      <c r="G13" s="224" t="s">
        <v>11</v>
      </c>
      <c r="H13" s="280"/>
      <c r="I13" s="276" t="s">
        <v>212</v>
      </c>
      <c r="J13" s="282" t="s">
        <v>1772</v>
      </c>
      <c r="K13" s="495"/>
    </row>
    <row r="14" spans="1:11" ht="16.5" customHeight="1">
      <c r="A14" s="479">
        <v>5</v>
      </c>
      <c r="B14" s="276" t="s">
        <v>25</v>
      </c>
      <c r="C14" s="278" t="s">
        <v>186</v>
      </c>
      <c r="D14" s="278" t="s">
        <v>1420</v>
      </c>
      <c r="E14" s="279"/>
      <c r="F14" s="279"/>
      <c r="G14" s="224" t="s">
        <v>11</v>
      </c>
      <c r="H14" s="280"/>
      <c r="I14" s="280"/>
      <c r="J14" s="286" t="s">
        <v>2685</v>
      </c>
      <c r="K14" s="496"/>
    </row>
    <row r="15" spans="1:11" ht="16.5" customHeight="1">
      <c r="A15" s="479">
        <v>6</v>
      </c>
      <c r="B15" s="276" t="s">
        <v>25</v>
      </c>
      <c r="C15" s="277" t="s">
        <v>26</v>
      </c>
      <c r="D15" s="278" t="s">
        <v>27</v>
      </c>
      <c r="E15" s="279"/>
      <c r="F15" s="279"/>
      <c r="G15" s="224" t="s">
        <v>11</v>
      </c>
      <c r="H15" s="280"/>
      <c r="I15" s="280"/>
      <c r="J15" s="282" t="s">
        <v>1421</v>
      </c>
      <c r="K15" s="497"/>
    </row>
    <row r="16" spans="1:11" ht="16.5" customHeight="1">
      <c r="A16" s="479">
        <v>7</v>
      </c>
      <c r="B16" s="276" t="s">
        <v>25</v>
      </c>
      <c r="C16" s="277" t="s">
        <v>26</v>
      </c>
      <c r="D16" s="277" t="s">
        <v>1428</v>
      </c>
      <c r="E16" s="279"/>
      <c r="F16" s="279"/>
      <c r="G16" s="224" t="s">
        <v>11</v>
      </c>
      <c r="H16" s="280"/>
      <c r="I16" s="280"/>
      <c r="J16" s="282" t="s">
        <v>1427</v>
      </c>
      <c r="K16" s="498"/>
    </row>
    <row r="17" spans="1:11" ht="16.5" customHeight="1">
      <c r="A17" s="479">
        <v>8</v>
      </c>
      <c r="B17" s="276" t="s">
        <v>25</v>
      </c>
      <c r="C17" s="277" t="s">
        <v>204</v>
      </c>
      <c r="D17" s="278" t="s">
        <v>1429</v>
      </c>
      <c r="E17" s="279"/>
      <c r="F17" s="279"/>
      <c r="G17" s="224" t="s">
        <v>11</v>
      </c>
      <c r="H17" s="280"/>
      <c r="I17" s="280"/>
      <c r="J17" s="282" t="s">
        <v>1435</v>
      </c>
      <c r="K17" s="498"/>
    </row>
    <row r="18" spans="1:11" ht="16.5" customHeight="1">
      <c r="A18" s="479">
        <v>9</v>
      </c>
      <c r="B18" s="276" t="s">
        <v>25</v>
      </c>
      <c r="C18" s="277" t="s">
        <v>26</v>
      </c>
      <c r="D18" s="278" t="s">
        <v>1431</v>
      </c>
      <c r="E18" s="279"/>
      <c r="F18" s="279"/>
      <c r="G18" s="224" t="s">
        <v>11</v>
      </c>
      <c r="H18" s="280"/>
      <c r="I18" s="279"/>
      <c r="J18" s="309"/>
      <c r="K18" s="494"/>
    </row>
    <row r="19" spans="1:11" ht="16.5" customHeight="1">
      <c r="A19" s="479">
        <v>10</v>
      </c>
      <c r="B19" s="276" t="s">
        <v>25</v>
      </c>
      <c r="C19" s="277" t="s">
        <v>26</v>
      </c>
      <c r="D19" s="310" t="s">
        <v>214</v>
      </c>
      <c r="E19" s="279"/>
      <c r="F19" s="279"/>
      <c r="G19" s="224" t="s">
        <v>11</v>
      </c>
      <c r="H19" s="280"/>
      <c r="I19" s="279"/>
      <c r="J19" s="282" t="s">
        <v>1433</v>
      </c>
      <c r="K19" s="499" t="s">
        <v>2742</v>
      </c>
    </row>
    <row r="20" spans="1:11" ht="16.5" customHeight="1">
      <c r="A20" s="479">
        <v>11</v>
      </c>
      <c r="B20" s="276" t="s">
        <v>25</v>
      </c>
      <c r="C20" s="277" t="s">
        <v>26</v>
      </c>
      <c r="D20" s="278" t="s">
        <v>975</v>
      </c>
      <c r="E20" s="279"/>
      <c r="F20" s="279"/>
      <c r="G20" s="224" t="s">
        <v>11</v>
      </c>
      <c r="H20" s="280"/>
      <c r="I20" s="279"/>
      <c r="J20" s="309"/>
      <c r="K20" s="484"/>
    </row>
    <row r="21" spans="1:11" ht="16.5" customHeight="1">
      <c r="A21" s="479">
        <v>12</v>
      </c>
      <c r="B21" s="276" t="s">
        <v>25</v>
      </c>
      <c r="C21" s="277" t="s">
        <v>26</v>
      </c>
      <c r="D21" s="278" t="s">
        <v>976</v>
      </c>
      <c r="E21" s="279"/>
      <c r="F21" s="279"/>
      <c r="G21" s="224" t="s">
        <v>11</v>
      </c>
      <c r="H21" s="311" t="s">
        <v>269</v>
      </c>
      <c r="I21" s="279"/>
      <c r="J21" s="309" t="s">
        <v>1437</v>
      </c>
      <c r="K21" s="484"/>
    </row>
    <row r="22" spans="1:11" ht="16.5" customHeight="1">
      <c r="A22" s="479">
        <v>13</v>
      </c>
      <c r="B22" s="276" t="s">
        <v>25</v>
      </c>
      <c r="C22" s="277" t="s">
        <v>26</v>
      </c>
      <c r="D22" s="278" t="s">
        <v>977</v>
      </c>
      <c r="E22" s="279"/>
      <c r="F22" s="279"/>
      <c r="G22" s="224" t="s">
        <v>11</v>
      </c>
      <c r="H22" s="311" t="s">
        <v>274</v>
      </c>
      <c r="I22" s="279"/>
      <c r="J22" s="309" t="s">
        <v>1438</v>
      </c>
      <c r="K22" s="484"/>
    </row>
    <row r="23" spans="1:11" ht="18.75" customHeight="1">
      <c r="A23" s="479">
        <v>14</v>
      </c>
      <c r="B23" s="276" t="s">
        <v>25</v>
      </c>
      <c r="C23" s="277" t="s">
        <v>26</v>
      </c>
      <c r="D23" s="278" t="s">
        <v>978</v>
      </c>
      <c r="E23" s="279"/>
      <c r="F23" s="279"/>
      <c r="G23" s="224" t="s">
        <v>11</v>
      </c>
      <c r="H23" s="311" t="s">
        <v>979</v>
      </c>
      <c r="I23" s="279"/>
      <c r="J23" s="309" t="s">
        <v>1439</v>
      </c>
      <c r="K23" s="494"/>
    </row>
    <row r="24" spans="1:11" ht="16.5" customHeight="1">
      <c r="A24" s="479">
        <v>15</v>
      </c>
      <c r="B24" s="276" t="s">
        <v>25</v>
      </c>
      <c r="C24" s="277" t="s">
        <v>223</v>
      </c>
      <c r="D24" s="278" t="s">
        <v>224</v>
      </c>
      <c r="E24" s="276" t="s">
        <v>521</v>
      </c>
      <c r="F24" s="276" t="s">
        <v>521</v>
      </c>
      <c r="G24" s="224" t="s">
        <v>11</v>
      </c>
      <c r="H24" s="280"/>
      <c r="I24" s="279"/>
      <c r="J24" s="282" t="s">
        <v>1440</v>
      </c>
      <c r="K24" s="500"/>
    </row>
    <row r="25" spans="1:11" ht="16.5" customHeight="1">
      <c r="A25" s="479">
        <v>16</v>
      </c>
      <c r="B25" s="276" t="s">
        <v>25</v>
      </c>
      <c r="C25" s="277" t="s">
        <v>223</v>
      </c>
      <c r="D25" s="278" t="s">
        <v>227</v>
      </c>
      <c r="E25" s="276" t="s">
        <v>228</v>
      </c>
      <c r="F25" s="276" t="s">
        <v>228</v>
      </c>
      <c r="G25" s="224" t="s">
        <v>11</v>
      </c>
      <c r="H25" s="280"/>
      <c r="I25" s="279"/>
      <c r="J25" s="282" t="s">
        <v>229</v>
      </c>
      <c r="K25" s="498"/>
    </row>
    <row r="26" spans="1:11" ht="16.5" customHeight="1">
      <c r="A26" s="479">
        <v>17</v>
      </c>
      <c r="B26" s="276" t="s">
        <v>25</v>
      </c>
      <c r="C26" s="277" t="s">
        <v>223</v>
      </c>
      <c r="D26" s="310" t="s">
        <v>2671</v>
      </c>
      <c r="E26" s="279"/>
      <c r="F26" s="279"/>
      <c r="G26" s="224" t="s">
        <v>11</v>
      </c>
      <c r="H26" s="280"/>
      <c r="I26" s="279"/>
      <c r="J26" s="312" t="s">
        <v>2664</v>
      </c>
      <c r="K26" s="501"/>
    </row>
    <row r="27" spans="1:11" ht="16.5" customHeight="1">
      <c r="A27" s="479">
        <v>18</v>
      </c>
      <c r="B27" s="276" t="s">
        <v>25</v>
      </c>
      <c r="C27" s="277" t="s">
        <v>223</v>
      </c>
      <c r="D27" s="278" t="s">
        <v>980</v>
      </c>
      <c r="E27" s="276" t="s">
        <v>232</v>
      </c>
      <c r="F27" s="276" t="s">
        <v>232</v>
      </c>
      <c r="G27" s="224" t="s">
        <v>11</v>
      </c>
      <c r="H27" s="280"/>
      <c r="I27" s="279"/>
      <c r="J27" s="720" t="s">
        <v>1402</v>
      </c>
      <c r="K27" s="635"/>
    </row>
    <row r="28" spans="1:11" ht="16.5" customHeight="1">
      <c r="A28" s="479">
        <v>19</v>
      </c>
      <c r="B28" s="276" t="s">
        <v>25</v>
      </c>
      <c r="C28" s="277" t="s">
        <v>223</v>
      </c>
      <c r="D28" s="278" t="s">
        <v>233</v>
      </c>
      <c r="E28" s="279"/>
      <c r="F28" s="279"/>
      <c r="G28" s="224" t="s">
        <v>11</v>
      </c>
      <c r="H28" s="280"/>
      <c r="I28" s="279"/>
      <c r="J28" s="720"/>
      <c r="K28" s="635"/>
    </row>
    <row r="29" spans="1:11" ht="16.5" customHeight="1">
      <c r="A29" s="479">
        <v>20</v>
      </c>
      <c r="B29" s="276" t="s">
        <v>25</v>
      </c>
      <c r="C29" s="277" t="s">
        <v>223</v>
      </c>
      <c r="D29" s="278" t="s">
        <v>234</v>
      </c>
      <c r="E29" s="279"/>
      <c r="F29" s="279"/>
      <c r="G29" s="224" t="s">
        <v>11</v>
      </c>
      <c r="H29" s="280"/>
      <c r="I29" s="279"/>
      <c r="J29" s="720"/>
      <c r="K29" s="635"/>
    </row>
    <row r="30" spans="1:11" ht="16.5" customHeight="1">
      <c r="A30" s="479">
        <v>21</v>
      </c>
      <c r="B30" s="276" t="s">
        <v>25</v>
      </c>
      <c r="C30" s="277" t="s">
        <v>223</v>
      </c>
      <c r="D30" s="278" t="s">
        <v>235</v>
      </c>
      <c r="E30" s="279"/>
      <c r="F30" s="279"/>
      <c r="G30" s="224" t="s">
        <v>11</v>
      </c>
      <c r="H30" s="280"/>
      <c r="I30" s="279"/>
      <c r="J30" s="720"/>
      <c r="K30" s="635"/>
    </row>
    <row r="31" spans="1:11" ht="16.5" customHeight="1">
      <c r="A31" s="479">
        <v>22</v>
      </c>
      <c r="B31" s="276" t="s">
        <v>25</v>
      </c>
      <c r="C31" s="277" t="s">
        <v>223</v>
      </c>
      <c r="D31" s="278" t="s">
        <v>981</v>
      </c>
      <c r="E31" s="279"/>
      <c r="F31" s="279"/>
      <c r="G31" s="224" t="s">
        <v>11</v>
      </c>
      <c r="H31" s="280"/>
      <c r="I31" s="279"/>
      <c r="J31" s="720"/>
      <c r="K31" s="635"/>
    </row>
    <row r="32" spans="1:11" ht="16.5" customHeight="1">
      <c r="A32" s="479">
        <v>23</v>
      </c>
      <c r="B32" s="276" t="s">
        <v>25</v>
      </c>
      <c r="C32" s="277" t="s">
        <v>223</v>
      </c>
      <c r="D32" s="278" t="s">
        <v>237</v>
      </c>
      <c r="E32" s="279"/>
      <c r="F32" s="279"/>
      <c r="G32" s="224" t="s">
        <v>11</v>
      </c>
      <c r="H32" s="280"/>
      <c r="I32" s="279"/>
      <c r="J32" s="720"/>
      <c r="K32" s="635"/>
    </row>
    <row r="33" spans="1:11" ht="18" customHeight="1">
      <c r="A33" s="479">
        <v>24</v>
      </c>
      <c r="B33" s="276" t="s">
        <v>25</v>
      </c>
      <c r="C33" s="277" t="s">
        <v>301</v>
      </c>
      <c r="D33" s="278" t="s">
        <v>982</v>
      </c>
      <c r="E33" s="279"/>
      <c r="F33" s="279"/>
      <c r="G33" s="224" t="s">
        <v>11</v>
      </c>
      <c r="H33" s="280"/>
      <c r="I33" s="279"/>
      <c r="J33" s="720" t="s">
        <v>1441</v>
      </c>
      <c r="K33" s="498"/>
    </row>
    <row r="34" spans="1:11" ht="18" customHeight="1">
      <c r="A34" s="479">
        <v>25</v>
      </c>
      <c r="B34" s="276" t="s">
        <v>25</v>
      </c>
      <c r="C34" s="277" t="s">
        <v>301</v>
      </c>
      <c r="D34" s="278" t="s">
        <v>1333</v>
      </c>
      <c r="E34" s="279"/>
      <c r="F34" s="279"/>
      <c r="G34" s="224" t="s">
        <v>11</v>
      </c>
      <c r="H34" s="280"/>
      <c r="I34" s="279"/>
      <c r="J34" s="720"/>
      <c r="K34" s="498"/>
    </row>
    <row r="35" spans="1:11" ht="16.5" customHeight="1">
      <c r="A35" s="479">
        <v>26</v>
      </c>
      <c r="B35" s="276" t="s">
        <v>25</v>
      </c>
      <c r="C35" s="277" t="s">
        <v>301</v>
      </c>
      <c r="D35" s="278" t="s">
        <v>1334</v>
      </c>
      <c r="E35" s="279"/>
      <c r="F35" s="279"/>
      <c r="G35" s="224" t="s">
        <v>11</v>
      </c>
      <c r="H35" s="280"/>
      <c r="I35" s="279"/>
      <c r="J35" s="720"/>
      <c r="K35" s="498"/>
    </row>
    <row r="36" spans="1:11" ht="16.5" customHeight="1">
      <c r="A36" s="479">
        <v>27</v>
      </c>
      <c r="B36" s="276" t="s">
        <v>25</v>
      </c>
      <c r="C36" s="277" t="s">
        <v>301</v>
      </c>
      <c r="D36" s="278" t="s">
        <v>1335</v>
      </c>
      <c r="E36" s="279"/>
      <c r="F36" s="279"/>
      <c r="G36" s="224" t="s">
        <v>11</v>
      </c>
      <c r="H36" s="280"/>
      <c r="I36" s="279"/>
      <c r="J36" s="720"/>
      <c r="K36" s="498"/>
    </row>
    <row r="37" spans="1:11" ht="16.5" customHeight="1">
      <c r="A37" s="479">
        <v>28</v>
      </c>
      <c r="B37" s="276" t="s">
        <v>25</v>
      </c>
      <c r="C37" s="277" t="s">
        <v>302</v>
      </c>
      <c r="D37" s="278" t="s">
        <v>1336</v>
      </c>
      <c r="E37" s="279"/>
      <c r="F37" s="279"/>
      <c r="G37" s="224" t="s">
        <v>11</v>
      </c>
      <c r="H37" s="280"/>
      <c r="I37" s="279"/>
      <c r="J37" s="720"/>
      <c r="K37" s="498"/>
    </row>
    <row r="38" spans="1:11" ht="18" customHeight="1">
      <c r="A38" s="479">
        <v>29</v>
      </c>
      <c r="B38" s="276" t="s">
        <v>25</v>
      </c>
      <c r="C38" s="277" t="s">
        <v>301</v>
      </c>
      <c r="D38" s="310" t="s">
        <v>1971</v>
      </c>
      <c r="E38" s="313" t="s">
        <v>1972</v>
      </c>
      <c r="F38" s="313" t="s">
        <v>1972</v>
      </c>
      <c r="G38" s="224" t="s">
        <v>11</v>
      </c>
      <c r="H38" s="280"/>
      <c r="I38" s="279"/>
      <c r="J38" s="720" t="s">
        <v>2278</v>
      </c>
      <c r="K38" s="494"/>
    </row>
    <row r="39" spans="1:11" ht="18" customHeight="1">
      <c r="A39" s="479">
        <v>30</v>
      </c>
      <c r="B39" s="276" t="s">
        <v>25</v>
      </c>
      <c r="C39" s="277" t="s">
        <v>301</v>
      </c>
      <c r="D39" s="310" t="s">
        <v>1337</v>
      </c>
      <c r="E39" s="313" t="s">
        <v>1963</v>
      </c>
      <c r="F39" s="313" t="s">
        <v>1963</v>
      </c>
      <c r="G39" s="224" t="s">
        <v>11</v>
      </c>
      <c r="H39" s="280"/>
      <c r="I39" s="300"/>
      <c r="J39" s="720"/>
      <c r="K39" s="494"/>
    </row>
    <row r="40" spans="1:11" ht="18" customHeight="1">
      <c r="A40" s="479">
        <v>31</v>
      </c>
      <c r="B40" s="276" t="s">
        <v>25</v>
      </c>
      <c r="C40" s="277" t="s">
        <v>301</v>
      </c>
      <c r="D40" s="310" t="s">
        <v>1338</v>
      </c>
      <c r="E40" s="313" t="s">
        <v>1960</v>
      </c>
      <c r="F40" s="313" t="s">
        <v>1960</v>
      </c>
      <c r="G40" s="224" t="s">
        <v>11</v>
      </c>
      <c r="H40" s="280"/>
      <c r="I40" s="279"/>
      <c r="J40" s="720"/>
      <c r="K40" s="494"/>
    </row>
    <row r="41" spans="1:11" ht="18" customHeight="1">
      <c r="A41" s="479">
        <v>32</v>
      </c>
      <c r="B41" s="276" t="s">
        <v>25</v>
      </c>
      <c r="C41" s="277" t="s">
        <v>301</v>
      </c>
      <c r="D41" s="310" t="s">
        <v>1339</v>
      </c>
      <c r="E41" s="313" t="s">
        <v>1962</v>
      </c>
      <c r="F41" s="313" t="s">
        <v>1962</v>
      </c>
      <c r="G41" s="224" t="s">
        <v>11</v>
      </c>
      <c r="H41" s="280"/>
      <c r="I41" s="279"/>
      <c r="J41" s="720"/>
      <c r="K41" s="494"/>
    </row>
    <row r="42" spans="1:11" ht="18" customHeight="1">
      <c r="A42" s="479">
        <v>33</v>
      </c>
      <c r="B42" s="276" t="s">
        <v>25</v>
      </c>
      <c r="C42" s="277" t="s">
        <v>301</v>
      </c>
      <c r="D42" s="310" t="s">
        <v>1340</v>
      </c>
      <c r="E42" s="313" t="s">
        <v>1965</v>
      </c>
      <c r="F42" s="313" t="s">
        <v>1965</v>
      </c>
      <c r="G42" s="224" t="s">
        <v>11</v>
      </c>
      <c r="H42" s="280"/>
      <c r="I42" s="279"/>
      <c r="J42" s="720"/>
      <c r="K42" s="494"/>
    </row>
    <row r="43" spans="1:11" ht="18" customHeight="1">
      <c r="A43" s="479">
        <v>34</v>
      </c>
      <c r="B43" s="276" t="s">
        <v>25</v>
      </c>
      <c r="C43" s="277" t="s">
        <v>301</v>
      </c>
      <c r="D43" s="310" t="s">
        <v>1341</v>
      </c>
      <c r="E43" s="313" t="s">
        <v>1967</v>
      </c>
      <c r="F43" s="313" t="s">
        <v>1967</v>
      </c>
      <c r="G43" s="224" t="s">
        <v>11</v>
      </c>
      <c r="H43" s="280"/>
      <c r="I43" s="279"/>
      <c r="J43" s="720"/>
      <c r="K43" s="494"/>
    </row>
    <row r="44" spans="1:11" ht="18" customHeight="1">
      <c r="A44" s="479">
        <v>35</v>
      </c>
      <c r="B44" s="276" t="s">
        <v>25</v>
      </c>
      <c r="C44" s="277" t="s">
        <v>301</v>
      </c>
      <c r="D44" s="310" t="s">
        <v>1342</v>
      </c>
      <c r="E44" s="313" t="s">
        <v>1964</v>
      </c>
      <c r="F44" s="313" t="s">
        <v>1964</v>
      </c>
      <c r="G44" s="224" t="s">
        <v>11</v>
      </c>
      <c r="H44" s="280"/>
      <c r="I44" s="279"/>
      <c r="J44" s="720"/>
      <c r="K44" s="494"/>
    </row>
    <row r="45" spans="1:11" ht="18" customHeight="1">
      <c r="A45" s="479">
        <v>36</v>
      </c>
      <c r="B45" s="276" t="s">
        <v>25</v>
      </c>
      <c r="C45" s="277" t="s">
        <v>301</v>
      </c>
      <c r="D45" s="310" t="s">
        <v>1343</v>
      </c>
      <c r="E45" s="313" t="s">
        <v>1966</v>
      </c>
      <c r="F45" s="313" t="s">
        <v>1966</v>
      </c>
      <c r="G45" s="224" t="s">
        <v>11</v>
      </c>
      <c r="H45" s="280"/>
      <c r="I45" s="279"/>
      <c r="J45" s="720"/>
      <c r="K45" s="494"/>
    </row>
    <row r="46" spans="1:11" ht="18" customHeight="1">
      <c r="A46" s="479">
        <v>37</v>
      </c>
      <c r="B46" s="276" t="s">
        <v>25</v>
      </c>
      <c r="C46" s="277" t="s">
        <v>301</v>
      </c>
      <c r="D46" s="310" t="s">
        <v>1344</v>
      </c>
      <c r="E46" s="313" t="s">
        <v>2389</v>
      </c>
      <c r="F46" s="313" t="s">
        <v>2389</v>
      </c>
      <c r="G46" s="224" t="s">
        <v>11</v>
      </c>
      <c r="H46" s="280"/>
      <c r="I46" s="279"/>
      <c r="J46" s="720"/>
      <c r="K46" s="494"/>
    </row>
    <row r="47" spans="1:11" ht="18" customHeight="1">
      <c r="A47" s="479">
        <v>38</v>
      </c>
      <c r="B47" s="276" t="s">
        <v>25</v>
      </c>
      <c r="C47" s="277" t="s">
        <v>301</v>
      </c>
      <c r="D47" s="310" t="s">
        <v>1345</v>
      </c>
      <c r="E47" s="313" t="s">
        <v>1964</v>
      </c>
      <c r="F47" s="313" t="s">
        <v>1964</v>
      </c>
      <c r="G47" s="224" t="s">
        <v>11</v>
      </c>
      <c r="H47" s="280"/>
      <c r="I47" s="279"/>
      <c r="J47" s="720"/>
      <c r="K47" s="494"/>
    </row>
    <row r="48" spans="1:11" ht="18" customHeight="1">
      <c r="A48" s="479">
        <v>39</v>
      </c>
      <c r="B48" s="276" t="s">
        <v>25</v>
      </c>
      <c r="C48" s="277" t="s">
        <v>301</v>
      </c>
      <c r="D48" s="310" t="s">
        <v>1346</v>
      </c>
      <c r="E48" s="313" t="s">
        <v>2390</v>
      </c>
      <c r="F48" s="313" t="s">
        <v>2390</v>
      </c>
      <c r="G48" s="224" t="s">
        <v>11</v>
      </c>
      <c r="H48" s="280"/>
      <c r="I48" s="279"/>
      <c r="J48" s="720"/>
      <c r="K48" s="494"/>
    </row>
    <row r="49" spans="1:11" ht="18" customHeight="1">
      <c r="A49" s="479">
        <v>40</v>
      </c>
      <c r="B49" s="276" t="s">
        <v>25</v>
      </c>
      <c r="C49" s="277" t="s">
        <v>301</v>
      </c>
      <c r="D49" s="310" t="s">
        <v>1347</v>
      </c>
      <c r="E49" s="313" t="s">
        <v>2390</v>
      </c>
      <c r="F49" s="313" t="s">
        <v>2390</v>
      </c>
      <c r="G49" s="224" t="s">
        <v>11</v>
      </c>
      <c r="H49" s="280"/>
      <c r="I49" s="279"/>
      <c r="J49" s="720"/>
      <c r="K49" s="494"/>
    </row>
    <row r="50" spans="1:11" ht="18" customHeight="1">
      <c r="A50" s="479">
        <v>41</v>
      </c>
      <c r="B50" s="276" t="s">
        <v>25</v>
      </c>
      <c r="C50" s="277" t="s">
        <v>301</v>
      </c>
      <c r="D50" s="310" t="s">
        <v>1348</v>
      </c>
      <c r="E50" s="313" t="s">
        <v>1964</v>
      </c>
      <c r="F50" s="313" t="s">
        <v>1964</v>
      </c>
      <c r="G50" s="224" t="s">
        <v>11</v>
      </c>
      <c r="H50" s="280"/>
      <c r="I50" s="279"/>
      <c r="J50" s="720"/>
      <c r="K50" s="494"/>
    </row>
    <row r="51" spans="1:11" ht="18" customHeight="1">
      <c r="A51" s="479">
        <v>42</v>
      </c>
      <c r="B51" s="276" t="s">
        <v>25</v>
      </c>
      <c r="C51" s="277" t="s">
        <v>301</v>
      </c>
      <c r="D51" s="310" t="s">
        <v>1349</v>
      </c>
      <c r="E51" s="313" t="s">
        <v>2390</v>
      </c>
      <c r="F51" s="313" t="s">
        <v>2390</v>
      </c>
      <c r="G51" s="224" t="s">
        <v>11</v>
      </c>
      <c r="H51" s="280"/>
      <c r="I51" s="279"/>
      <c r="J51" s="720"/>
      <c r="K51" s="494"/>
    </row>
    <row r="52" spans="1:11" ht="18" customHeight="1">
      <c r="A52" s="479">
        <v>43</v>
      </c>
      <c r="B52" s="276" t="s">
        <v>25</v>
      </c>
      <c r="C52" s="277" t="s">
        <v>301</v>
      </c>
      <c r="D52" s="310" t="s">
        <v>1350</v>
      </c>
      <c r="E52" s="313" t="s">
        <v>1964</v>
      </c>
      <c r="F52" s="313" t="s">
        <v>1964</v>
      </c>
      <c r="G52" s="224" t="s">
        <v>11</v>
      </c>
      <c r="H52" s="280"/>
      <c r="I52" s="279"/>
      <c r="J52" s="720"/>
      <c r="K52" s="494"/>
    </row>
    <row r="53" spans="1:11" ht="18" customHeight="1">
      <c r="A53" s="479">
        <v>44</v>
      </c>
      <c r="B53" s="276" t="s">
        <v>25</v>
      </c>
      <c r="C53" s="277" t="s">
        <v>301</v>
      </c>
      <c r="D53" s="310" t="s">
        <v>1969</v>
      </c>
      <c r="E53" s="313" t="s">
        <v>1964</v>
      </c>
      <c r="F53" s="313" t="s">
        <v>1964</v>
      </c>
      <c r="G53" s="224" t="s">
        <v>11</v>
      </c>
      <c r="H53" s="280"/>
      <c r="I53" s="279"/>
      <c r="J53" s="720"/>
      <c r="K53" s="494"/>
    </row>
    <row r="54" spans="1:11" ht="18" customHeight="1">
      <c r="A54" s="479">
        <v>45</v>
      </c>
      <c r="B54" s="276" t="s">
        <v>25</v>
      </c>
      <c r="C54" s="277" t="s">
        <v>301</v>
      </c>
      <c r="D54" s="310" t="s">
        <v>1351</v>
      </c>
      <c r="E54" s="313" t="s">
        <v>2391</v>
      </c>
      <c r="F54" s="313" t="s">
        <v>2391</v>
      </c>
      <c r="G54" s="224" t="s">
        <v>11</v>
      </c>
      <c r="H54" s="280"/>
      <c r="I54" s="279"/>
      <c r="J54" s="720"/>
      <c r="K54" s="494"/>
    </row>
    <row r="55" spans="1:11" ht="18" customHeight="1">
      <c r="A55" s="479">
        <v>46</v>
      </c>
      <c r="B55" s="276" t="s">
        <v>25</v>
      </c>
      <c r="C55" s="277" t="s">
        <v>301</v>
      </c>
      <c r="D55" s="310" t="s">
        <v>1352</v>
      </c>
      <c r="E55" s="313" t="s">
        <v>1973</v>
      </c>
      <c r="F55" s="313" t="s">
        <v>1973</v>
      </c>
      <c r="G55" s="224" t="s">
        <v>11</v>
      </c>
      <c r="H55" s="280"/>
      <c r="I55" s="279"/>
      <c r="J55" s="720"/>
      <c r="K55" s="494"/>
    </row>
    <row r="56" spans="1:11" ht="18" customHeight="1">
      <c r="A56" s="479">
        <v>47</v>
      </c>
      <c r="B56" s="276" t="s">
        <v>25</v>
      </c>
      <c r="C56" s="277" t="s">
        <v>301</v>
      </c>
      <c r="D56" s="310" t="s">
        <v>1353</v>
      </c>
      <c r="E56" s="313" t="s">
        <v>1968</v>
      </c>
      <c r="F56" s="313" t="s">
        <v>1968</v>
      </c>
      <c r="G56" s="224" t="s">
        <v>11</v>
      </c>
      <c r="H56" s="280"/>
      <c r="I56" s="279"/>
      <c r="J56" s="720"/>
      <c r="K56" s="494"/>
    </row>
    <row r="57" spans="1:11" ht="18" customHeight="1">
      <c r="A57" s="479">
        <v>48</v>
      </c>
      <c r="B57" s="276" t="s">
        <v>25</v>
      </c>
      <c r="C57" s="277" t="s">
        <v>301</v>
      </c>
      <c r="D57" s="310" t="s">
        <v>1978</v>
      </c>
      <c r="E57" s="313" t="s">
        <v>1964</v>
      </c>
      <c r="F57" s="313" t="s">
        <v>1964</v>
      </c>
      <c r="G57" s="224" t="s">
        <v>11</v>
      </c>
      <c r="H57" s="280"/>
      <c r="I57" s="279"/>
      <c r="J57" s="720"/>
      <c r="K57" s="494"/>
    </row>
    <row r="58" spans="1:11" ht="18" customHeight="1">
      <c r="A58" s="479">
        <v>49</v>
      </c>
      <c r="B58" s="276" t="s">
        <v>25</v>
      </c>
      <c r="C58" s="277" t="s">
        <v>301</v>
      </c>
      <c r="D58" s="310" t="s">
        <v>1970</v>
      </c>
      <c r="E58" s="313" t="s">
        <v>1964</v>
      </c>
      <c r="F58" s="313" t="s">
        <v>1964</v>
      </c>
      <c r="G58" s="224" t="s">
        <v>11</v>
      </c>
      <c r="H58" s="280"/>
      <c r="I58" s="279"/>
      <c r="J58" s="720"/>
      <c r="K58" s="494"/>
    </row>
    <row r="59" spans="1:11" ht="18" customHeight="1">
      <c r="A59" s="479">
        <v>50</v>
      </c>
      <c r="B59" s="276" t="s">
        <v>25</v>
      </c>
      <c r="C59" s="277" t="s">
        <v>301</v>
      </c>
      <c r="D59" s="310" t="s">
        <v>1354</v>
      </c>
      <c r="E59" s="313" t="s">
        <v>1961</v>
      </c>
      <c r="F59" s="313" t="s">
        <v>1961</v>
      </c>
      <c r="G59" s="224" t="s">
        <v>11</v>
      </c>
      <c r="H59" s="280"/>
      <c r="I59" s="279"/>
      <c r="J59" s="720"/>
      <c r="K59" s="494"/>
    </row>
    <row r="60" spans="1:11" ht="18" customHeight="1">
      <c r="A60" s="479">
        <v>51</v>
      </c>
      <c r="B60" s="276" t="s">
        <v>25</v>
      </c>
      <c r="C60" s="277" t="s">
        <v>301</v>
      </c>
      <c r="D60" s="310" t="s">
        <v>1355</v>
      </c>
      <c r="E60" s="313" t="s">
        <v>2392</v>
      </c>
      <c r="F60" s="313" t="s">
        <v>2392</v>
      </c>
      <c r="G60" s="224" t="s">
        <v>11</v>
      </c>
      <c r="H60" s="280"/>
      <c r="I60" s="279"/>
      <c r="J60" s="720"/>
      <c r="K60" s="494"/>
    </row>
    <row r="61" spans="1:11" ht="18" customHeight="1">
      <c r="A61" s="479">
        <v>52</v>
      </c>
      <c r="B61" s="276" t="s">
        <v>25</v>
      </c>
      <c r="C61" s="277" t="s">
        <v>301</v>
      </c>
      <c r="D61" s="310" t="s">
        <v>1356</v>
      </c>
      <c r="E61" s="313" t="s">
        <v>2392</v>
      </c>
      <c r="F61" s="313" t="s">
        <v>2392</v>
      </c>
      <c r="G61" s="224" t="s">
        <v>11</v>
      </c>
      <c r="H61" s="280"/>
      <c r="I61" s="279"/>
      <c r="J61" s="720"/>
      <c r="K61" s="494"/>
    </row>
    <row r="62" spans="1:11" ht="18" customHeight="1">
      <c r="A62" s="479">
        <v>53</v>
      </c>
      <c r="B62" s="276" t="s">
        <v>25</v>
      </c>
      <c r="C62" s="277" t="s">
        <v>301</v>
      </c>
      <c r="D62" s="310" t="s">
        <v>988</v>
      </c>
      <c r="E62" s="276" t="s">
        <v>989</v>
      </c>
      <c r="F62" s="276" t="s">
        <v>989</v>
      </c>
      <c r="G62" s="224" t="s">
        <v>11</v>
      </c>
      <c r="H62" s="280"/>
      <c r="I62" s="279"/>
      <c r="J62" s="720"/>
      <c r="K62" s="494"/>
    </row>
    <row r="63" spans="1:11" ht="18" customHeight="1">
      <c r="A63" s="479">
        <v>54</v>
      </c>
      <c r="B63" s="276" t="s">
        <v>25</v>
      </c>
      <c r="C63" s="277" t="s">
        <v>301</v>
      </c>
      <c r="D63" s="310" t="s">
        <v>990</v>
      </c>
      <c r="E63" s="276" t="s">
        <v>991</v>
      </c>
      <c r="F63" s="276" t="s">
        <v>991</v>
      </c>
      <c r="G63" s="224" t="s">
        <v>11</v>
      </c>
      <c r="H63" s="280"/>
      <c r="I63" s="279"/>
      <c r="J63" s="720"/>
      <c r="K63" s="494"/>
    </row>
    <row r="64" spans="1:11" ht="18" customHeight="1">
      <c r="A64" s="479">
        <v>55</v>
      </c>
      <c r="B64" s="276" t="s">
        <v>25</v>
      </c>
      <c r="C64" s="277" t="s">
        <v>301</v>
      </c>
      <c r="D64" s="310" t="s">
        <v>992</v>
      </c>
      <c r="E64" s="276" t="s">
        <v>993</v>
      </c>
      <c r="F64" s="276" t="s">
        <v>993</v>
      </c>
      <c r="G64" s="224" t="s">
        <v>11</v>
      </c>
      <c r="H64" s="280"/>
      <c r="I64" s="279"/>
      <c r="J64" s="720"/>
      <c r="K64" s="494"/>
    </row>
    <row r="65" spans="1:11" ht="18" customHeight="1">
      <c r="A65" s="479">
        <v>56</v>
      </c>
      <c r="B65" s="276" t="s">
        <v>25</v>
      </c>
      <c r="C65" s="277" t="s">
        <v>301</v>
      </c>
      <c r="D65" s="310" t="s">
        <v>994</v>
      </c>
      <c r="E65" s="276" t="s">
        <v>995</v>
      </c>
      <c r="F65" s="276" t="s">
        <v>995</v>
      </c>
      <c r="G65" s="224" t="s">
        <v>11</v>
      </c>
      <c r="H65" s="280"/>
      <c r="I65" s="279"/>
      <c r="J65" s="720"/>
      <c r="K65" s="494"/>
    </row>
    <row r="66" spans="1:11" ht="18" customHeight="1">
      <c r="A66" s="479">
        <v>57</v>
      </c>
      <c r="B66" s="276" t="s">
        <v>25</v>
      </c>
      <c r="C66" s="277" t="s">
        <v>301</v>
      </c>
      <c r="D66" s="310" t="s">
        <v>996</v>
      </c>
      <c r="E66" s="279"/>
      <c r="F66" s="279"/>
      <c r="G66" s="224" t="s">
        <v>11</v>
      </c>
      <c r="H66" s="280"/>
      <c r="I66" s="279"/>
      <c r="J66" s="720"/>
      <c r="K66" s="494"/>
    </row>
    <row r="67" spans="1:11" ht="18" customHeight="1">
      <c r="A67" s="479">
        <v>58</v>
      </c>
      <c r="B67" s="276" t="s">
        <v>25</v>
      </c>
      <c r="C67" s="277" t="s">
        <v>301</v>
      </c>
      <c r="D67" s="310" t="s">
        <v>997</v>
      </c>
      <c r="E67" s="279"/>
      <c r="F67" s="279"/>
      <c r="G67" s="224" t="s">
        <v>11</v>
      </c>
      <c r="H67" s="280"/>
      <c r="I67" s="276" t="s">
        <v>996</v>
      </c>
      <c r="J67" s="720"/>
      <c r="K67" s="494"/>
    </row>
    <row r="68" spans="1:11" ht="18" customHeight="1">
      <c r="A68" s="479">
        <v>59</v>
      </c>
      <c r="B68" s="276" t="s">
        <v>25</v>
      </c>
      <c r="C68" s="277" t="s">
        <v>301</v>
      </c>
      <c r="D68" s="310" t="s">
        <v>1357</v>
      </c>
      <c r="E68" s="279"/>
      <c r="F68" s="279"/>
      <c r="G68" s="224" t="s">
        <v>11</v>
      </c>
      <c r="H68" s="280"/>
      <c r="I68" s="279"/>
      <c r="J68" s="720"/>
      <c r="K68" s="494"/>
    </row>
    <row r="69" spans="1:11" ht="18" customHeight="1">
      <c r="A69" s="479">
        <v>60</v>
      </c>
      <c r="B69" s="276" t="s">
        <v>25</v>
      </c>
      <c r="C69" s="277" t="s">
        <v>301</v>
      </c>
      <c r="D69" s="278" t="s">
        <v>998</v>
      </c>
      <c r="E69" s="279"/>
      <c r="F69" s="279"/>
      <c r="G69" s="224" t="s">
        <v>11</v>
      </c>
      <c r="H69" s="280"/>
      <c r="I69" s="279"/>
      <c r="J69" s="282" t="s">
        <v>1442</v>
      </c>
      <c r="K69" s="498"/>
    </row>
    <row r="70" spans="1:11" ht="18" customHeight="1">
      <c r="A70" s="479">
        <v>61</v>
      </c>
      <c r="B70" s="276" t="s">
        <v>25</v>
      </c>
      <c r="C70" s="277" t="s">
        <v>301</v>
      </c>
      <c r="D70" s="278" t="s">
        <v>999</v>
      </c>
      <c r="E70" s="314" t="s">
        <v>2246</v>
      </c>
      <c r="F70" s="276" t="s">
        <v>1000</v>
      </c>
      <c r="G70" s="224" t="s">
        <v>11</v>
      </c>
      <c r="H70" s="280"/>
      <c r="I70" s="279"/>
      <c r="J70" s="720" t="s">
        <v>1001</v>
      </c>
      <c r="K70" s="722"/>
    </row>
    <row r="71" spans="1:11" ht="18" customHeight="1">
      <c r="A71" s="479">
        <v>62</v>
      </c>
      <c r="B71" s="276" t="s">
        <v>25</v>
      </c>
      <c r="C71" s="277" t="s">
        <v>301</v>
      </c>
      <c r="D71" s="278" t="s">
        <v>1002</v>
      </c>
      <c r="E71" s="314" t="s">
        <v>2247</v>
      </c>
      <c r="F71" s="276" t="s">
        <v>428</v>
      </c>
      <c r="G71" s="224" t="s">
        <v>11</v>
      </c>
      <c r="H71" s="280"/>
      <c r="I71" s="279"/>
      <c r="J71" s="720"/>
      <c r="K71" s="722"/>
    </row>
    <row r="72" spans="1:11" ht="18" customHeight="1">
      <c r="A72" s="479">
        <v>63</v>
      </c>
      <c r="B72" s="276" t="s">
        <v>25</v>
      </c>
      <c r="C72" s="277" t="s">
        <v>301</v>
      </c>
      <c r="D72" s="278" t="s">
        <v>1003</v>
      </c>
      <c r="E72" s="314" t="s">
        <v>2248</v>
      </c>
      <c r="F72" s="276" t="s">
        <v>97</v>
      </c>
      <c r="G72" s="224" t="s">
        <v>11</v>
      </c>
      <c r="H72" s="280"/>
      <c r="I72" s="279"/>
      <c r="J72" s="720"/>
      <c r="K72" s="722"/>
    </row>
    <row r="73" spans="1:11" ht="18" customHeight="1">
      <c r="A73" s="479">
        <v>64</v>
      </c>
      <c r="B73" s="276" t="s">
        <v>25</v>
      </c>
      <c r="C73" s="277" t="s">
        <v>301</v>
      </c>
      <c r="D73" s="278" t="s">
        <v>2699</v>
      </c>
      <c r="E73" s="314" t="s">
        <v>2676</v>
      </c>
      <c r="F73" s="314" t="s">
        <v>2676</v>
      </c>
      <c r="G73" s="224" t="s">
        <v>11</v>
      </c>
      <c r="H73" s="279"/>
      <c r="I73" s="279"/>
      <c r="J73" s="720"/>
      <c r="K73" s="722"/>
    </row>
    <row r="74" spans="1:11" ht="18" customHeight="1">
      <c r="A74" s="479">
        <v>65</v>
      </c>
      <c r="B74" s="276" t="s">
        <v>25</v>
      </c>
      <c r="C74" s="277" t="s">
        <v>301</v>
      </c>
      <c r="D74" s="278" t="s">
        <v>2286</v>
      </c>
      <c r="E74" s="315" t="s">
        <v>2287</v>
      </c>
      <c r="F74" s="315" t="s">
        <v>2256</v>
      </c>
      <c r="G74" s="224" t="s">
        <v>11</v>
      </c>
      <c r="H74" s="280"/>
      <c r="I74" s="279"/>
      <c r="J74" s="720"/>
      <c r="K74" s="722"/>
    </row>
    <row r="75" spans="1:11" ht="18" customHeight="1">
      <c r="A75" s="479">
        <v>66</v>
      </c>
      <c r="B75" s="276" t="s">
        <v>25</v>
      </c>
      <c r="C75" s="277" t="s">
        <v>301</v>
      </c>
      <c r="D75" s="278" t="s">
        <v>1004</v>
      </c>
      <c r="E75" s="314" t="s">
        <v>2249</v>
      </c>
      <c r="F75" s="276" t="s">
        <v>1005</v>
      </c>
      <c r="G75" s="224" t="s">
        <v>11</v>
      </c>
      <c r="H75" s="280"/>
      <c r="I75" s="279"/>
      <c r="J75" s="720"/>
      <c r="K75" s="722"/>
    </row>
    <row r="76" spans="1:11" ht="18" customHeight="1">
      <c r="A76" s="479">
        <v>67</v>
      </c>
      <c r="B76" s="276" t="s">
        <v>25</v>
      </c>
      <c r="C76" s="277" t="s">
        <v>301</v>
      </c>
      <c r="D76" s="278" t="s">
        <v>1006</v>
      </c>
      <c r="E76" s="314" t="s">
        <v>97</v>
      </c>
      <c r="F76" s="276" t="s">
        <v>97</v>
      </c>
      <c r="G76" s="224" t="s">
        <v>11</v>
      </c>
      <c r="H76" s="280"/>
      <c r="I76" s="279"/>
      <c r="J76" s="720"/>
      <c r="K76" s="722"/>
    </row>
    <row r="77" spans="1:11" ht="18" customHeight="1">
      <c r="A77" s="479">
        <v>68</v>
      </c>
      <c r="B77" s="276" t="s">
        <v>25</v>
      </c>
      <c r="C77" s="277" t="s">
        <v>301</v>
      </c>
      <c r="D77" s="278" t="s">
        <v>1007</v>
      </c>
      <c r="E77" s="314" t="s">
        <v>97</v>
      </c>
      <c r="F77" s="276" t="s">
        <v>97</v>
      </c>
      <c r="G77" s="224" t="s">
        <v>11</v>
      </c>
      <c r="H77" s="280"/>
      <c r="I77" s="279"/>
      <c r="J77" s="720"/>
      <c r="K77" s="722"/>
    </row>
    <row r="78" spans="1:11" ht="18" customHeight="1">
      <c r="A78" s="479">
        <v>69</v>
      </c>
      <c r="B78" s="276" t="s">
        <v>25</v>
      </c>
      <c r="C78" s="277" t="s">
        <v>301</v>
      </c>
      <c r="D78" s="278" t="s">
        <v>1008</v>
      </c>
      <c r="E78" s="314" t="s">
        <v>79</v>
      </c>
      <c r="F78" s="276" t="s">
        <v>79</v>
      </c>
      <c r="G78" s="224" t="s">
        <v>11</v>
      </c>
      <c r="H78" s="280"/>
      <c r="I78" s="279"/>
      <c r="J78" s="720"/>
      <c r="K78" s="722"/>
    </row>
    <row r="79" spans="1:11" ht="18" customHeight="1">
      <c r="A79" s="479">
        <v>70</v>
      </c>
      <c r="B79" s="276" t="s">
        <v>25</v>
      </c>
      <c r="C79" s="277" t="s">
        <v>301</v>
      </c>
      <c r="D79" s="278" t="s">
        <v>1009</v>
      </c>
      <c r="E79" s="314" t="s">
        <v>97</v>
      </c>
      <c r="F79" s="276" t="s">
        <v>97</v>
      </c>
      <c r="G79" s="224" t="s">
        <v>11</v>
      </c>
      <c r="H79" s="280"/>
      <c r="I79" s="279"/>
      <c r="J79" s="720"/>
      <c r="K79" s="722"/>
    </row>
    <row r="80" spans="1:11" ht="18" customHeight="1">
      <c r="A80" s="479">
        <v>71</v>
      </c>
      <c r="B80" s="276" t="s">
        <v>25</v>
      </c>
      <c r="C80" s="277" t="s">
        <v>301</v>
      </c>
      <c r="D80" s="278" t="s">
        <v>1010</v>
      </c>
      <c r="E80" s="314" t="s">
        <v>2248</v>
      </c>
      <c r="F80" s="276" t="s">
        <v>97</v>
      </c>
      <c r="G80" s="224" t="s">
        <v>11</v>
      </c>
      <c r="H80" s="280"/>
      <c r="I80" s="279"/>
      <c r="J80" s="720"/>
      <c r="K80" s="722"/>
    </row>
    <row r="81" spans="1:11" ht="18" customHeight="1">
      <c r="A81" s="479">
        <v>72</v>
      </c>
      <c r="B81" s="276" t="s">
        <v>25</v>
      </c>
      <c r="C81" s="277" t="s">
        <v>301</v>
      </c>
      <c r="D81" s="278" t="s">
        <v>1011</v>
      </c>
      <c r="E81" s="314" t="s">
        <v>2250</v>
      </c>
      <c r="F81" s="276" t="s">
        <v>79</v>
      </c>
      <c r="G81" s="224" t="s">
        <v>11</v>
      </c>
      <c r="H81" s="280"/>
      <c r="I81" s="279"/>
      <c r="J81" s="720"/>
      <c r="K81" s="722"/>
    </row>
    <row r="82" spans="1:11" ht="18" customHeight="1">
      <c r="A82" s="479">
        <v>73</v>
      </c>
      <c r="B82" s="276" t="s">
        <v>25</v>
      </c>
      <c r="C82" s="277" t="s">
        <v>301</v>
      </c>
      <c r="D82" s="278" t="s">
        <v>1012</v>
      </c>
      <c r="E82" s="314" t="s">
        <v>97</v>
      </c>
      <c r="F82" s="276" t="s">
        <v>97</v>
      </c>
      <c r="G82" s="224" t="s">
        <v>11</v>
      </c>
      <c r="H82" s="280"/>
      <c r="I82" s="279"/>
      <c r="J82" s="720"/>
      <c r="K82" s="722"/>
    </row>
    <row r="83" spans="1:11" ht="18" customHeight="1">
      <c r="A83" s="479">
        <v>74</v>
      </c>
      <c r="B83" s="276" t="s">
        <v>25</v>
      </c>
      <c r="C83" s="277" t="s">
        <v>301</v>
      </c>
      <c r="D83" s="278" t="s">
        <v>1013</v>
      </c>
      <c r="E83" s="314" t="s">
        <v>2248</v>
      </c>
      <c r="F83" s="276" t="s">
        <v>97</v>
      </c>
      <c r="G83" s="224" t="s">
        <v>11</v>
      </c>
      <c r="H83" s="280"/>
      <c r="I83" s="279"/>
      <c r="J83" s="720"/>
      <c r="K83" s="722"/>
    </row>
    <row r="84" spans="1:11" ht="18" customHeight="1">
      <c r="A84" s="479">
        <v>75</v>
      </c>
      <c r="B84" s="276" t="s">
        <v>25</v>
      </c>
      <c r="C84" s="277" t="s">
        <v>301</v>
      </c>
      <c r="D84" s="278" t="s">
        <v>1014</v>
      </c>
      <c r="E84" s="314" t="s">
        <v>2250</v>
      </c>
      <c r="F84" s="276" t="s">
        <v>79</v>
      </c>
      <c r="G84" s="224" t="s">
        <v>11</v>
      </c>
      <c r="H84" s="280"/>
      <c r="I84" s="279"/>
      <c r="J84" s="720"/>
      <c r="K84" s="722"/>
    </row>
    <row r="85" spans="1:11" ht="18" customHeight="1">
      <c r="A85" s="479">
        <v>76</v>
      </c>
      <c r="B85" s="276" t="s">
        <v>25</v>
      </c>
      <c r="C85" s="277" t="s">
        <v>301</v>
      </c>
      <c r="D85" s="278" t="s">
        <v>1015</v>
      </c>
      <c r="E85" s="314" t="s">
        <v>2251</v>
      </c>
      <c r="F85" s="276" t="s">
        <v>106</v>
      </c>
      <c r="G85" s="224" t="s">
        <v>11</v>
      </c>
      <c r="H85" s="280"/>
      <c r="I85" s="279"/>
      <c r="J85" s="720"/>
      <c r="K85" s="722"/>
    </row>
    <row r="86" spans="1:11" ht="18" customHeight="1">
      <c r="A86" s="479">
        <v>77</v>
      </c>
      <c r="B86" s="276" t="s">
        <v>25</v>
      </c>
      <c r="C86" s="277" t="s">
        <v>301</v>
      </c>
      <c r="D86" s="278" t="s">
        <v>1016</v>
      </c>
      <c r="E86" s="314" t="s">
        <v>2248</v>
      </c>
      <c r="F86" s="276" t="s">
        <v>97</v>
      </c>
      <c r="G86" s="224" t="s">
        <v>11</v>
      </c>
      <c r="H86" s="280"/>
      <c r="I86" s="279"/>
      <c r="J86" s="720"/>
      <c r="K86" s="722"/>
    </row>
    <row r="87" spans="1:11" ht="18" customHeight="1">
      <c r="A87" s="479">
        <v>78</v>
      </c>
      <c r="B87" s="276" t="s">
        <v>25</v>
      </c>
      <c r="C87" s="277" t="s">
        <v>301</v>
      </c>
      <c r="D87" s="278" t="s">
        <v>1017</v>
      </c>
      <c r="E87" s="316" t="s">
        <v>2252</v>
      </c>
      <c r="F87" s="276" t="s">
        <v>1018</v>
      </c>
      <c r="G87" s="224" t="s">
        <v>11</v>
      </c>
      <c r="H87" s="280"/>
      <c r="I87" s="279"/>
      <c r="J87" s="720"/>
      <c r="K87" s="722"/>
    </row>
    <row r="88" spans="1:11" ht="18" customHeight="1">
      <c r="A88" s="479">
        <v>79</v>
      </c>
      <c r="B88" s="276" t="s">
        <v>25</v>
      </c>
      <c r="C88" s="277" t="s">
        <v>301</v>
      </c>
      <c r="D88" s="278" t="s">
        <v>1019</v>
      </c>
      <c r="E88" s="316" t="s">
        <v>2248</v>
      </c>
      <c r="F88" s="276" t="s">
        <v>97</v>
      </c>
      <c r="G88" s="224" t="s">
        <v>11</v>
      </c>
      <c r="H88" s="280"/>
      <c r="I88" s="279"/>
      <c r="J88" s="720"/>
      <c r="K88" s="722"/>
    </row>
    <row r="89" spans="1:11" ht="18" customHeight="1">
      <c r="A89" s="479">
        <v>80</v>
      </c>
      <c r="B89" s="276" t="s">
        <v>25</v>
      </c>
      <c r="C89" s="277" t="s">
        <v>301</v>
      </c>
      <c r="D89" s="278" t="s">
        <v>1020</v>
      </c>
      <c r="E89" s="316" t="s">
        <v>2248</v>
      </c>
      <c r="F89" s="276" t="s">
        <v>97</v>
      </c>
      <c r="G89" s="224" t="s">
        <v>11</v>
      </c>
      <c r="H89" s="280"/>
      <c r="I89" s="279"/>
      <c r="J89" s="720"/>
      <c r="K89" s="722"/>
    </row>
    <row r="90" spans="1:11" ht="18" customHeight="1">
      <c r="A90" s="479">
        <v>81</v>
      </c>
      <c r="B90" s="276" t="s">
        <v>25</v>
      </c>
      <c r="C90" s="277" t="s">
        <v>301</v>
      </c>
      <c r="D90" s="278" t="s">
        <v>1021</v>
      </c>
      <c r="E90" s="316" t="s">
        <v>79</v>
      </c>
      <c r="F90" s="276" t="s">
        <v>79</v>
      </c>
      <c r="G90" s="224" t="s">
        <v>11</v>
      </c>
      <c r="H90" s="280"/>
      <c r="I90" s="279"/>
      <c r="J90" s="720"/>
      <c r="K90" s="722"/>
    </row>
    <row r="91" spans="1:11" ht="18" customHeight="1">
      <c r="A91" s="479">
        <v>82</v>
      </c>
      <c r="B91" s="276" t="s">
        <v>25</v>
      </c>
      <c r="C91" s="277" t="s">
        <v>301</v>
      </c>
      <c r="D91" s="278" t="s">
        <v>1022</v>
      </c>
      <c r="E91" s="316" t="s">
        <v>2251</v>
      </c>
      <c r="F91" s="276" t="s">
        <v>106</v>
      </c>
      <c r="G91" s="224" t="s">
        <v>11</v>
      </c>
      <c r="H91" s="280"/>
      <c r="I91" s="279"/>
      <c r="J91" s="720"/>
      <c r="K91" s="722"/>
    </row>
    <row r="92" spans="1:11" ht="18" customHeight="1">
      <c r="A92" s="479">
        <v>83</v>
      </c>
      <c r="B92" s="276" t="s">
        <v>25</v>
      </c>
      <c r="C92" s="277" t="s">
        <v>301</v>
      </c>
      <c r="D92" s="278" t="s">
        <v>1023</v>
      </c>
      <c r="E92" s="316" t="s">
        <v>2248</v>
      </c>
      <c r="F92" s="276" t="s">
        <v>97</v>
      </c>
      <c r="G92" s="224" t="s">
        <v>11</v>
      </c>
      <c r="H92" s="280"/>
      <c r="I92" s="279"/>
      <c r="J92" s="720"/>
      <c r="K92" s="722"/>
    </row>
    <row r="93" spans="1:11" ht="18" customHeight="1">
      <c r="A93" s="479">
        <v>84</v>
      </c>
      <c r="B93" s="276" t="s">
        <v>25</v>
      </c>
      <c r="C93" s="277" t="s">
        <v>301</v>
      </c>
      <c r="D93" s="278" t="s">
        <v>1024</v>
      </c>
      <c r="E93" s="316" t="s">
        <v>2250</v>
      </c>
      <c r="F93" s="276" t="s">
        <v>79</v>
      </c>
      <c r="G93" s="224" t="s">
        <v>11</v>
      </c>
      <c r="H93" s="280"/>
      <c r="I93" s="279"/>
      <c r="J93" s="720"/>
      <c r="K93" s="722"/>
    </row>
    <row r="94" spans="1:11" ht="18" customHeight="1">
      <c r="A94" s="479">
        <v>85</v>
      </c>
      <c r="B94" s="276" t="s">
        <v>25</v>
      </c>
      <c r="C94" s="277" t="s">
        <v>301</v>
      </c>
      <c r="D94" s="278" t="s">
        <v>1025</v>
      </c>
      <c r="E94" s="316" t="s">
        <v>79</v>
      </c>
      <c r="F94" s="276" t="s">
        <v>79</v>
      </c>
      <c r="G94" s="224" t="s">
        <v>11</v>
      </c>
      <c r="H94" s="280"/>
      <c r="I94" s="279"/>
      <c r="J94" s="720"/>
      <c r="K94" s="722"/>
    </row>
    <row r="95" spans="1:11" ht="18" customHeight="1">
      <c r="A95" s="479">
        <v>86</v>
      </c>
      <c r="B95" s="276" t="s">
        <v>25</v>
      </c>
      <c r="C95" s="277" t="s">
        <v>301</v>
      </c>
      <c r="D95" s="278" t="s">
        <v>1026</v>
      </c>
      <c r="E95" s="316" t="s">
        <v>79</v>
      </c>
      <c r="F95" s="276" t="s">
        <v>79</v>
      </c>
      <c r="G95" s="224" t="s">
        <v>11</v>
      </c>
      <c r="H95" s="280"/>
      <c r="I95" s="279"/>
      <c r="J95" s="720"/>
      <c r="K95" s="722"/>
    </row>
    <row r="96" spans="1:11" ht="18" customHeight="1">
      <c r="A96" s="479">
        <v>87</v>
      </c>
      <c r="B96" s="276" t="s">
        <v>25</v>
      </c>
      <c r="C96" s="277" t="s">
        <v>301</v>
      </c>
      <c r="D96" s="278" t="s">
        <v>1027</v>
      </c>
      <c r="E96" s="316" t="s">
        <v>2253</v>
      </c>
      <c r="F96" s="276" t="s">
        <v>1028</v>
      </c>
      <c r="G96" s="224" t="s">
        <v>11</v>
      </c>
      <c r="H96" s="280"/>
      <c r="I96" s="279"/>
      <c r="J96" s="720"/>
      <c r="K96" s="722"/>
    </row>
    <row r="97" spans="1:11" ht="18" customHeight="1">
      <c r="A97" s="479">
        <v>88</v>
      </c>
      <c r="B97" s="276" t="s">
        <v>25</v>
      </c>
      <c r="C97" s="277" t="s">
        <v>301</v>
      </c>
      <c r="D97" s="278" t="s">
        <v>2288</v>
      </c>
      <c r="E97" s="315" t="s">
        <v>2255</v>
      </c>
      <c r="F97" s="315" t="s">
        <v>2289</v>
      </c>
      <c r="G97" s="224" t="s">
        <v>11</v>
      </c>
      <c r="H97" s="280"/>
      <c r="I97" s="279"/>
      <c r="J97" s="720"/>
      <c r="K97" s="722"/>
    </row>
    <row r="98" spans="1:11" ht="18" customHeight="1">
      <c r="A98" s="479">
        <v>89</v>
      </c>
      <c r="B98" s="276" t="s">
        <v>25</v>
      </c>
      <c r="C98" s="277" t="s">
        <v>301</v>
      </c>
      <c r="D98" s="278" t="s">
        <v>1029</v>
      </c>
      <c r="E98" s="316" t="s">
        <v>2254</v>
      </c>
      <c r="F98" s="276" t="s">
        <v>91</v>
      </c>
      <c r="G98" s="224" t="s">
        <v>11</v>
      </c>
      <c r="H98" s="280"/>
      <c r="I98" s="279"/>
      <c r="J98" s="720"/>
      <c r="K98" s="722"/>
    </row>
    <row r="99" spans="1:11" ht="18" customHeight="1">
      <c r="A99" s="479">
        <v>90</v>
      </c>
      <c r="B99" s="276" t="s">
        <v>25</v>
      </c>
      <c r="C99" s="277" t="s">
        <v>301</v>
      </c>
      <c r="D99" s="278" t="s">
        <v>1030</v>
      </c>
      <c r="E99" s="316" t="s">
        <v>2248</v>
      </c>
      <c r="F99" s="276" t="s">
        <v>97</v>
      </c>
      <c r="G99" s="224" t="s">
        <v>11</v>
      </c>
      <c r="H99" s="280"/>
      <c r="I99" s="279"/>
      <c r="J99" s="720"/>
      <c r="K99" s="722"/>
    </row>
    <row r="100" spans="1:11" ht="18" customHeight="1">
      <c r="A100" s="479">
        <v>91</v>
      </c>
      <c r="B100" s="276" t="s">
        <v>25</v>
      </c>
      <c r="C100" s="277" t="s">
        <v>301</v>
      </c>
      <c r="D100" s="278" t="s">
        <v>1031</v>
      </c>
      <c r="E100" s="316" t="s">
        <v>79</v>
      </c>
      <c r="F100" s="276" t="s">
        <v>79</v>
      </c>
      <c r="G100" s="224" t="s">
        <v>11</v>
      </c>
      <c r="H100" s="280"/>
      <c r="I100" s="279"/>
      <c r="J100" s="720"/>
      <c r="K100" s="722"/>
    </row>
    <row r="101" spans="1:11" ht="18" customHeight="1">
      <c r="A101" s="479">
        <v>92</v>
      </c>
      <c r="B101" s="276" t="s">
        <v>25</v>
      </c>
      <c r="C101" s="277" t="s">
        <v>301</v>
      </c>
      <c r="D101" s="278" t="s">
        <v>1032</v>
      </c>
      <c r="E101" s="279"/>
      <c r="F101" s="279"/>
      <c r="G101" s="224" t="s">
        <v>11</v>
      </c>
      <c r="H101" s="280"/>
      <c r="I101" s="279"/>
      <c r="J101" s="720"/>
      <c r="K101" s="722"/>
    </row>
    <row r="102" spans="1:11" ht="18" customHeight="1">
      <c r="A102" s="479">
        <v>93</v>
      </c>
      <c r="B102" s="276" t="s">
        <v>25</v>
      </c>
      <c r="C102" s="277" t="s">
        <v>301</v>
      </c>
      <c r="D102" s="278" t="s">
        <v>1033</v>
      </c>
      <c r="E102" s="279"/>
      <c r="F102" s="279"/>
      <c r="G102" s="224" t="s">
        <v>11</v>
      </c>
      <c r="H102" s="280"/>
      <c r="I102" s="279"/>
      <c r="J102" s="720"/>
      <c r="K102" s="722"/>
    </row>
    <row r="103" spans="1:11" ht="18" customHeight="1">
      <c r="A103" s="479">
        <v>94</v>
      </c>
      <c r="B103" s="276" t="s">
        <v>25</v>
      </c>
      <c r="C103" s="277" t="s">
        <v>301</v>
      </c>
      <c r="D103" s="278" t="s">
        <v>1034</v>
      </c>
      <c r="E103" s="279"/>
      <c r="F103" s="279"/>
      <c r="G103" s="224" t="s">
        <v>11</v>
      </c>
      <c r="H103" s="280"/>
      <c r="I103" s="279"/>
      <c r="J103" s="720"/>
      <c r="K103" s="722"/>
    </row>
    <row r="104" spans="1:11" ht="18" customHeight="1">
      <c r="A104" s="479">
        <v>95</v>
      </c>
      <c r="B104" s="276" t="s">
        <v>25</v>
      </c>
      <c r="C104" s="277" t="s">
        <v>301</v>
      </c>
      <c r="D104" s="278" t="s">
        <v>1035</v>
      </c>
      <c r="E104" s="279"/>
      <c r="F104" s="279"/>
      <c r="G104" s="224" t="s">
        <v>11</v>
      </c>
      <c r="H104" s="280"/>
      <c r="I104" s="279"/>
      <c r="J104" s="720"/>
      <c r="K104" s="722"/>
    </row>
    <row r="105" spans="1:11" ht="18" customHeight="1">
      <c r="A105" s="479">
        <v>96</v>
      </c>
      <c r="B105" s="276" t="s">
        <v>25</v>
      </c>
      <c r="C105" s="277" t="s">
        <v>301</v>
      </c>
      <c r="D105" s="278" t="s">
        <v>1036</v>
      </c>
      <c r="E105" s="279"/>
      <c r="F105" s="279"/>
      <c r="G105" s="224" t="s">
        <v>11</v>
      </c>
      <c r="H105" s="280"/>
      <c r="I105" s="279"/>
      <c r="J105" s="720"/>
      <c r="K105" s="722"/>
    </row>
    <row r="106" spans="1:11" ht="18" customHeight="1">
      <c r="A106" s="479">
        <v>97</v>
      </c>
      <c r="B106" s="276" t="s">
        <v>25</v>
      </c>
      <c r="C106" s="277" t="s">
        <v>301</v>
      </c>
      <c r="D106" s="278" t="s">
        <v>1037</v>
      </c>
      <c r="E106" s="279"/>
      <c r="F106" s="279"/>
      <c r="G106" s="224" t="s">
        <v>11</v>
      </c>
      <c r="H106" s="280"/>
      <c r="I106" s="279"/>
      <c r="J106" s="720"/>
      <c r="K106" s="722"/>
    </row>
    <row r="107" spans="1:11" ht="18" customHeight="1">
      <c r="A107" s="479">
        <v>98</v>
      </c>
      <c r="B107" s="276" t="s">
        <v>25</v>
      </c>
      <c r="C107" s="277" t="s">
        <v>301</v>
      </c>
      <c r="D107" s="278" t="s">
        <v>1038</v>
      </c>
      <c r="E107" s="279"/>
      <c r="F107" s="279"/>
      <c r="G107" s="224" t="s">
        <v>11</v>
      </c>
      <c r="H107" s="280"/>
      <c r="I107" s="276" t="s">
        <v>2677</v>
      </c>
      <c r="J107" s="720"/>
      <c r="K107" s="722"/>
    </row>
    <row r="108" spans="1:11" ht="18" customHeight="1">
      <c r="A108" s="479">
        <v>99</v>
      </c>
      <c r="B108" s="276" t="s">
        <v>25</v>
      </c>
      <c r="C108" s="277" t="s">
        <v>301</v>
      </c>
      <c r="D108" s="278" t="s">
        <v>1039</v>
      </c>
      <c r="E108" s="279"/>
      <c r="F108" s="279"/>
      <c r="G108" s="224" t="s">
        <v>11</v>
      </c>
      <c r="H108" s="280"/>
      <c r="I108" s="279"/>
      <c r="J108" s="282" t="s">
        <v>1442</v>
      </c>
      <c r="K108" s="498"/>
    </row>
    <row r="109" spans="1:11" ht="18" customHeight="1">
      <c r="A109" s="479">
        <v>100</v>
      </c>
      <c r="B109" s="276" t="s">
        <v>25</v>
      </c>
      <c r="C109" s="277" t="s">
        <v>301</v>
      </c>
      <c r="D109" s="278" t="s">
        <v>1443</v>
      </c>
      <c r="E109" s="279"/>
      <c r="F109" s="279"/>
      <c r="G109" s="317" t="s">
        <v>11</v>
      </c>
      <c r="H109" s="280"/>
      <c r="I109" s="279"/>
      <c r="J109" s="282" t="s">
        <v>2050</v>
      </c>
      <c r="K109" s="498"/>
    </row>
    <row r="110" spans="1:11" ht="16.5" customHeight="1">
      <c r="A110" s="479">
        <v>101</v>
      </c>
      <c r="B110" s="276" t="s">
        <v>25</v>
      </c>
      <c r="C110" s="277" t="s">
        <v>301</v>
      </c>
      <c r="D110" s="278" t="s">
        <v>296</v>
      </c>
      <c r="E110" s="279"/>
      <c r="F110" s="279"/>
      <c r="G110" s="317" t="s">
        <v>11</v>
      </c>
      <c r="H110" s="280"/>
      <c r="I110" s="279"/>
      <c r="J110" s="282" t="s">
        <v>1444</v>
      </c>
      <c r="K110" s="498"/>
    </row>
    <row r="111" spans="1:11" ht="16.5" customHeight="1">
      <c r="A111" s="479">
        <v>102</v>
      </c>
      <c r="B111" s="276" t="s">
        <v>25</v>
      </c>
      <c r="C111" s="277" t="s">
        <v>301</v>
      </c>
      <c r="D111" s="278" t="s">
        <v>1040</v>
      </c>
      <c r="E111" s="279"/>
      <c r="F111" s="279"/>
      <c r="G111" s="317" t="s">
        <v>11</v>
      </c>
      <c r="H111" s="280"/>
      <c r="I111" s="276" t="s">
        <v>296</v>
      </c>
      <c r="J111" s="282"/>
      <c r="K111" s="498"/>
    </row>
    <row r="112" spans="1:11" ht="16.5" customHeight="1">
      <c r="A112" s="479">
        <v>103</v>
      </c>
      <c r="B112" s="276" t="s">
        <v>25</v>
      </c>
      <c r="C112" s="277" t="s">
        <v>301</v>
      </c>
      <c r="D112" s="278" t="s">
        <v>1041</v>
      </c>
      <c r="E112" s="279"/>
      <c r="F112" s="279"/>
      <c r="G112" s="317" t="s">
        <v>11</v>
      </c>
      <c r="H112" s="280"/>
      <c r="I112" s="276" t="s">
        <v>1041</v>
      </c>
      <c r="J112" s="282" t="s">
        <v>2049</v>
      </c>
      <c r="K112" s="498"/>
    </row>
    <row r="113" spans="1:11" ht="16.5" customHeight="1">
      <c r="A113" s="479">
        <v>104</v>
      </c>
      <c r="B113" s="276" t="s">
        <v>25</v>
      </c>
      <c r="C113" s="277" t="s">
        <v>301</v>
      </c>
      <c r="D113" s="278" t="s">
        <v>1358</v>
      </c>
      <c r="E113" s="318" t="s">
        <v>1042</v>
      </c>
      <c r="F113" s="276" t="s">
        <v>1042</v>
      </c>
      <c r="G113" s="317" t="s">
        <v>11</v>
      </c>
      <c r="H113" s="280"/>
      <c r="I113" s="279"/>
      <c r="J113" s="720" t="s">
        <v>2051</v>
      </c>
      <c r="K113" s="498"/>
    </row>
    <row r="114" spans="1:11" ht="16.5" customHeight="1">
      <c r="A114" s="479">
        <v>105</v>
      </c>
      <c r="B114" s="276" t="s">
        <v>25</v>
      </c>
      <c r="C114" s="277" t="s">
        <v>301</v>
      </c>
      <c r="D114" s="278" t="s">
        <v>1359</v>
      </c>
      <c r="E114" s="318" t="s">
        <v>2257</v>
      </c>
      <c r="F114" s="276" t="s">
        <v>1043</v>
      </c>
      <c r="G114" s="317" t="s">
        <v>11</v>
      </c>
      <c r="H114" s="280"/>
      <c r="I114" s="279"/>
      <c r="J114" s="720"/>
      <c r="K114" s="498"/>
    </row>
    <row r="115" spans="1:11" ht="16.5" customHeight="1">
      <c r="A115" s="479">
        <v>106</v>
      </c>
      <c r="B115" s="276" t="s">
        <v>25</v>
      </c>
      <c r="C115" s="277" t="s">
        <v>301</v>
      </c>
      <c r="D115" s="278" t="s">
        <v>1360</v>
      </c>
      <c r="E115" s="319" t="s">
        <v>2258</v>
      </c>
      <c r="F115" s="276" t="s">
        <v>1044</v>
      </c>
      <c r="G115" s="317" t="s">
        <v>11</v>
      </c>
      <c r="H115" s="280"/>
      <c r="I115" s="279"/>
      <c r="J115" s="720"/>
      <c r="K115" s="498"/>
    </row>
    <row r="116" spans="1:11" ht="16.5" customHeight="1">
      <c r="A116" s="479">
        <v>107</v>
      </c>
      <c r="B116" s="276" t="s">
        <v>25</v>
      </c>
      <c r="C116" s="277" t="s">
        <v>301</v>
      </c>
      <c r="D116" s="278" t="s">
        <v>1361</v>
      </c>
      <c r="E116" s="318" t="s">
        <v>2259</v>
      </c>
      <c r="F116" s="276" t="s">
        <v>1042</v>
      </c>
      <c r="G116" s="317" t="s">
        <v>11</v>
      </c>
      <c r="H116" s="280"/>
      <c r="I116" s="279"/>
      <c r="J116" s="720"/>
      <c r="K116" s="498"/>
    </row>
    <row r="117" spans="1:11" ht="16.5" customHeight="1">
      <c r="A117" s="479">
        <v>108</v>
      </c>
      <c r="B117" s="276" t="s">
        <v>25</v>
      </c>
      <c r="C117" s="277" t="s">
        <v>301</v>
      </c>
      <c r="D117" s="278" t="s">
        <v>1362</v>
      </c>
      <c r="E117" s="318" t="s">
        <v>985</v>
      </c>
      <c r="F117" s="276" t="s">
        <v>985</v>
      </c>
      <c r="G117" s="317" t="s">
        <v>11</v>
      </c>
      <c r="H117" s="280"/>
      <c r="I117" s="279"/>
      <c r="J117" s="720"/>
      <c r="K117" s="498"/>
    </row>
    <row r="118" spans="1:11" ht="16.5" customHeight="1">
      <c r="A118" s="479">
        <v>109</v>
      </c>
      <c r="B118" s="276" t="s">
        <v>25</v>
      </c>
      <c r="C118" s="277" t="s">
        <v>301</v>
      </c>
      <c r="D118" s="278" t="s">
        <v>1363</v>
      </c>
      <c r="E118" s="318" t="s">
        <v>2260</v>
      </c>
      <c r="F118" s="276" t="s">
        <v>1044</v>
      </c>
      <c r="G118" s="317" t="s">
        <v>11</v>
      </c>
      <c r="H118" s="280"/>
      <c r="I118" s="279"/>
      <c r="J118" s="720"/>
      <c r="K118" s="498"/>
    </row>
    <row r="119" spans="1:11" ht="16.5" customHeight="1">
      <c r="A119" s="479">
        <v>110</v>
      </c>
      <c r="B119" s="276" t="s">
        <v>25</v>
      </c>
      <c r="C119" s="277" t="s">
        <v>301</v>
      </c>
      <c r="D119" s="278" t="s">
        <v>1364</v>
      </c>
      <c r="E119" s="318" t="s">
        <v>2261</v>
      </c>
      <c r="F119" s="276" t="s">
        <v>1045</v>
      </c>
      <c r="G119" s="317" t="s">
        <v>11</v>
      </c>
      <c r="H119" s="280"/>
      <c r="I119" s="279"/>
      <c r="J119" s="720"/>
      <c r="K119" s="498"/>
    </row>
    <row r="120" spans="1:11" ht="16.5" customHeight="1">
      <c r="A120" s="479">
        <v>111</v>
      </c>
      <c r="B120" s="276" t="s">
        <v>25</v>
      </c>
      <c r="C120" s="277" t="s">
        <v>301</v>
      </c>
      <c r="D120" s="278" t="s">
        <v>1365</v>
      </c>
      <c r="E120" s="318" t="s">
        <v>986</v>
      </c>
      <c r="F120" s="276" t="s">
        <v>986</v>
      </c>
      <c r="G120" s="317" t="s">
        <v>11</v>
      </c>
      <c r="H120" s="280"/>
      <c r="I120" s="279"/>
      <c r="J120" s="720"/>
      <c r="K120" s="498"/>
    </row>
    <row r="121" spans="1:11" ht="16.5" customHeight="1">
      <c r="A121" s="479">
        <v>112</v>
      </c>
      <c r="B121" s="276" t="s">
        <v>25</v>
      </c>
      <c r="C121" s="277" t="s">
        <v>301</v>
      </c>
      <c r="D121" s="278" t="s">
        <v>1366</v>
      </c>
      <c r="E121" s="318" t="s">
        <v>2262</v>
      </c>
      <c r="F121" s="276" t="s">
        <v>987</v>
      </c>
      <c r="G121" s="317" t="s">
        <v>11</v>
      </c>
      <c r="H121" s="280"/>
      <c r="I121" s="279"/>
      <c r="J121" s="720"/>
      <c r="K121" s="498"/>
    </row>
    <row r="122" spans="1:11" ht="16.5" customHeight="1">
      <c r="A122" s="479">
        <v>113</v>
      </c>
      <c r="B122" s="276" t="s">
        <v>25</v>
      </c>
      <c r="C122" s="277" t="s">
        <v>301</v>
      </c>
      <c r="D122" s="278" t="s">
        <v>1367</v>
      </c>
      <c r="E122" s="318" t="s">
        <v>984</v>
      </c>
      <c r="F122" s="276" t="s">
        <v>984</v>
      </c>
      <c r="G122" s="317" t="s">
        <v>11</v>
      </c>
      <c r="H122" s="280"/>
      <c r="I122" s="279"/>
      <c r="J122" s="720"/>
      <c r="K122" s="498"/>
    </row>
    <row r="123" spans="1:11" ht="16.5" customHeight="1">
      <c r="A123" s="479">
        <v>114</v>
      </c>
      <c r="B123" s="276" t="s">
        <v>25</v>
      </c>
      <c r="C123" s="277" t="s">
        <v>301</v>
      </c>
      <c r="D123" s="278" t="s">
        <v>1368</v>
      </c>
      <c r="E123" s="318" t="s">
        <v>1046</v>
      </c>
      <c r="F123" s="276" t="s">
        <v>1046</v>
      </c>
      <c r="G123" s="317" t="s">
        <v>11</v>
      </c>
      <c r="H123" s="280"/>
      <c r="I123" s="279"/>
      <c r="J123" s="720"/>
      <c r="K123" s="498"/>
    </row>
    <row r="124" spans="1:11" ht="16.5" customHeight="1">
      <c r="A124" s="479">
        <v>115</v>
      </c>
      <c r="B124" s="276" t="s">
        <v>25</v>
      </c>
      <c r="C124" s="277" t="s">
        <v>301</v>
      </c>
      <c r="D124" s="278" t="s">
        <v>1369</v>
      </c>
      <c r="E124" s="318" t="s">
        <v>1047</v>
      </c>
      <c r="F124" s="276" t="s">
        <v>1047</v>
      </c>
      <c r="G124" s="317" t="s">
        <v>11</v>
      </c>
      <c r="H124" s="280"/>
      <c r="I124" s="279"/>
      <c r="J124" s="720"/>
      <c r="K124" s="498"/>
    </row>
    <row r="125" spans="1:11" ht="16.5" customHeight="1">
      <c r="A125" s="479">
        <v>116</v>
      </c>
      <c r="B125" s="276" t="s">
        <v>25</v>
      </c>
      <c r="C125" s="277" t="s">
        <v>301</v>
      </c>
      <c r="D125" s="278" t="s">
        <v>1370</v>
      </c>
      <c r="E125" s="318" t="s">
        <v>1047</v>
      </c>
      <c r="F125" s="276" t="s">
        <v>1047</v>
      </c>
      <c r="G125" s="317" t="s">
        <v>11</v>
      </c>
      <c r="H125" s="280"/>
      <c r="I125" s="279"/>
      <c r="J125" s="720"/>
      <c r="K125" s="498"/>
    </row>
    <row r="126" spans="1:11" ht="16.5" customHeight="1">
      <c r="A126" s="479">
        <v>117</v>
      </c>
      <c r="B126" s="276" t="s">
        <v>25</v>
      </c>
      <c r="C126" s="277" t="s">
        <v>301</v>
      </c>
      <c r="D126" s="278" t="s">
        <v>1371</v>
      </c>
      <c r="E126" s="318" t="s">
        <v>983</v>
      </c>
      <c r="F126" s="276" t="s">
        <v>983</v>
      </c>
      <c r="G126" s="317" t="s">
        <v>11</v>
      </c>
      <c r="H126" s="280"/>
      <c r="I126" s="279"/>
      <c r="J126" s="720"/>
      <c r="K126" s="498"/>
    </row>
    <row r="127" spans="1:11" ht="16.5" customHeight="1">
      <c r="A127" s="479">
        <v>118</v>
      </c>
      <c r="B127" s="276" t="s">
        <v>25</v>
      </c>
      <c r="C127" s="277" t="s">
        <v>301</v>
      </c>
      <c r="D127" s="278" t="s">
        <v>1372</v>
      </c>
      <c r="E127" s="318" t="s">
        <v>985</v>
      </c>
      <c r="F127" s="276" t="s">
        <v>985</v>
      </c>
      <c r="G127" s="317" t="s">
        <v>11</v>
      </c>
      <c r="H127" s="280"/>
      <c r="I127" s="279"/>
      <c r="J127" s="720"/>
      <c r="K127" s="498"/>
    </row>
    <row r="128" spans="1:11" ht="16.5" customHeight="1">
      <c r="A128" s="479">
        <v>119</v>
      </c>
      <c r="B128" s="276" t="s">
        <v>25</v>
      </c>
      <c r="C128" s="277" t="s">
        <v>301</v>
      </c>
      <c r="D128" s="278" t="s">
        <v>1373</v>
      </c>
      <c r="E128" s="318" t="s">
        <v>1046</v>
      </c>
      <c r="F128" s="276" t="s">
        <v>1046</v>
      </c>
      <c r="G128" s="317" t="s">
        <v>11</v>
      </c>
      <c r="H128" s="280"/>
      <c r="I128" s="279"/>
      <c r="J128" s="720"/>
      <c r="K128" s="498"/>
    </row>
    <row r="129" spans="1:11" ht="16.5" customHeight="1">
      <c r="A129" s="479">
        <v>120</v>
      </c>
      <c r="B129" s="276" t="s">
        <v>25</v>
      </c>
      <c r="C129" s="277" t="s">
        <v>301</v>
      </c>
      <c r="D129" s="278" t="s">
        <v>1374</v>
      </c>
      <c r="E129" s="318" t="s">
        <v>1047</v>
      </c>
      <c r="F129" s="276" t="s">
        <v>1047</v>
      </c>
      <c r="G129" s="317" t="s">
        <v>11</v>
      </c>
      <c r="H129" s="280"/>
      <c r="I129" s="279"/>
      <c r="J129" s="720"/>
      <c r="K129" s="498"/>
    </row>
    <row r="130" spans="1:11" ht="16.5" customHeight="1">
      <c r="A130" s="479">
        <v>121</v>
      </c>
      <c r="B130" s="276" t="s">
        <v>25</v>
      </c>
      <c r="C130" s="277" t="s">
        <v>301</v>
      </c>
      <c r="D130" s="278" t="s">
        <v>1048</v>
      </c>
      <c r="E130" s="279"/>
      <c r="F130" s="279"/>
      <c r="G130" s="317" t="s">
        <v>11</v>
      </c>
      <c r="H130" s="280"/>
      <c r="I130" s="279"/>
      <c r="J130" s="282" t="s">
        <v>2686</v>
      </c>
      <c r="K130" s="502"/>
    </row>
    <row r="131" spans="1:11" ht="16.5" customHeight="1">
      <c r="A131" s="479">
        <v>122</v>
      </c>
      <c r="B131" s="276" t="s">
        <v>25</v>
      </c>
      <c r="C131" s="277" t="s">
        <v>301</v>
      </c>
      <c r="D131" s="278" t="s">
        <v>2696</v>
      </c>
      <c r="E131" s="279" t="s">
        <v>2687</v>
      </c>
      <c r="F131" s="279" t="s">
        <v>2687</v>
      </c>
      <c r="G131" s="317" t="s">
        <v>11</v>
      </c>
      <c r="H131" s="280"/>
      <c r="I131" s="279"/>
      <c r="J131" s="334" t="s">
        <v>2689</v>
      </c>
      <c r="K131" s="502"/>
    </row>
    <row r="132" spans="1:11" ht="16.5" customHeight="1">
      <c r="A132" s="479">
        <v>123</v>
      </c>
      <c r="B132" s="276" t="s">
        <v>25</v>
      </c>
      <c r="C132" s="277" t="s">
        <v>301</v>
      </c>
      <c r="D132" s="278" t="s">
        <v>2693</v>
      </c>
      <c r="E132" s="279" t="s">
        <v>2687</v>
      </c>
      <c r="F132" s="279" t="s">
        <v>2687</v>
      </c>
      <c r="G132" s="317" t="s">
        <v>11</v>
      </c>
      <c r="H132" s="280"/>
      <c r="I132" s="279"/>
      <c r="J132" s="334" t="s">
        <v>2690</v>
      </c>
      <c r="K132" s="502"/>
    </row>
    <row r="133" spans="1:11" ht="16.5" customHeight="1">
      <c r="A133" s="479">
        <v>124</v>
      </c>
      <c r="B133" s="276" t="s">
        <v>25</v>
      </c>
      <c r="C133" s="277" t="s">
        <v>301</v>
      </c>
      <c r="D133" s="278" t="s">
        <v>2697</v>
      </c>
      <c r="E133" s="276" t="s">
        <v>1049</v>
      </c>
      <c r="F133" s="276" t="s">
        <v>1049</v>
      </c>
      <c r="G133" s="317" t="s">
        <v>11</v>
      </c>
      <c r="H133" s="280"/>
      <c r="I133" s="279"/>
      <c r="J133" s="334" t="s">
        <v>2688</v>
      </c>
      <c r="K133" s="498"/>
    </row>
    <row r="134" spans="1:11" ht="16.5" customHeight="1">
      <c r="A134" s="479">
        <v>125</v>
      </c>
      <c r="B134" s="276" t="s">
        <v>25</v>
      </c>
      <c r="C134" s="277" t="s">
        <v>301</v>
      </c>
      <c r="D134" s="278" t="s">
        <v>2694</v>
      </c>
      <c r="E134" s="276" t="s">
        <v>1050</v>
      </c>
      <c r="F134" s="276" t="s">
        <v>1050</v>
      </c>
      <c r="G134" s="317" t="s">
        <v>11</v>
      </c>
      <c r="H134" s="280"/>
      <c r="I134" s="279"/>
      <c r="J134" s="334" t="s">
        <v>2774</v>
      </c>
      <c r="K134" s="498"/>
    </row>
    <row r="135" spans="1:11" ht="16.5" customHeight="1">
      <c r="A135" s="479">
        <v>126</v>
      </c>
      <c r="B135" s="276" t="s">
        <v>25</v>
      </c>
      <c r="C135" s="277" t="s">
        <v>301</v>
      </c>
      <c r="D135" s="278" t="s">
        <v>2695</v>
      </c>
      <c r="E135" s="276" t="s">
        <v>1051</v>
      </c>
      <c r="F135" s="276" t="s">
        <v>1051</v>
      </c>
      <c r="G135" s="317" t="s">
        <v>11</v>
      </c>
      <c r="H135" s="279"/>
      <c r="I135" s="279"/>
      <c r="J135" s="334" t="s">
        <v>2661</v>
      </c>
      <c r="K135" s="498" t="s">
        <v>2743</v>
      </c>
    </row>
    <row r="136" spans="1:11" ht="16.5" customHeight="1">
      <c r="A136" s="479">
        <v>127</v>
      </c>
      <c r="B136" s="276" t="s">
        <v>25</v>
      </c>
      <c r="C136" s="277" t="s">
        <v>301</v>
      </c>
      <c r="D136" s="278" t="s">
        <v>2698</v>
      </c>
      <c r="E136" s="276" t="s">
        <v>1050</v>
      </c>
      <c r="F136" s="276" t="s">
        <v>1050</v>
      </c>
      <c r="G136" s="317" t="s">
        <v>11</v>
      </c>
      <c r="H136" s="279"/>
      <c r="I136" s="279"/>
      <c r="J136" s="334" t="s">
        <v>2691</v>
      </c>
      <c r="K136" s="498" t="s">
        <v>2744</v>
      </c>
    </row>
    <row r="137" spans="1:11" ht="16.5" customHeight="1">
      <c r="A137" s="479">
        <v>128</v>
      </c>
      <c r="B137" s="276" t="s">
        <v>25</v>
      </c>
      <c r="C137" s="277" t="s">
        <v>301</v>
      </c>
      <c r="D137" s="278" t="s">
        <v>1052</v>
      </c>
      <c r="E137" s="279"/>
      <c r="F137" s="279"/>
      <c r="G137" s="317" t="s">
        <v>11</v>
      </c>
      <c r="H137" s="280"/>
      <c r="I137" s="279"/>
      <c r="J137" s="282" t="s">
        <v>2327</v>
      </c>
      <c r="K137" s="498"/>
    </row>
    <row r="138" spans="1:11" ht="16.5" customHeight="1">
      <c r="A138" s="479">
        <v>129</v>
      </c>
      <c r="B138" s="276" t="s">
        <v>25</v>
      </c>
      <c r="C138" s="277" t="s">
        <v>70</v>
      </c>
      <c r="D138" s="278" t="s">
        <v>2331</v>
      </c>
      <c r="E138" s="279"/>
      <c r="F138" s="279"/>
      <c r="G138" s="317" t="s">
        <v>11</v>
      </c>
      <c r="H138" s="280"/>
      <c r="I138" s="279"/>
      <c r="J138" s="282" t="s">
        <v>2692</v>
      </c>
      <c r="K138" s="498" t="s">
        <v>2383</v>
      </c>
    </row>
    <row r="139" spans="1:11" ht="18" customHeight="1">
      <c r="A139" s="479">
        <v>130</v>
      </c>
      <c r="B139" s="276" t="s">
        <v>25</v>
      </c>
      <c r="C139" s="277" t="s">
        <v>70</v>
      </c>
      <c r="D139" s="278" t="s">
        <v>1053</v>
      </c>
      <c r="E139" s="276" t="s">
        <v>1054</v>
      </c>
      <c r="F139" s="276" t="s">
        <v>1054</v>
      </c>
      <c r="G139" s="317" t="s">
        <v>11</v>
      </c>
      <c r="H139" s="280"/>
      <c r="I139" s="279"/>
      <c r="J139" s="724" t="s">
        <v>2775</v>
      </c>
      <c r="K139" s="722"/>
    </row>
    <row r="140" spans="1:11" ht="18" customHeight="1">
      <c r="A140" s="479">
        <v>131</v>
      </c>
      <c r="B140" s="276" t="s">
        <v>25</v>
      </c>
      <c r="C140" s="277" t="s">
        <v>70</v>
      </c>
      <c r="D140" s="278" t="s">
        <v>1055</v>
      </c>
      <c r="E140" s="276" t="s">
        <v>1056</v>
      </c>
      <c r="F140" s="276" t="s">
        <v>1056</v>
      </c>
      <c r="G140" s="317" t="s">
        <v>11</v>
      </c>
      <c r="H140" s="280"/>
      <c r="I140" s="279"/>
      <c r="J140" s="724"/>
      <c r="K140" s="722"/>
    </row>
    <row r="141" spans="1:11" ht="18" customHeight="1">
      <c r="A141" s="479">
        <v>132</v>
      </c>
      <c r="B141" s="276" t="s">
        <v>25</v>
      </c>
      <c r="C141" s="277" t="s">
        <v>70</v>
      </c>
      <c r="D141" s="278" t="s">
        <v>1057</v>
      </c>
      <c r="E141" s="276" t="s">
        <v>1056</v>
      </c>
      <c r="F141" s="276" t="s">
        <v>1056</v>
      </c>
      <c r="G141" s="317" t="s">
        <v>11</v>
      </c>
      <c r="H141" s="280"/>
      <c r="I141" s="279"/>
      <c r="J141" s="724"/>
      <c r="K141" s="722"/>
    </row>
    <row r="142" spans="1:11" ht="18" customHeight="1">
      <c r="A142" s="479">
        <v>133</v>
      </c>
      <c r="B142" s="276" t="s">
        <v>25</v>
      </c>
      <c r="C142" s="277" t="s">
        <v>70</v>
      </c>
      <c r="D142" s="278" t="s">
        <v>1058</v>
      </c>
      <c r="E142" s="276" t="s">
        <v>1059</v>
      </c>
      <c r="F142" s="276" t="s">
        <v>1059</v>
      </c>
      <c r="G142" s="317" t="s">
        <v>11</v>
      </c>
      <c r="H142" s="280"/>
      <c r="I142" s="279"/>
      <c r="J142" s="724"/>
      <c r="K142" s="722"/>
    </row>
    <row r="143" spans="1:11" ht="18" customHeight="1">
      <c r="A143" s="479">
        <v>134</v>
      </c>
      <c r="B143" s="276" t="s">
        <v>25</v>
      </c>
      <c r="C143" s="277" t="s">
        <v>70</v>
      </c>
      <c r="D143" s="278" t="s">
        <v>1060</v>
      </c>
      <c r="E143" s="276" t="s">
        <v>1061</v>
      </c>
      <c r="F143" s="276" t="s">
        <v>1061</v>
      </c>
      <c r="G143" s="317" t="s">
        <v>11</v>
      </c>
      <c r="H143" s="280"/>
      <c r="I143" s="279"/>
      <c r="J143" s="724"/>
      <c r="K143" s="722"/>
    </row>
    <row r="144" spans="1:11" ht="18" customHeight="1">
      <c r="A144" s="479">
        <v>135</v>
      </c>
      <c r="B144" s="276" t="s">
        <v>25</v>
      </c>
      <c r="C144" s="277" t="s">
        <v>70</v>
      </c>
      <c r="D144" s="278" t="s">
        <v>1062</v>
      </c>
      <c r="E144" s="276" t="s">
        <v>1061</v>
      </c>
      <c r="F144" s="276" t="s">
        <v>1061</v>
      </c>
      <c r="G144" s="317" t="s">
        <v>11</v>
      </c>
      <c r="H144" s="280"/>
      <c r="I144" s="279"/>
      <c r="J144" s="724"/>
      <c r="K144" s="722"/>
    </row>
    <row r="145" spans="1:11" ht="18" customHeight="1">
      <c r="A145" s="479">
        <v>136</v>
      </c>
      <c r="B145" s="276" t="s">
        <v>25</v>
      </c>
      <c r="C145" s="277" t="s">
        <v>70</v>
      </c>
      <c r="D145" s="278" t="s">
        <v>1063</v>
      </c>
      <c r="E145" s="276" t="s">
        <v>76</v>
      </c>
      <c r="F145" s="276" t="s">
        <v>76</v>
      </c>
      <c r="G145" s="317" t="s">
        <v>11</v>
      </c>
      <c r="H145" s="280"/>
      <c r="I145" s="279"/>
      <c r="J145" s="724"/>
      <c r="K145" s="722"/>
    </row>
    <row r="146" spans="1:11" ht="18" customHeight="1">
      <c r="A146" s="479">
        <v>137</v>
      </c>
      <c r="B146" s="276" t="s">
        <v>25</v>
      </c>
      <c r="C146" s="277" t="s">
        <v>70</v>
      </c>
      <c r="D146" s="278" t="s">
        <v>1064</v>
      </c>
      <c r="E146" s="276" t="s">
        <v>1065</v>
      </c>
      <c r="F146" s="276" t="s">
        <v>1065</v>
      </c>
      <c r="G146" s="317" t="s">
        <v>11</v>
      </c>
      <c r="H146" s="280"/>
      <c r="I146" s="279"/>
      <c r="J146" s="724"/>
      <c r="K146" s="722"/>
    </row>
    <row r="147" spans="1:11" ht="18" customHeight="1">
      <c r="A147" s="479">
        <v>138</v>
      </c>
      <c r="B147" s="276" t="s">
        <v>25</v>
      </c>
      <c r="C147" s="277" t="s">
        <v>70</v>
      </c>
      <c r="D147" s="278" t="s">
        <v>1066</v>
      </c>
      <c r="E147" s="276" t="s">
        <v>1056</v>
      </c>
      <c r="F147" s="276" t="s">
        <v>1056</v>
      </c>
      <c r="G147" s="317" t="s">
        <v>11</v>
      </c>
      <c r="H147" s="280"/>
      <c r="I147" s="279"/>
      <c r="J147" s="724"/>
      <c r="K147" s="722"/>
    </row>
    <row r="148" spans="1:11" ht="18" customHeight="1">
      <c r="A148" s="479">
        <v>139</v>
      </c>
      <c r="B148" s="276" t="s">
        <v>25</v>
      </c>
      <c r="C148" s="277" t="s">
        <v>70</v>
      </c>
      <c r="D148" s="278" t="s">
        <v>1067</v>
      </c>
      <c r="E148" s="276" t="s">
        <v>1068</v>
      </c>
      <c r="F148" s="276" t="s">
        <v>1068</v>
      </c>
      <c r="G148" s="317" t="s">
        <v>11</v>
      </c>
      <c r="H148" s="280"/>
      <c r="I148" s="279"/>
      <c r="J148" s="724"/>
      <c r="K148" s="722"/>
    </row>
    <row r="149" spans="1:11" ht="18" customHeight="1">
      <c r="A149" s="479">
        <v>140</v>
      </c>
      <c r="B149" s="276" t="s">
        <v>25</v>
      </c>
      <c r="C149" s="277" t="s">
        <v>70</v>
      </c>
      <c r="D149" s="278" t="s">
        <v>1069</v>
      </c>
      <c r="E149" s="276" t="s">
        <v>1061</v>
      </c>
      <c r="F149" s="276" t="s">
        <v>1061</v>
      </c>
      <c r="G149" s="317" t="s">
        <v>11</v>
      </c>
      <c r="H149" s="280"/>
      <c r="I149" s="279"/>
      <c r="J149" s="724"/>
      <c r="K149" s="722"/>
    </row>
    <row r="150" spans="1:11" ht="18" customHeight="1">
      <c r="A150" s="479">
        <v>141</v>
      </c>
      <c r="B150" s="276" t="s">
        <v>25</v>
      </c>
      <c r="C150" s="277" t="s">
        <v>70</v>
      </c>
      <c r="D150" s="278" t="s">
        <v>1070</v>
      </c>
      <c r="E150" s="276" t="s">
        <v>1061</v>
      </c>
      <c r="F150" s="276" t="s">
        <v>1061</v>
      </c>
      <c r="G150" s="317" t="s">
        <v>11</v>
      </c>
      <c r="H150" s="280"/>
      <c r="I150" s="279"/>
      <c r="J150" s="724"/>
      <c r="K150" s="722"/>
    </row>
    <row r="151" spans="1:11" ht="18" customHeight="1">
      <c r="A151" s="479">
        <v>142</v>
      </c>
      <c r="B151" s="276" t="s">
        <v>25</v>
      </c>
      <c r="C151" s="277" t="s">
        <v>70</v>
      </c>
      <c r="D151" s="278" t="s">
        <v>1071</v>
      </c>
      <c r="E151" s="276" t="s">
        <v>76</v>
      </c>
      <c r="F151" s="276" t="s">
        <v>76</v>
      </c>
      <c r="G151" s="317" t="s">
        <v>11</v>
      </c>
      <c r="H151" s="280"/>
      <c r="I151" s="279"/>
      <c r="J151" s="724"/>
      <c r="K151" s="722"/>
    </row>
    <row r="152" spans="1:11" ht="18" customHeight="1">
      <c r="A152" s="479">
        <v>143</v>
      </c>
      <c r="B152" s="276" t="s">
        <v>25</v>
      </c>
      <c r="C152" s="277" t="s">
        <v>70</v>
      </c>
      <c r="D152" s="278" t="s">
        <v>1072</v>
      </c>
      <c r="E152" s="276" t="s">
        <v>1065</v>
      </c>
      <c r="F152" s="276" t="s">
        <v>1065</v>
      </c>
      <c r="G152" s="317" t="s">
        <v>11</v>
      </c>
      <c r="H152" s="280"/>
      <c r="I152" s="279"/>
      <c r="J152" s="724"/>
      <c r="K152" s="722"/>
    </row>
    <row r="153" spans="1:11" ht="18" customHeight="1">
      <c r="A153" s="479">
        <v>144</v>
      </c>
      <c r="B153" s="276" t="s">
        <v>25</v>
      </c>
      <c r="C153" s="277" t="s">
        <v>70</v>
      </c>
      <c r="D153" s="278" t="s">
        <v>1073</v>
      </c>
      <c r="E153" s="276" t="s">
        <v>1065</v>
      </c>
      <c r="F153" s="276" t="s">
        <v>1065</v>
      </c>
      <c r="G153" s="317" t="s">
        <v>11</v>
      </c>
      <c r="H153" s="280"/>
      <c r="I153" s="279"/>
      <c r="J153" s="724"/>
      <c r="K153" s="722"/>
    </row>
    <row r="154" spans="1:11" ht="18" customHeight="1">
      <c r="A154" s="479">
        <v>145</v>
      </c>
      <c r="B154" s="276" t="s">
        <v>25</v>
      </c>
      <c r="C154" s="277" t="s">
        <v>70</v>
      </c>
      <c r="D154" s="278" t="s">
        <v>1074</v>
      </c>
      <c r="E154" s="276" t="s">
        <v>1065</v>
      </c>
      <c r="F154" s="276" t="s">
        <v>1065</v>
      </c>
      <c r="G154" s="317" t="s">
        <v>11</v>
      </c>
      <c r="H154" s="280"/>
      <c r="I154" s="279"/>
      <c r="J154" s="724"/>
      <c r="K154" s="722"/>
    </row>
    <row r="155" spans="1:11" ht="18" customHeight="1">
      <c r="A155" s="479">
        <v>146</v>
      </c>
      <c r="B155" s="276" t="s">
        <v>25</v>
      </c>
      <c r="C155" s="277" t="s">
        <v>70</v>
      </c>
      <c r="D155" s="278" t="s">
        <v>1075</v>
      </c>
      <c r="E155" s="276" t="s">
        <v>1065</v>
      </c>
      <c r="F155" s="276" t="s">
        <v>1065</v>
      </c>
      <c r="G155" s="317" t="s">
        <v>11</v>
      </c>
      <c r="H155" s="280"/>
      <c r="I155" s="279"/>
      <c r="J155" s="724"/>
      <c r="K155" s="722"/>
    </row>
    <row r="156" spans="1:11" ht="18" customHeight="1">
      <c r="A156" s="479">
        <v>147</v>
      </c>
      <c r="B156" s="276" t="s">
        <v>25</v>
      </c>
      <c r="C156" s="277" t="s">
        <v>70</v>
      </c>
      <c r="D156" s="278" t="s">
        <v>1076</v>
      </c>
      <c r="E156" s="276" t="s">
        <v>1061</v>
      </c>
      <c r="F156" s="276" t="s">
        <v>1061</v>
      </c>
      <c r="G156" s="317" t="s">
        <v>11</v>
      </c>
      <c r="H156" s="280"/>
      <c r="I156" s="279"/>
      <c r="J156" s="724"/>
      <c r="K156" s="722"/>
    </row>
    <row r="157" spans="1:11" ht="18" customHeight="1">
      <c r="A157" s="479">
        <v>148</v>
      </c>
      <c r="B157" s="276" t="s">
        <v>25</v>
      </c>
      <c r="C157" s="277" t="s">
        <v>70</v>
      </c>
      <c r="D157" s="278" t="s">
        <v>1077</v>
      </c>
      <c r="E157" s="276" t="s">
        <v>76</v>
      </c>
      <c r="F157" s="276" t="s">
        <v>76</v>
      </c>
      <c r="G157" s="317" t="s">
        <v>11</v>
      </c>
      <c r="H157" s="280"/>
      <c r="I157" s="279"/>
      <c r="J157" s="724"/>
      <c r="K157" s="722"/>
    </row>
    <row r="158" spans="1:11" ht="18" customHeight="1">
      <c r="A158" s="479">
        <v>149</v>
      </c>
      <c r="B158" s="276" t="s">
        <v>25</v>
      </c>
      <c r="C158" s="277" t="s">
        <v>70</v>
      </c>
      <c r="D158" s="278" t="s">
        <v>1078</v>
      </c>
      <c r="E158" s="276" t="s">
        <v>1079</v>
      </c>
      <c r="F158" s="276" t="s">
        <v>1079</v>
      </c>
      <c r="G158" s="317" t="s">
        <v>11</v>
      </c>
      <c r="H158" s="280"/>
      <c r="I158" s="279"/>
      <c r="J158" s="724"/>
      <c r="K158" s="722"/>
    </row>
    <row r="159" spans="1:11" ht="18" customHeight="1">
      <c r="A159" s="479">
        <v>150</v>
      </c>
      <c r="B159" s="276" t="s">
        <v>25</v>
      </c>
      <c r="C159" s="277" t="s">
        <v>70</v>
      </c>
      <c r="D159" s="278" t="s">
        <v>1080</v>
      </c>
      <c r="E159" s="276" t="s">
        <v>1061</v>
      </c>
      <c r="F159" s="276" t="s">
        <v>1061</v>
      </c>
      <c r="G159" s="317" t="s">
        <v>11</v>
      </c>
      <c r="H159" s="280"/>
      <c r="I159" s="279"/>
      <c r="J159" s="724"/>
      <c r="K159" s="722"/>
    </row>
    <row r="160" spans="1:11" ht="18" customHeight="1">
      <c r="A160" s="479">
        <v>151</v>
      </c>
      <c r="B160" s="276" t="s">
        <v>25</v>
      </c>
      <c r="C160" s="277" t="s">
        <v>70</v>
      </c>
      <c r="D160" s="278" t="s">
        <v>1081</v>
      </c>
      <c r="E160" s="276" t="s">
        <v>76</v>
      </c>
      <c r="F160" s="276" t="s">
        <v>76</v>
      </c>
      <c r="G160" s="317" t="s">
        <v>11</v>
      </c>
      <c r="H160" s="280"/>
      <c r="I160" s="279"/>
      <c r="J160" s="724"/>
      <c r="K160" s="722"/>
    </row>
    <row r="161" spans="1:11" ht="18" customHeight="1">
      <c r="A161" s="479">
        <v>152</v>
      </c>
      <c r="B161" s="276" t="s">
        <v>25</v>
      </c>
      <c r="C161" s="277" t="s">
        <v>70</v>
      </c>
      <c r="D161" s="278" t="s">
        <v>1082</v>
      </c>
      <c r="E161" s="276" t="s">
        <v>1061</v>
      </c>
      <c r="F161" s="276" t="s">
        <v>1061</v>
      </c>
      <c r="G161" s="317" t="s">
        <v>11</v>
      </c>
      <c r="H161" s="280"/>
      <c r="I161" s="279"/>
      <c r="J161" s="724"/>
      <c r="K161" s="722"/>
    </row>
    <row r="162" spans="1:11" ht="18" customHeight="1">
      <c r="A162" s="479">
        <v>153</v>
      </c>
      <c r="B162" s="276" t="s">
        <v>25</v>
      </c>
      <c r="C162" s="277" t="s">
        <v>70</v>
      </c>
      <c r="D162" s="278" t="s">
        <v>1083</v>
      </c>
      <c r="E162" s="276" t="s">
        <v>1061</v>
      </c>
      <c r="F162" s="276" t="s">
        <v>1061</v>
      </c>
      <c r="G162" s="317" t="s">
        <v>11</v>
      </c>
      <c r="H162" s="280"/>
      <c r="I162" s="279"/>
      <c r="J162" s="724"/>
      <c r="K162" s="722"/>
    </row>
    <row r="163" spans="1:11" ht="18" customHeight="1">
      <c r="A163" s="479">
        <v>154</v>
      </c>
      <c r="B163" s="276" t="s">
        <v>25</v>
      </c>
      <c r="C163" s="277" t="s">
        <v>70</v>
      </c>
      <c r="D163" s="278" t="s">
        <v>1084</v>
      </c>
      <c r="E163" s="276" t="s">
        <v>76</v>
      </c>
      <c r="F163" s="276" t="s">
        <v>76</v>
      </c>
      <c r="G163" s="317" t="s">
        <v>11</v>
      </c>
      <c r="H163" s="280"/>
      <c r="I163" s="279"/>
      <c r="J163" s="724"/>
      <c r="K163" s="722"/>
    </row>
    <row r="164" spans="1:11" ht="18" customHeight="1">
      <c r="A164" s="479">
        <v>155</v>
      </c>
      <c r="B164" s="276" t="s">
        <v>25</v>
      </c>
      <c r="C164" s="277" t="s">
        <v>70</v>
      </c>
      <c r="D164" s="278" t="s">
        <v>1085</v>
      </c>
      <c r="E164" s="276" t="s">
        <v>1086</v>
      </c>
      <c r="F164" s="276" t="s">
        <v>1086</v>
      </c>
      <c r="G164" s="317" t="s">
        <v>11</v>
      </c>
      <c r="H164" s="280"/>
      <c r="I164" s="279"/>
      <c r="J164" s="724"/>
      <c r="K164" s="722"/>
    </row>
    <row r="165" spans="1:11" ht="18" customHeight="1">
      <c r="A165" s="479">
        <v>156</v>
      </c>
      <c r="B165" s="276" t="s">
        <v>25</v>
      </c>
      <c r="C165" s="277" t="s">
        <v>70</v>
      </c>
      <c r="D165" s="278" t="s">
        <v>1087</v>
      </c>
      <c r="E165" s="276" t="s">
        <v>1088</v>
      </c>
      <c r="F165" s="276" t="s">
        <v>1088</v>
      </c>
      <c r="G165" s="317" t="s">
        <v>11</v>
      </c>
      <c r="H165" s="280"/>
      <c r="I165" s="279"/>
      <c r="J165" s="724"/>
      <c r="K165" s="722"/>
    </row>
    <row r="166" spans="1:11" ht="16.5" customHeight="1">
      <c r="A166" s="479">
        <v>157</v>
      </c>
      <c r="B166" s="276" t="s">
        <v>25</v>
      </c>
      <c r="C166" s="277" t="s">
        <v>70</v>
      </c>
      <c r="D166" s="278" t="s">
        <v>2219</v>
      </c>
      <c r="E166" s="279"/>
      <c r="F166" s="279"/>
      <c r="G166" s="317" t="s">
        <v>11</v>
      </c>
      <c r="H166" s="280"/>
      <c r="I166" s="321" t="s">
        <v>2741</v>
      </c>
      <c r="J166" s="282" t="s">
        <v>2740</v>
      </c>
      <c r="K166" s="503"/>
    </row>
    <row r="167" spans="1:11" ht="16.5" customHeight="1">
      <c r="A167" s="479">
        <v>158</v>
      </c>
      <c r="B167" s="276" t="s">
        <v>25</v>
      </c>
      <c r="C167" s="277" t="s">
        <v>301</v>
      </c>
      <c r="D167" s="278" t="s">
        <v>1089</v>
      </c>
      <c r="E167" s="279"/>
      <c r="F167" s="279"/>
      <c r="G167" s="317" t="s">
        <v>11</v>
      </c>
      <c r="H167" s="280"/>
      <c r="I167" s="279"/>
      <c r="J167" s="346" t="s">
        <v>2211</v>
      </c>
      <c r="K167" s="504"/>
    </row>
    <row r="168" spans="1:11" ht="16.5" customHeight="1">
      <c r="A168" s="479">
        <v>159</v>
      </c>
      <c r="B168" s="276" t="s">
        <v>25</v>
      </c>
      <c r="C168" s="277" t="s">
        <v>301</v>
      </c>
      <c r="D168" s="278" t="s">
        <v>1090</v>
      </c>
      <c r="E168" s="323" t="s">
        <v>2263</v>
      </c>
      <c r="F168" s="323" t="s">
        <v>2263</v>
      </c>
      <c r="G168" s="317" t="s">
        <v>11</v>
      </c>
      <c r="H168" s="280"/>
      <c r="I168" s="279"/>
      <c r="J168" s="720" t="s">
        <v>2044</v>
      </c>
      <c r="K168" s="504"/>
    </row>
    <row r="169" spans="1:11" ht="16.5" customHeight="1">
      <c r="A169" s="479">
        <v>160</v>
      </c>
      <c r="B169" s="276" t="s">
        <v>25</v>
      </c>
      <c r="C169" s="277" t="s">
        <v>301</v>
      </c>
      <c r="D169" s="278" t="s">
        <v>1375</v>
      </c>
      <c r="E169" s="314" t="s">
        <v>2251</v>
      </c>
      <c r="F169" s="314" t="s">
        <v>2251</v>
      </c>
      <c r="G169" s="317" t="s">
        <v>11</v>
      </c>
      <c r="H169" s="280"/>
      <c r="I169" s="279"/>
      <c r="J169" s="720"/>
      <c r="K169" s="504"/>
    </row>
    <row r="170" spans="1:11" ht="16.5" customHeight="1">
      <c r="A170" s="479">
        <v>161</v>
      </c>
      <c r="B170" s="276" t="s">
        <v>25</v>
      </c>
      <c r="C170" s="277" t="s">
        <v>301</v>
      </c>
      <c r="D170" s="278" t="s">
        <v>1376</v>
      </c>
      <c r="E170" s="314" t="s">
        <v>2264</v>
      </c>
      <c r="F170" s="314" t="s">
        <v>2264</v>
      </c>
      <c r="G170" s="317" t="s">
        <v>11</v>
      </c>
      <c r="H170" s="280"/>
      <c r="I170" s="279"/>
      <c r="J170" s="720"/>
      <c r="K170" s="504"/>
    </row>
    <row r="171" spans="1:11" ht="16.5" customHeight="1">
      <c r="A171" s="479">
        <v>162</v>
      </c>
      <c r="B171" s="276" t="s">
        <v>25</v>
      </c>
      <c r="C171" s="277" t="s">
        <v>301</v>
      </c>
      <c r="D171" s="278" t="s">
        <v>1377</v>
      </c>
      <c r="E171" s="314" t="s">
        <v>2265</v>
      </c>
      <c r="F171" s="314" t="s">
        <v>2265</v>
      </c>
      <c r="G171" s="317" t="s">
        <v>11</v>
      </c>
      <c r="H171" s="280"/>
      <c r="I171" s="279"/>
      <c r="J171" s="720"/>
      <c r="K171" s="504"/>
    </row>
    <row r="172" spans="1:11" ht="16.5" customHeight="1">
      <c r="A172" s="479">
        <v>163</v>
      </c>
      <c r="B172" s="276" t="s">
        <v>25</v>
      </c>
      <c r="C172" s="277" t="s">
        <v>301</v>
      </c>
      <c r="D172" s="278" t="s">
        <v>1378</v>
      </c>
      <c r="E172" s="314" t="s">
        <v>2266</v>
      </c>
      <c r="F172" s="314" t="s">
        <v>2266</v>
      </c>
      <c r="G172" s="317" t="s">
        <v>11</v>
      </c>
      <c r="H172" s="280"/>
      <c r="I172" s="279"/>
      <c r="J172" s="720"/>
      <c r="K172" s="504"/>
    </row>
    <row r="173" spans="1:11" ht="16.5" customHeight="1">
      <c r="A173" s="479">
        <v>164</v>
      </c>
      <c r="B173" s="276" t="s">
        <v>25</v>
      </c>
      <c r="C173" s="277" t="s">
        <v>301</v>
      </c>
      <c r="D173" s="278" t="s">
        <v>1379</v>
      </c>
      <c r="E173" s="323" t="s">
        <v>2267</v>
      </c>
      <c r="F173" s="323" t="s">
        <v>2267</v>
      </c>
      <c r="G173" s="317" t="s">
        <v>11</v>
      </c>
      <c r="H173" s="280"/>
      <c r="I173" s="279"/>
      <c r="J173" s="720"/>
      <c r="K173" s="504"/>
    </row>
    <row r="174" spans="1:11" ht="16.5" customHeight="1">
      <c r="A174" s="479">
        <v>165</v>
      </c>
      <c r="B174" s="276" t="s">
        <v>25</v>
      </c>
      <c r="C174" s="277" t="s">
        <v>301</v>
      </c>
      <c r="D174" s="278" t="s">
        <v>1380</v>
      </c>
      <c r="E174" s="323" t="s">
        <v>2263</v>
      </c>
      <c r="F174" s="323" t="s">
        <v>2263</v>
      </c>
      <c r="G174" s="317" t="s">
        <v>11</v>
      </c>
      <c r="H174" s="280"/>
      <c r="I174" s="279"/>
      <c r="J174" s="720"/>
      <c r="K174" s="504"/>
    </row>
    <row r="175" spans="1:11" ht="16.5" customHeight="1">
      <c r="A175" s="479">
        <v>166</v>
      </c>
      <c r="B175" s="276" t="s">
        <v>25</v>
      </c>
      <c r="C175" s="277" t="s">
        <v>301</v>
      </c>
      <c r="D175" s="278" t="s">
        <v>2290</v>
      </c>
      <c r="E175" s="315" t="s">
        <v>2291</v>
      </c>
      <c r="F175" s="315" t="s">
        <v>2273</v>
      </c>
      <c r="G175" s="317" t="s">
        <v>11</v>
      </c>
      <c r="H175" s="280"/>
      <c r="I175" s="279"/>
      <c r="J175" s="720"/>
      <c r="K175" s="504"/>
    </row>
    <row r="176" spans="1:11" ht="16.5" customHeight="1">
      <c r="A176" s="479">
        <v>167</v>
      </c>
      <c r="B176" s="276" t="s">
        <v>25</v>
      </c>
      <c r="C176" s="277" t="s">
        <v>301</v>
      </c>
      <c r="D176" s="278" t="s">
        <v>1381</v>
      </c>
      <c r="E176" s="314" t="s">
        <v>2249</v>
      </c>
      <c r="F176" s="314" t="s">
        <v>2249</v>
      </c>
      <c r="G176" s="317" t="s">
        <v>11</v>
      </c>
      <c r="H176" s="280"/>
      <c r="I176" s="279"/>
      <c r="J176" s="720"/>
      <c r="K176" s="504"/>
    </row>
    <row r="177" spans="1:11" ht="16.5" customHeight="1">
      <c r="A177" s="479">
        <v>168</v>
      </c>
      <c r="B177" s="276" t="s">
        <v>25</v>
      </c>
      <c r="C177" s="277" t="s">
        <v>301</v>
      </c>
      <c r="D177" s="278" t="s">
        <v>1382</v>
      </c>
      <c r="E177" s="314" t="s">
        <v>2248</v>
      </c>
      <c r="F177" s="314" t="s">
        <v>2248</v>
      </c>
      <c r="G177" s="317" t="s">
        <v>11</v>
      </c>
      <c r="H177" s="280"/>
      <c r="I177" s="279"/>
      <c r="J177" s="720"/>
      <c r="K177" s="504"/>
    </row>
    <row r="178" spans="1:11" ht="16.5" customHeight="1">
      <c r="A178" s="479">
        <v>169</v>
      </c>
      <c r="B178" s="276" t="s">
        <v>25</v>
      </c>
      <c r="C178" s="277" t="s">
        <v>301</v>
      </c>
      <c r="D178" s="278" t="s">
        <v>1383</v>
      </c>
      <c r="E178" s="316" t="s">
        <v>2250</v>
      </c>
      <c r="F178" s="316" t="s">
        <v>2250</v>
      </c>
      <c r="G178" s="317" t="s">
        <v>11</v>
      </c>
      <c r="H178" s="280"/>
      <c r="I178" s="279"/>
      <c r="J178" s="720"/>
      <c r="K178" s="504"/>
    </row>
    <row r="179" spans="1:11" ht="16.5" customHeight="1">
      <c r="A179" s="479">
        <v>170</v>
      </c>
      <c r="B179" s="276" t="s">
        <v>25</v>
      </c>
      <c r="C179" s="277" t="s">
        <v>301</v>
      </c>
      <c r="D179" s="278" t="s">
        <v>1384</v>
      </c>
      <c r="E179" s="316" t="s">
        <v>2247</v>
      </c>
      <c r="F179" s="316" t="s">
        <v>2247</v>
      </c>
      <c r="G179" s="317" t="s">
        <v>11</v>
      </c>
      <c r="H179" s="280"/>
      <c r="I179" s="279"/>
      <c r="J179" s="720"/>
      <c r="K179" s="504"/>
    </row>
    <row r="180" spans="1:11" ht="16.5" customHeight="1">
      <c r="A180" s="479">
        <v>171</v>
      </c>
      <c r="B180" s="276" t="s">
        <v>25</v>
      </c>
      <c r="C180" s="277" t="s">
        <v>301</v>
      </c>
      <c r="D180" s="278" t="s">
        <v>1385</v>
      </c>
      <c r="E180" s="316" t="s">
        <v>2248</v>
      </c>
      <c r="F180" s="316" t="s">
        <v>2248</v>
      </c>
      <c r="G180" s="317" t="s">
        <v>11</v>
      </c>
      <c r="H180" s="280"/>
      <c r="I180" s="279"/>
      <c r="J180" s="720"/>
      <c r="K180" s="504"/>
    </row>
    <row r="181" spans="1:11" ht="16.5" customHeight="1">
      <c r="A181" s="479">
        <v>172</v>
      </c>
      <c r="B181" s="276" t="s">
        <v>25</v>
      </c>
      <c r="C181" s="277" t="s">
        <v>301</v>
      </c>
      <c r="D181" s="278" t="s">
        <v>1386</v>
      </c>
      <c r="E181" s="316" t="s">
        <v>2250</v>
      </c>
      <c r="F181" s="316" t="s">
        <v>2250</v>
      </c>
      <c r="G181" s="317" t="s">
        <v>11</v>
      </c>
      <c r="H181" s="280"/>
      <c r="I181" s="279"/>
      <c r="J181" s="720"/>
      <c r="K181" s="504"/>
    </row>
    <row r="182" spans="1:11" ht="16.5" customHeight="1">
      <c r="A182" s="479">
        <v>173</v>
      </c>
      <c r="B182" s="276" t="s">
        <v>25</v>
      </c>
      <c r="C182" s="277" t="s">
        <v>301</v>
      </c>
      <c r="D182" s="278" t="s">
        <v>1387</v>
      </c>
      <c r="E182" s="316" t="s">
        <v>2247</v>
      </c>
      <c r="F182" s="316" t="s">
        <v>2247</v>
      </c>
      <c r="G182" s="317" t="s">
        <v>11</v>
      </c>
      <c r="H182" s="280"/>
      <c r="I182" s="279"/>
      <c r="J182" s="720"/>
      <c r="K182" s="504"/>
    </row>
    <row r="183" spans="1:11" ht="16.5" customHeight="1">
      <c r="A183" s="479">
        <v>174</v>
      </c>
      <c r="B183" s="276" t="s">
        <v>25</v>
      </c>
      <c r="C183" s="277" t="s">
        <v>301</v>
      </c>
      <c r="D183" s="278" t="s">
        <v>1388</v>
      </c>
      <c r="E183" s="316" t="s">
        <v>2248</v>
      </c>
      <c r="F183" s="316" t="s">
        <v>2248</v>
      </c>
      <c r="G183" s="317" t="s">
        <v>11</v>
      </c>
      <c r="H183" s="280"/>
      <c r="I183" s="279"/>
      <c r="J183" s="720"/>
      <c r="K183" s="504"/>
    </row>
    <row r="184" spans="1:11" ht="16.5" customHeight="1">
      <c r="A184" s="479">
        <v>175</v>
      </c>
      <c r="B184" s="276" t="s">
        <v>25</v>
      </c>
      <c r="C184" s="277" t="s">
        <v>301</v>
      </c>
      <c r="D184" s="278" t="s">
        <v>1389</v>
      </c>
      <c r="E184" s="316" t="s">
        <v>2268</v>
      </c>
      <c r="F184" s="316" t="s">
        <v>2268</v>
      </c>
      <c r="G184" s="317" t="s">
        <v>11</v>
      </c>
      <c r="H184" s="280"/>
      <c r="I184" s="279"/>
      <c r="J184" s="720"/>
      <c r="K184" s="504"/>
    </row>
    <row r="185" spans="1:11" ht="16.5" customHeight="1">
      <c r="A185" s="479">
        <v>176</v>
      </c>
      <c r="B185" s="276" t="s">
        <v>25</v>
      </c>
      <c r="C185" s="277" t="s">
        <v>301</v>
      </c>
      <c r="D185" s="278" t="s">
        <v>1390</v>
      </c>
      <c r="E185" s="316" t="s">
        <v>2250</v>
      </c>
      <c r="F185" s="316" t="s">
        <v>2250</v>
      </c>
      <c r="G185" s="317" t="s">
        <v>11</v>
      </c>
      <c r="H185" s="280"/>
      <c r="I185" s="279"/>
      <c r="J185" s="720"/>
      <c r="K185" s="504"/>
    </row>
    <row r="186" spans="1:11" ht="16.5" customHeight="1">
      <c r="A186" s="479">
        <v>177</v>
      </c>
      <c r="B186" s="276" t="s">
        <v>25</v>
      </c>
      <c r="C186" s="277" t="s">
        <v>301</v>
      </c>
      <c r="D186" s="278" t="s">
        <v>1391</v>
      </c>
      <c r="E186" s="324" t="s">
        <v>2248</v>
      </c>
      <c r="F186" s="324" t="s">
        <v>2248</v>
      </c>
      <c r="G186" s="317" t="s">
        <v>11</v>
      </c>
      <c r="H186" s="280"/>
      <c r="I186" s="279"/>
      <c r="J186" s="720"/>
      <c r="K186" s="504"/>
    </row>
    <row r="187" spans="1:11" ht="16.5" customHeight="1">
      <c r="A187" s="479">
        <v>178</v>
      </c>
      <c r="B187" s="276" t="s">
        <v>25</v>
      </c>
      <c r="C187" s="277" t="s">
        <v>301</v>
      </c>
      <c r="D187" s="278" t="s">
        <v>1392</v>
      </c>
      <c r="E187" s="316" t="s">
        <v>2269</v>
      </c>
      <c r="F187" s="316" t="s">
        <v>2269</v>
      </c>
      <c r="G187" s="317" t="s">
        <v>11</v>
      </c>
      <c r="H187" s="280"/>
      <c r="I187" s="279"/>
      <c r="J187" s="720"/>
      <c r="K187" s="504"/>
    </row>
    <row r="188" spans="1:11" ht="16.5" customHeight="1">
      <c r="A188" s="479">
        <v>179</v>
      </c>
      <c r="B188" s="276" t="s">
        <v>25</v>
      </c>
      <c r="C188" s="277" t="s">
        <v>301</v>
      </c>
      <c r="D188" s="278" t="s">
        <v>1393</v>
      </c>
      <c r="E188" s="316" t="s">
        <v>2270</v>
      </c>
      <c r="F188" s="316" t="s">
        <v>2270</v>
      </c>
      <c r="G188" s="317" t="s">
        <v>11</v>
      </c>
      <c r="H188" s="280"/>
      <c r="I188" s="279"/>
      <c r="J188" s="720"/>
      <c r="K188" s="504"/>
    </row>
    <row r="189" spans="1:11" ht="16.5" customHeight="1">
      <c r="A189" s="479">
        <v>180</v>
      </c>
      <c r="B189" s="276" t="s">
        <v>25</v>
      </c>
      <c r="C189" s="277" t="s">
        <v>301</v>
      </c>
      <c r="D189" s="278" t="s">
        <v>1394</v>
      </c>
      <c r="E189" s="316" t="s">
        <v>2271</v>
      </c>
      <c r="F189" s="316" t="s">
        <v>2271</v>
      </c>
      <c r="G189" s="317" t="s">
        <v>11</v>
      </c>
      <c r="H189" s="280"/>
      <c r="I189" s="279"/>
      <c r="J189" s="720"/>
      <c r="K189" s="504"/>
    </row>
    <row r="190" spans="1:11" ht="16.5" customHeight="1">
      <c r="A190" s="479">
        <v>181</v>
      </c>
      <c r="B190" s="276" t="s">
        <v>25</v>
      </c>
      <c r="C190" s="277" t="s">
        <v>301</v>
      </c>
      <c r="D190" s="278" t="s">
        <v>1395</v>
      </c>
      <c r="E190" s="316" t="s">
        <v>2272</v>
      </c>
      <c r="F190" s="316" t="s">
        <v>2272</v>
      </c>
      <c r="G190" s="317" t="s">
        <v>11</v>
      </c>
      <c r="H190" s="280"/>
      <c r="I190" s="279"/>
      <c r="J190" s="720"/>
      <c r="K190" s="504"/>
    </row>
    <row r="191" spans="1:11" ht="16.5" customHeight="1">
      <c r="A191" s="479">
        <v>182</v>
      </c>
      <c r="B191" s="276" t="s">
        <v>25</v>
      </c>
      <c r="C191" s="277" t="s">
        <v>301</v>
      </c>
      <c r="D191" s="278" t="s">
        <v>1396</v>
      </c>
      <c r="E191" s="316" t="s">
        <v>2270</v>
      </c>
      <c r="F191" s="316" t="s">
        <v>2270</v>
      </c>
      <c r="G191" s="317" t="s">
        <v>11</v>
      </c>
      <c r="H191" s="280"/>
      <c r="I191" s="279"/>
      <c r="J191" s="720"/>
      <c r="K191" s="504"/>
    </row>
    <row r="192" spans="1:11" ht="16.5" customHeight="1">
      <c r="A192" s="479">
        <v>183</v>
      </c>
      <c r="B192" s="276" t="s">
        <v>25</v>
      </c>
      <c r="C192" s="277" t="s">
        <v>301</v>
      </c>
      <c r="D192" s="278" t="s">
        <v>1397</v>
      </c>
      <c r="E192" s="316" t="s">
        <v>2254</v>
      </c>
      <c r="F192" s="316" t="s">
        <v>2254</v>
      </c>
      <c r="G192" s="317" t="s">
        <v>11</v>
      </c>
      <c r="H192" s="280"/>
      <c r="I192" s="279"/>
      <c r="J192" s="720"/>
      <c r="K192" s="504"/>
    </row>
    <row r="193" spans="1:11" ht="16.5" customHeight="1">
      <c r="A193" s="479">
        <v>184</v>
      </c>
      <c r="B193" s="276" t="s">
        <v>25</v>
      </c>
      <c r="C193" s="277" t="s">
        <v>301</v>
      </c>
      <c r="D193" s="278" t="s">
        <v>1398</v>
      </c>
      <c r="E193" s="316" t="s">
        <v>2248</v>
      </c>
      <c r="F193" s="316" t="s">
        <v>2248</v>
      </c>
      <c r="G193" s="317" t="s">
        <v>11</v>
      </c>
      <c r="H193" s="280"/>
      <c r="I193" s="279"/>
      <c r="J193" s="720"/>
      <c r="K193" s="504"/>
    </row>
    <row r="194" spans="1:11" ht="16.5" customHeight="1">
      <c r="A194" s="479">
        <v>185</v>
      </c>
      <c r="B194" s="276" t="s">
        <v>25</v>
      </c>
      <c r="C194" s="277" t="s">
        <v>301</v>
      </c>
      <c r="D194" s="278" t="s">
        <v>2292</v>
      </c>
      <c r="E194" s="325" t="s">
        <v>2274</v>
      </c>
      <c r="F194" s="325" t="s">
        <v>2274</v>
      </c>
      <c r="G194" s="317" t="s">
        <v>11</v>
      </c>
      <c r="H194" s="280"/>
      <c r="I194" s="279"/>
      <c r="J194" s="720"/>
      <c r="K194" s="504"/>
    </row>
    <row r="195" spans="1:11" ht="16.5" customHeight="1">
      <c r="A195" s="479">
        <v>186</v>
      </c>
      <c r="B195" s="276" t="s">
        <v>25</v>
      </c>
      <c r="C195" s="277" t="s">
        <v>302</v>
      </c>
      <c r="D195" s="278" t="s">
        <v>2226</v>
      </c>
      <c r="E195" s="279"/>
      <c r="F195" s="279"/>
      <c r="G195" s="317" t="s">
        <v>11</v>
      </c>
      <c r="H195" s="280"/>
      <c r="I195" s="279"/>
      <c r="J195" s="326" t="s">
        <v>2324</v>
      </c>
      <c r="K195" s="505" t="s">
        <v>2745</v>
      </c>
    </row>
    <row r="196" spans="1:11" s="206" customFormat="1" ht="16.5" customHeight="1">
      <c r="A196" s="479">
        <v>187</v>
      </c>
      <c r="B196" s="314" t="s">
        <v>2134</v>
      </c>
      <c r="C196" s="298" t="s">
        <v>2135</v>
      </c>
      <c r="D196" s="327" t="s">
        <v>2136</v>
      </c>
      <c r="E196" s="316" t="s">
        <v>2374</v>
      </c>
      <c r="F196" s="316" t="s">
        <v>2374</v>
      </c>
      <c r="G196" s="317" t="s">
        <v>11</v>
      </c>
      <c r="H196" s="328"/>
      <c r="I196" s="329"/>
      <c r="J196" s="727" t="s">
        <v>2179</v>
      </c>
      <c r="K196" s="506"/>
    </row>
    <row r="197" spans="1:11" s="206" customFormat="1" ht="16.5" customHeight="1">
      <c r="A197" s="479">
        <v>188</v>
      </c>
      <c r="B197" s="314" t="s">
        <v>2134</v>
      </c>
      <c r="C197" s="298" t="s">
        <v>2135</v>
      </c>
      <c r="D197" s="327" t="s">
        <v>2137</v>
      </c>
      <c r="E197" s="316" t="s">
        <v>2375</v>
      </c>
      <c r="F197" s="316" t="s">
        <v>2375</v>
      </c>
      <c r="G197" s="317" t="s">
        <v>11</v>
      </c>
      <c r="H197" s="328"/>
      <c r="I197" s="329"/>
      <c r="J197" s="727"/>
      <c r="K197" s="506"/>
    </row>
    <row r="198" spans="1:11" s="206" customFormat="1" ht="16.5" customHeight="1">
      <c r="A198" s="479">
        <v>189</v>
      </c>
      <c r="B198" s="314" t="s">
        <v>2134</v>
      </c>
      <c r="C198" s="298" t="s">
        <v>2135</v>
      </c>
      <c r="D198" s="327" t="s">
        <v>2138</v>
      </c>
      <c r="E198" s="316" t="s">
        <v>2376</v>
      </c>
      <c r="F198" s="316" t="s">
        <v>2376</v>
      </c>
      <c r="G198" s="317" t="s">
        <v>11</v>
      </c>
      <c r="H198" s="328"/>
      <c r="I198" s="329"/>
      <c r="J198" s="330" t="s">
        <v>2158</v>
      </c>
      <c r="K198" s="506"/>
    </row>
    <row r="199" spans="1:11" s="206" customFormat="1" ht="16.5" customHeight="1">
      <c r="A199" s="479">
        <v>190</v>
      </c>
      <c r="B199" s="314" t="s">
        <v>2134</v>
      </c>
      <c r="C199" s="298" t="s">
        <v>2135</v>
      </c>
      <c r="D199" s="327" t="s">
        <v>2139</v>
      </c>
      <c r="E199" s="316" t="s">
        <v>2377</v>
      </c>
      <c r="F199" s="316" t="s">
        <v>2377</v>
      </c>
      <c r="G199" s="317" t="s">
        <v>11</v>
      </c>
      <c r="H199" s="328"/>
      <c r="I199" s="329"/>
      <c r="J199" s="330" t="s">
        <v>2159</v>
      </c>
      <c r="K199" s="506"/>
    </row>
    <row r="200" spans="1:11" s="206" customFormat="1" ht="16.5" customHeight="1">
      <c r="A200" s="479">
        <v>191</v>
      </c>
      <c r="B200" s="314" t="s">
        <v>2134</v>
      </c>
      <c r="C200" s="298" t="s">
        <v>2135</v>
      </c>
      <c r="D200" s="327" t="s">
        <v>2140</v>
      </c>
      <c r="E200" s="316" t="s">
        <v>2378</v>
      </c>
      <c r="F200" s="316" t="s">
        <v>2378</v>
      </c>
      <c r="G200" s="317" t="s">
        <v>11</v>
      </c>
      <c r="H200" s="328"/>
      <c r="I200" s="329"/>
      <c r="J200" s="330" t="s">
        <v>2160</v>
      </c>
      <c r="K200" s="506"/>
    </row>
    <row r="201" spans="1:11" s="206" customFormat="1" ht="16.5" customHeight="1">
      <c r="A201" s="479">
        <v>192</v>
      </c>
      <c r="B201" s="314" t="s">
        <v>2134</v>
      </c>
      <c r="C201" s="298" t="s">
        <v>2135</v>
      </c>
      <c r="D201" s="327" t="s">
        <v>2141</v>
      </c>
      <c r="E201" s="315" t="s">
        <v>2362</v>
      </c>
      <c r="F201" s="315" t="s">
        <v>2362</v>
      </c>
      <c r="G201" s="317" t="s">
        <v>11</v>
      </c>
      <c r="H201" s="328"/>
      <c r="I201" s="329"/>
      <c r="J201" s="330" t="s">
        <v>2161</v>
      </c>
      <c r="K201" s="506"/>
    </row>
    <row r="202" spans="1:11" s="206" customFormat="1" ht="16.5" customHeight="1">
      <c r="A202" s="479">
        <v>193</v>
      </c>
      <c r="B202" s="314" t="s">
        <v>2134</v>
      </c>
      <c r="C202" s="298" t="s">
        <v>2135</v>
      </c>
      <c r="D202" s="327" t="s">
        <v>2142</v>
      </c>
      <c r="E202" s="314" t="s">
        <v>2143</v>
      </c>
      <c r="F202" s="314" t="s">
        <v>2143</v>
      </c>
      <c r="G202" s="317" t="s">
        <v>11</v>
      </c>
      <c r="H202" s="328"/>
      <c r="I202" s="329"/>
      <c r="J202" s="330" t="s">
        <v>2162</v>
      </c>
      <c r="K202" s="506"/>
    </row>
    <row r="203" spans="1:11" s="206" customFormat="1" ht="16.5" customHeight="1">
      <c r="A203" s="479">
        <v>194</v>
      </c>
      <c r="B203" s="314" t="s">
        <v>2134</v>
      </c>
      <c r="C203" s="298" t="s">
        <v>2135</v>
      </c>
      <c r="D203" s="327" t="s">
        <v>2144</v>
      </c>
      <c r="E203" s="315" t="s">
        <v>2363</v>
      </c>
      <c r="F203" s="315" t="s">
        <v>2363</v>
      </c>
      <c r="G203" s="317" t="s">
        <v>11</v>
      </c>
      <c r="H203" s="314"/>
      <c r="I203" s="329"/>
      <c r="J203" s="330" t="s">
        <v>2163</v>
      </c>
      <c r="K203" s="506"/>
    </row>
    <row r="204" spans="1:11" s="206" customFormat="1" ht="16.5" customHeight="1">
      <c r="A204" s="479">
        <v>195</v>
      </c>
      <c r="B204" s="314" t="s">
        <v>2134</v>
      </c>
      <c r="C204" s="298" t="s">
        <v>2135</v>
      </c>
      <c r="D204" s="327" t="s">
        <v>2145</v>
      </c>
      <c r="E204" s="315" t="s">
        <v>2364</v>
      </c>
      <c r="F204" s="315" t="s">
        <v>2364</v>
      </c>
      <c r="G204" s="317" t="s">
        <v>11</v>
      </c>
      <c r="H204" s="328"/>
      <c r="I204" s="329"/>
      <c r="J204" s="330" t="s">
        <v>2164</v>
      </c>
      <c r="K204" s="506"/>
    </row>
    <row r="205" spans="1:11" s="206" customFormat="1" ht="16.5" customHeight="1">
      <c r="A205" s="479">
        <v>196</v>
      </c>
      <c r="B205" s="314" t="s">
        <v>2134</v>
      </c>
      <c r="C205" s="298" t="s">
        <v>2135</v>
      </c>
      <c r="D205" s="327" t="s">
        <v>2146</v>
      </c>
      <c r="E205" s="325" t="s">
        <v>2365</v>
      </c>
      <c r="F205" s="325" t="s">
        <v>2365</v>
      </c>
      <c r="G205" s="317" t="s">
        <v>11</v>
      </c>
      <c r="H205" s="328"/>
      <c r="I205" s="329"/>
      <c r="J205" s="330" t="s">
        <v>2165</v>
      </c>
      <c r="K205" s="506"/>
    </row>
    <row r="206" spans="1:11" s="206" customFormat="1" ht="16.5" customHeight="1">
      <c r="A206" s="479">
        <v>197</v>
      </c>
      <c r="B206" s="314" t="s">
        <v>2134</v>
      </c>
      <c r="C206" s="298" t="s">
        <v>2135</v>
      </c>
      <c r="D206" s="327" t="s">
        <v>2147</v>
      </c>
      <c r="E206" s="315" t="s">
        <v>2366</v>
      </c>
      <c r="F206" s="315" t="s">
        <v>2366</v>
      </c>
      <c r="G206" s="317" t="s">
        <v>11</v>
      </c>
      <c r="H206" s="328"/>
      <c r="I206" s="329"/>
      <c r="J206" s="330" t="s">
        <v>2166</v>
      </c>
      <c r="K206" s="506"/>
    </row>
    <row r="207" spans="1:11" s="206" customFormat="1" ht="16.5" customHeight="1">
      <c r="A207" s="479">
        <v>198</v>
      </c>
      <c r="B207" s="314" t="s">
        <v>2134</v>
      </c>
      <c r="C207" s="298" t="s">
        <v>2135</v>
      </c>
      <c r="D207" s="327" t="s">
        <v>2148</v>
      </c>
      <c r="E207" s="331" t="s">
        <v>2379</v>
      </c>
      <c r="F207" s="331" t="s">
        <v>2379</v>
      </c>
      <c r="G207" s="317" t="s">
        <v>11</v>
      </c>
      <c r="H207" s="328"/>
      <c r="I207" s="329"/>
      <c r="J207" s="330" t="s">
        <v>2167</v>
      </c>
      <c r="K207" s="506"/>
    </row>
    <row r="208" spans="1:11" s="206" customFormat="1" ht="16.5" customHeight="1">
      <c r="A208" s="479">
        <v>199</v>
      </c>
      <c r="B208" s="314" t="s">
        <v>2134</v>
      </c>
      <c r="C208" s="298" t="s">
        <v>2135</v>
      </c>
      <c r="D208" s="327" t="s">
        <v>2149</v>
      </c>
      <c r="E208" s="314" t="s">
        <v>2380</v>
      </c>
      <c r="F208" s="314" t="s">
        <v>2380</v>
      </c>
      <c r="G208" s="317" t="s">
        <v>11</v>
      </c>
      <c r="H208" s="328"/>
      <c r="I208" s="329"/>
      <c r="J208" s="330" t="s">
        <v>2168</v>
      </c>
      <c r="K208" s="506"/>
    </row>
    <row r="209" spans="1:11" s="206" customFormat="1" ht="16.5" customHeight="1">
      <c r="A209" s="479">
        <v>200</v>
      </c>
      <c r="B209" s="314" t="s">
        <v>2134</v>
      </c>
      <c r="C209" s="298" t="s">
        <v>2135</v>
      </c>
      <c r="D209" s="327" t="s">
        <v>2150</v>
      </c>
      <c r="E209" s="325" t="s">
        <v>2381</v>
      </c>
      <c r="F209" s="325" t="s">
        <v>2381</v>
      </c>
      <c r="G209" s="317" t="s">
        <v>11</v>
      </c>
      <c r="H209" s="328"/>
      <c r="I209" s="329"/>
      <c r="J209" s="330" t="s">
        <v>2169</v>
      </c>
      <c r="K209" s="506"/>
    </row>
    <row r="210" spans="1:11" s="206" customFormat="1" ht="16.5" customHeight="1">
      <c r="A210" s="479">
        <v>201</v>
      </c>
      <c r="B210" s="314" t="s">
        <v>2134</v>
      </c>
      <c r="C210" s="298" t="s">
        <v>2135</v>
      </c>
      <c r="D210" s="327" t="s">
        <v>2151</v>
      </c>
      <c r="E210" s="325" t="s">
        <v>2367</v>
      </c>
      <c r="F210" s="325" t="s">
        <v>2367</v>
      </c>
      <c r="G210" s="317" t="s">
        <v>11</v>
      </c>
      <c r="H210" s="328"/>
      <c r="I210" s="329"/>
      <c r="J210" s="330" t="s">
        <v>2170</v>
      </c>
      <c r="K210" s="506"/>
    </row>
    <row r="211" spans="1:11" s="206" customFormat="1" ht="16.5" customHeight="1">
      <c r="A211" s="479">
        <v>202</v>
      </c>
      <c r="B211" s="314" t="s">
        <v>2134</v>
      </c>
      <c r="C211" s="298" t="s">
        <v>2135</v>
      </c>
      <c r="D211" s="327" t="s">
        <v>2152</v>
      </c>
      <c r="E211" s="325" t="s">
        <v>2368</v>
      </c>
      <c r="F211" s="325" t="s">
        <v>2368</v>
      </c>
      <c r="G211" s="317" t="s">
        <v>11</v>
      </c>
      <c r="H211" s="328"/>
      <c r="I211" s="329"/>
      <c r="J211" s="330" t="s">
        <v>2171</v>
      </c>
      <c r="K211" s="506"/>
    </row>
    <row r="212" spans="1:11" s="206" customFormat="1" ht="16.5" customHeight="1">
      <c r="A212" s="479">
        <v>203</v>
      </c>
      <c r="B212" s="314" t="s">
        <v>2134</v>
      </c>
      <c r="C212" s="298" t="s">
        <v>2135</v>
      </c>
      <c r="D212" s="327" t="s">
        <v>2153</v>
      </c>
      <c r="E212" s="314" t="s">
        <v>2369</v>
      </c>
      <c r="F212" s="314" t="s">
        <v>2369</v>
      </c>
      <c r="G212" s="317" t="s">
        <v>11</v>
      </c>
      <c r="H212" s="328"/>
      <c r="I212" s="329"/>
      <c r="J212" s="330" t="s">
        <v>2172</v>
      </c>
      <c r="K212" s="506"/>
    </row>
    <row r="213" spans="1:11" s="206" customFormat="1" ht="16.5" customHeight="1">
      <c r="A213" s="479">
        <v>204</v>
      </c>
      <c r="B213" s="314" t="s">
        <v>2134</v>
      </c>
      <c r="C213" s="298" t="s">
        <v>2135</v>
      </c>
      <c r="D213" s="327" t="s">
        <v>2154</v>
      </c>
      <c r="E213" s="325" t="s">
        <v>2370</v>
      </c>
      <c r="F213" s="325" t="s">
        <v>2761</v>
      </c>
      <c r="G213" s="317" t="s">
        <v>11</v>
      </c>
      <c r="H213" s="328"/>
      <c r="I213" s="329"/>
      <c r="J213" s="330" t="s">
        <v>2173</v>
      </c>
      <c r="K213" s="506"/>
    </row>
    <row r="214" spans="1:11" s="206" customFormat="1" ht="16.5" customHeight="1">
      <c r="A214" s="479">
        <v>205</v>
      </c>
      <c r="B214" s="314" t="s">
        <v>2134</v>
      </c>
      <c r="C214" s="298" t="s">
        <v>2135</v>
      </c>
      <c r="D214" s="327" t="s">
        <v>2155</v>
      </c>
      <c r="E214" s="314" t="s">
        <v>2369</v>
      </c>
      <c r="F214" s="314" t="s">
        <v>2369</v>
      </c>
      <c r="G214" s="317" t="s">
        <v>11</v>
      </c>
      <c r="H214" s="328"/>
      <c r="I214" s="329"/>
      <c r="J214" s="330" t="s">
        <v>2174</v>
      </c>
      <c r="K214" s="506"/>
    </row>
    <row r="215" spans="1:11" s="206" customFormat="1" ht="16.5" customHeight="1">
      <c r="A215" s="479">
        <v>206</v>
      </c>
      <c r="B215" s="314" t="s">
        <v>2134</v>
      </c>
      <c r="C215" s="298" t="s">
        <v>2135</v>
      </c>
      <c r="D215" s="327" t="s">
        <v>2371</v>
      </c>
      <c r="E215" s="325" t="s">
        <v>2373</v>
      </c>
      <c r="F215" s="325" t="s">
        <v>2373</v>
      </c>
      <c r="G215" s="317" t="s">
        <v>11</v>
      </c>
      <c r="H215" s="328"/>
      <c r="I215" s="329"/>
      <c r="J215" s="330" t="s">
        <v>2372</v>
      </c>
      <c r="K215" s="506"/>
    </row>
    <row r="216" spans="1:11" s="206" customFormat="1" ht="16.5" customHeight="1">
      <c r="A216" s="479">
        <v>207</v>
      </c>
      <c r="B216" s="314" t="s">
        <v>2134</v>
      </c>
      <c r="C216" s="298" t="s">
        <v>2135</v>
      </c>
      <c r="D216" s="327" t="s">
        <v>2156</v>
      </c>
      <c r="E216" s="314" t="s">
        <v>2157</v>
      </c>
      <c r="F216" s="314" t="s">
        <v>2157</v>
      </c>
      <c r="G216" s="317" t="s">
        <v>11</v>
      </c>
      <c r="H216" s="328"/>
      <c r="I216" s="329"/>
      <c r="J216" s="330" t="s">
        <v>2175</v>
      </c>
      <c r="K216" s="506"/>
    </row>
    <row r="217" spans="1:11" ht="16.5" customHeight="1">
      <c r="A217" s="479">
        <v>208</v>
      </c>
      <c r="B217" s="276" t="s">
        <v>25</v>
      </c>
      <c r="C217" s="277" t="s">
        <v>70</v>
      </c>
      <c r="D217" s="278" t="s">
        <v>71</v>
      </c>
      <c r="E217" s="276" t="s">
        <v>72</v>
      </c>
      <c r="F217" s="276" t="s">
        <v>72</v>
      </c>
      <c r="G217" s="320" t="s">
        <v>6</v>
      </c>
      <c r="H217" s="280"/>
      <c r="I217" s="279"/>
      <c r="J217" s="282" t="s">
        <v>1900</v>
      </c>
      <c r="K217" s="498"/>
    </row>
    <row r="218" spans="1:11" ht="16.5" customHeight="1">
      <c r="A218" s="479">
        <v>209</v>
      </c>
      <c r="B218" s="276" t="s">
        <v>25</v>
      </c>
      <c r="C218" s="277" t="s">
        <v>70</v>
      </c>
      <c r="D218" s="278" t="s">
        <v>1092</v>
      </c>
      <c r="E218" s="276" t="s">
        <v>880</v>
      </c>
      <c r="F218" s="276" t="s">
        <v>880</v>
      </c>
      <c r="G218" s="320" t="s">
        <v>6</v>
      </c>
      <c r="H218" s="280"/>
      <c r="I218" s="279"/>
      <c r="J218" s="309" t="s">
        <v>2036</v>
      </c>
      <c r="K218" s="498"/>
    </row>
    <row r="219" spans="1:11" ht="16.5" customHeight="1">
      <c r="A219" s="479">
        <v>210</v>
      </c>
      <c r="B219" s="276" t="s">
        <v>25</v>
      </c>
      <c r="C219" s="277" t="s">
        <v>70</v>
      </c>
      <c r="D219" s="278" t="s">
        <v>1093</v>
      </c>
      <c r="E219" s="276" t="s">
        <v>883</v>
      </c>
      <c r="F219" s="276" t="s">
        <v>883</v>
      </c>
      <c r="G219" s="320" t="s">
        <v>6</v>
      </c>
      <c r="H219" s="280"/>
      <c r="I219" s="279"/>
      <c r="J219" s="282" t="s">
        <v>2017</v>
      </c>
      <c r="K219" s="498"/>
    </row>
    <row r="220" spans="1:11" ht="16.5" customHeight="1">
      <c r="A220" s="479">
        <v>211</v>
      </c>
      <c r="B220" s="276" t="s">
        <v>25</v>
      </c>
      <c r="C220" s="277" t="s">
        <v>70</v>
      </c>
      <c r="D220" s="278" t="s">
        <v>2830</v>
      </c>
      <c r="E220" s="276" t="s">
        <v>74</v>
      </c>
      <c r="F220" s="276" t="s">
        <v>74</v>
      </c>
      <c r="G220" s="507" t="s">
        <v>10</v>
      </c>
      <c r="H220" s="280"/>
      <c r="I220" s="279"/>
      <c r="J220" s="334" t="s">
        <v>2829</v>
      </c>
      <c r="K220" s="498"/>
    </row>
    <row r="221" spans="1:11" ht="16.5" customHeight="1">
      <c r="A221" s="479">
        <v>212</v>
      </c>
      <c r="B221" s="276" t="s">
        <v>25</v>
      </c>
      <c r="C221" s="277" t="s">
        <v>70</v>
      </c>
      <c r="D221" s="278" t="s">
        <v>1095</v>
      </c>
      <c r="E221" s="276" t="s">
        <v>76</v>
      </c>
      <c r="F221" s="276" t="s">
        <v>76</v>
      </c>
      <c r="G221" s="317" t="s">
        <v>11</v>
      </c>
      <c r="H221" s="280"/>
      <c r="I221" s="279"/>
      <c r="J221" s="309" t="s">
        <v>2003</v>
      </c>
      <c r="K221" s="498"/>
    </row>
    <row r="222" spans="1:11" ht="16.5" customHeight="1">
      <c r="A222" s="479">
        <v>213</v>
      </c>
      <c r="B222" s="276" t="s">
        <v>25</v>
      </c>
      <c r="C222" s="277" t="s">
        <v>70</v>
      </c>
      <c r="D222" s="278" t="s">
        <v>1096</v>
      </c>
      <c r="E222" s="276" t="s">
        <v>77</v>
      </c>
      <c r="F222" s="276" t="s">
        <v>77</v>
      </c>
      <c r="G222" s="317" t="s">
        <v>11</v>
      </c>
      <c r="H222" s="280"/>
      <c r="I222" s="279"/>
      <c r="J222" s="332" t="s">
        <v>2131</v>
      </c>
      <c r="K222" s="498"/>
    </row>
    <row r="223" spans="1:11" ht="16.5" customHeight="1">
      <c r="A223" s="479">
        <v>214</v>
      </c>
      <c r="B223" s="276" t="s">
        <v>25</v>
      </c>
      <c r="C223" s="277" t="s">
        <v>70</v>
      </c>
      <c r="D223" s="278" t="s">
        <v>1097</v>
      </c>
      <c r="E223" s="276" t="s">
        <v>79</v>
      </c>
      <c r="F223" s="276" t="s">
        <v>79</v>
      </c>
      <c r="G223" s="317" t="s">
        <v>11</v>
      </c>
      <c r="H223" s="280"/>
      <c r="I223" s="279"/>
      <c r="J223" s="309" t="s">
        <v>2040</v>
      </c>
      <c r="K223" s="498"/>
    </row>
    <row r="224" spans="1:11" ht="16.5" customHeight="1">
      <c r="A224" s="479">
        <v>215</v>
      </c>
      <c r="B224" s="276" t="s">
        <v>25</v>
      </c>
      <c r="C224" s="277" t="s">
        <v>70</v>
      </c>
      <c r="D224" s="278" t="s">
        <v>1098</v>
      </c>
      <c r="E224" s="279"/>
      <c r="F224" s="279"/>
      <c r="G224" s="320" t="s">
        <v>6</v>
      </c>
      <c r="H224" s="280"/>
      <c r="I224" s="279"/>
      <c r="J224" s="309" t="s">
        <v>2005</v>
      </c>
      <c r="K224" s="498"/>
    </row>
    <row r="225" spans="1:11" ht="16.5" customHeight="1">
      <c r="A225" s="479">
        <v>216</v>
      </c>
      <c r="B225" s="276" t="s">
        <v>25</v>
      </c>
      <c r="C225" s="277" t="s">
        <v>70</v>
      </c>
      <c r="D225" s="278" t="s">
        <v>1099</v>
      </c>
      <c r="E225" s="279"/>
      <c r="F225" s="279"/>
      <c r="G225" s="320" t="s">
        <v>6</v>
      </c>
      <c r="H225" s="280"/>
      <c r="I225" s="279"/>
      <c r="J225" s="309" t="s">
        <v>2006</v>
      </c>
      <c r="K225" s="498"/>
    </row>
    <row r="226" spans="1:11" ht="16.5" customHeight="1">
      <c r="A226" s="479">
        <v>217</v>
      </c>
      <c r="B226" s="276" t="s">
        <v>25</v>
      </c>
      <c r="C226" s="277" t="s">
        <v>70</v>
      </c>
      <c r="D226" s="278" t="s">
        <v>1100</v>
      </c>
      <c r="E226" s="276" t="s">
        <v>83</v>
      </c>
      <c r="F226" s="276" t="s">
        <v>83</v>
      </c>
      <c r="G226" s="317" t="s">
        <v>11</v>
      </c>
      <c r="H226" s="280"/>
      <c r="I226" s="279"/>
      <c r="J226" s="309" t="s">
        <v>2007</v>
      </c>
      <c r="K226" s="498"/>
    </row>
    <row r="227" spans="1:11" ht="16.5" customHeight="1">
      <c r="A227" s="479">
        <v>218</v>
      </c>
      <c r="B227" s="276" t="s">
        <v>25</v>
      </c>
      <c r="C227" s="277" t="s">
        <v>70</v>
      </c>
      <c r="D227" s="278" t="s">
        <v>1101</v>
      </c>
      <c r="E227" s="276" t="s">
        <v>85</v>
      </c>
      <c r="F227" s="276" t="s">
        <v>85</v>
      </c>
      <c r="G227" s="317" t="s">
        <v>11</v>
      </c>
      <c r="H227" s="280"/>
      <c r="I227" s="279"/>
      <c r="J227" s="282" t="s">
        <v>2008</v>
      </c>
      <c r="K227" s="498"/>
    </row>
    <row r="228" spans="1:11" ht="16.5" customHeight="1">
      <c r="A228" s="479">
        <v>219</v>
      </c>
      <c r="B228" s="276" t="s">
        <v>25</v>
      </c>
      <c r="C228" s="277" t="s">
        <v>70</v>
      </c>
      <c r="D228" s="278" t="s">
        <v>86</v>
      </c>
      <c r="E228" s="276" t="s">
        <v>87</v>
      </c>
      <c r="F228" s="276" t="s">
        <v>87</v>
      </c>
      <c r="G228" s="317" t="s">
        <v>11</v>
      </c>
      <c r="H228" s="280"/>
      <c r="I228" s="279"/>
      <c r="J228" s="282" t="s">
        <v>2009</v>
      </c>
      <c r="K228" s="498"/>
    </row>
    <row r="229" spans="1:11" ht="16.5" customHeight="1">
      <c r="A229" s="479">
        <v>220</v>
      </c>
      <c r="B229" s="276" t="s">
        <v>25</v>
      </c>
      <c r="C229" s="277" t="s">
        <v>70</v>
      </c>
      <c r="D229" s="278" t="s">
        <v>88</v>
      </c>
      <c r="E229" s="276" t="s">
        <v>89</v>
      </c>
      <c r="F229" s="276" t="s">
        <v>89</v>
      </c>
      <c r="G229" s="317" t="s">
        <v>11</v>
      </c>
      <c r="H229" s="280"/>
      <c r="I229" s="279"/>
      <c r="J229" s="282" t="s">
        <v>2010</v>
      </c>
      <c r="K229" s="498"/>
    </row>
    <row r="230" spans="1:11" ht="16.5" customHeight="1">
      <c r="A230" s="479">
        <v>221</v>
      </c>
      <c r="B230" s="276" t="s">
        <v>25</v>
      </c>
      <c r="C230" s="277" t="s">
        <v>70</v>
      </c>
      <c r="D230" s="278" t="s">
        <v>1102</v>
      </c>
      <c r="E230" s="276" t="s">
        <v>91</v>
      </c>
      <c r="F230" s="276" t="s">
        <v>91</v>
      </c>
      <c r="G230" s="317" t="s">
        <v>11</v>
      </c>
      <c r="H230" s="280"/>
      <c r="I230" s="279"/>
      <c r="J230" s="282" t="s">
        <v>2010</v>
      </c>
      <c r="K230" s="498"/>
    </row>
    <row r="231" spans="1:11" ht="16.5" customHeight="1">
      <c r="A231" s="479">
        <v>222</v>
      </c>
      <c r="B231" s="276" t="s">
        <v>25</v>
      </c>
      <c r="C231" s="277" t="s">
        <v>70</v>
      </c>
      <c r="D231" s="278" t="s">
        <v>1103</v>
      </c>
      <c r="E231" s="276" t="s">
        <v>93</v>
      </c>
      <c r="F231" s="276" t="s">
        <v>93</v>
      </c>
      <c r="G231" s="317" t="s">
        <v>11</v>
      </c>
      <c r="H231" s="280"/>
      <c r="I231" s="279"/>
      <c r="J231" s="282" t="s">
        <v>2011</v>
      </c>
      <c r="K231" s="498"/>
    </row>
    <row r="232" spans="1:11" ht="16.5" customHeight="1">
      <c r="A232" s="479">
        <v>223</v>
      </c>
      <c r="B232" s="276" t="s">
        <v>25</v>
      </c>
      <c r="C232" s="277" t="s">
        <v>70</v>
      </c>
      <c r="D232" s="278" t="s">
        <v>1104</v>
      </c>
      <c r="E232" s="276" t="s">
        <v>95</v>
      </c>
      <c r="F232" s="276" t="s">
        <v>95</v>
      </c>
      <c r="G232" s="317" t="s">
        <v>11</v>
      </c>
      <c r="H232" s="280"/>
      <c r="I232" s="279"/>
      <c r="J232" s="282" t="s">
        <v>2016</v>
      </c>
      <c r="K232" s="498"/>
    </row>
    <row r="233" spans="1:11" ht="16.5" customHeight="1">
      <c r="A233" s="479">
        <v>224</v>
      </c>
      <c r="B233" s="276" t="s">
        <v>25</v>
      </c>
      <c r="C233" s="277" t="s">
        <v>70</v>
      </c>
      <c r="D233" s="278" t="s">
        <v>96</v>
      </c>
      <c r="E233" s="276" t="s">
        <v>97</v>
      </c>
      <c r="F233" s="276" t="s">
        <v>97</v>
      </c>
      <c r="G233" s="317" t="s">
        <v>11</v>
      </c>
      <c r="H233" s="280"/>
      <c r="I233" s="279"/>
      <c r="J233" s="282" t="s">
        <v>2012</v>
      </c>
      <c r="K233" s="498"/>
    </row>
    <row r="234" spans="1:11" ht="16.5" customHeight="1">
      <c r="A234" s="479">
        <v>225</v>
      </c>
      <c r="B234" s="276" t="s">
        <v>25</v>
      </c>
      <c r="C234" s="277" t="s">
        <v>70</v>
      </c>
      <c r="D234" s="278" t="s">
        <v>98</v>
      </c>
      <c r="E234" s="276" t="s">
        <v>97</v>
      </c>
      <c r="F234" s="276" t="s">
        <v>97</v>
      </c>
      <c r="G234" s="317" t="s">
        <v>11</v>
      </c>
      <c r="H234" s="280"/>
      <c r="I234" s="279"/>
      <c r="J234" s="309" t="s">
        <v>2013</v>
      </c>
      <c r="K234" s="498"/>
    </row>
    <row r="235" spans="1:11" ht="16.5" customHeight="1">
      <c r="A235" s="479">
        <v>226</v>
      </c>
      <c r="B235" s="276" t="s">
        <v>25</v>
      </c>
      <c r="C235" s="277" t="s">
        <v>70</v>
      </c>
      <c r="D235" s="278" t="s">
        <v>1105</v>
      </c>
      <c r="E235" s="276" t="s">
        <v>95</v>
      </c>
      <c r="F235" s="276" t="s">
        <v>95</v>
      </c>
      <c r="G235" s="317" t="s">
        <v>11</v>
      </c>
      <c r="H235" s="280"/>
      <c r="I235" s="279"/>
      <c r="J235" s="309" t="s">
        <v>2014</v>
      </c>
      <c r="K235" s="498"/>
    </row>
    <row r="236" spans="1:11" ht="16.5" customHeight="1">
      <c r="A236" s="479">
        <v>227</v>
      </c>
      <c r="B236" s="276" t="s">
        <v>25</v>
      </c>
      <c r="C236" s="277" t="s">
        <v>70</v>
      </c>
      <c r="D236" s="278" t="s">
        <v>100</v>
      </c>
      <c r="E236" s="276" t="s">
        <v>95</v>
      </c>
      <c r="F236" s="276" t="s">
        <v>95</v>
      </c>
      <c r="G236" s="317" t="s">
        <v>11</v>
      </c>
      <c r="H236" s="280"/>
      <c r="I236" s="279"/>
      <c r="J236" s="309" t="s">
        <v>2014</v>
      </c>
      <c r="K236" s="498"/>
    </row>
    <row r="237" spans="1:11" ht="16.5" customHeight="1">
      <c r="A237" s="479">
        <v>228</v>
      </c>
      <c r="B237" s="276" t="s">
        <v>25</v>
      </c>
      <c r="C237" s="277" t="s">
        <v>70</v>
      </c>
      <c r="D237" s="278" t="s">
        <v>1106</v>
      </c>
      <c r="E237" s="276" t="s">
        <v>95</v>
      </c>
      <c r="F237" s="276" t="s">
        <v>95</v>
      </c>
      <c r="G237" s="317" t="s">
        <v>11</v>
      </c>
      <c r="H237" s="280"/>
      <c r="I237" s="279"/>
      <c r="J237" s="309" t="s">
        <v>2013</v>
      </c>
      <c r="K237" s="498"/>
    </row>
    <row r="238" spans="1:11" ht="16.5" customHeight="1">
      <c r="A238" s="479">
        <v>229</v>
      </c>
      <c r="B238" s="276" t="s">
        <v>25</v>
      </c>
      <c r="C238" s="277" t="s">
        <v>70</v>
      </c>
      <c r="D238" s="278" t="s">
        <v>1107</v>
      </c>
      <c r="E238" s="276" t="s">
        <v>95</v>
      </c>
      <c r="F238" s="276" t="s">
        <v>95</v>
      </c>
      <c r="G238" s="317" t="s">
        <v>11</v>
      </c>
      <c r="H238" s="280"/>
      <c r="I238" s="279"/>
      <c r="J238" s="282" t="s">
        <v>2015</v>
      </c>
      <c r="K238" s="498"/>
    </row>
    <row r="239" spans="1:11" ht="16.5" customHeight="1">
      <c r="A239" s="479">
        <v>230</v>
      </c>
      <c r="B239" s="276" t="s">
        <v>25</v>
      </c>
      <c r="C239" s="277" t="s">
        <v>70</v>
      </c>
      <c r="D239" s="278" t="s">
        <v>1108</v>
      </c>
      <c r="E239" s="276" t="s">
        <v>104</v>
      </c>
      <c r="F239" s="276" t="s">
        <v>104</v>
      </c>
      <c r="G239" s="317" t="s">
        <v>11</v>
      </c>
      <c r="H239" s="280"/>
      <c r="I239" s="279"/>
      <c r="J239" s="309" t="s">
        <v>2019</v>
      </c>
      <c r="K239" s="498"/>
    </row>
    <row r="240" spans="1:11" ht="16.5" customHeight="1">
      <c r="A240" s="479">
        <v>231</v>
      </c>
      <c r="B240" s="276" t="s">
        <v>25</v>
      </c>
      <c r="C240" s="277" t="s">
        <v>70</v>
      </c>
      <c r="D240" s="278" t="s">
        <v>105</v>
      </c>
      <c r="E240" s="276" t="s">
        <v>106</v>
      </c>
      <c r="F240" s="276" t="s">
        <v>106</v>
      </c>
      <c r="G240" s="317" t="s">
        <v>11</v>
      </c>
      <c r="H240" s="280"/>
      <c r="I240" s="279"/>
      <c r="J240" s="309" t="s">
        <v>2018</v>
      </c>
      <c r="K240" s="498"/>
    </row>
    <row r="241" spans="1:11" ht="16.5" customHeight="1">
      <c r="A241" s="479">
        <v>232</v>
      </c>
      <c r="B241" s="276" t="s">
        <v>25</v>
      </c>
      <c r="C241" s="277" t="s">
        <v>70</v>
      </c>
      <c r="D241" s="278" t="s">
        <v>107</v>
      </c>
      <c r="E241" s="276" t="s">
        <v>108</v>
      </c>
      <c r="F241" s="276" t="s">
        <v>108</v>
      </c>
      <c r="G241" s="320" t="s">
        <v>6</v>
      </c>
      <c r="H241" s="280"/>
      <c r="I241" s="279"/>
      <c r="J241" s="726" t="s">
        <v>2020</v>
      </c>
      <c r="K241" s="498"/>
    </row>
    <row r="242" spans="1:11" ht="16.5" customHeight="1">
      <c r="A242" s="479">
        <v>233</v>
      </c>
      <c r="B242" s="276" t="s">
        <v>25</v>
      </c>
      <c r="C242" s="277" t="s">
        <v>70</v>
      </c>
      <c r="D242" s="278" t="s">
        <v>1109</v>
      </c>
      <c r="E242" s="276" t="s">
        <v>69</v>
      </c>
      <c r="F242" s="276" t="s">
        <v>69</v>
      </c>
      <c r="G242" s="320" t="s">
        <v>6</v>
      </c>
      <c r="H242" s="280"/>
      <c r="I242" s="279"/>
      <c r="J242" s="726"/>
      <c r="K242" s="498"/>
    </row>
    <row r="243" spans="1:11" ht="16.5" customHeight="1">
      <c r="A243" s="479">
        <v>234</v>
      </c>
      <c r="B243" s="276" t="s">
        <v>25</v>
      </c>
      <c r="C243" s="277" t="s">
        <v>70</v>
      </c>
      <c r="D243" s="278" t="s">
        <v>111</v>
      </c>
      <c r="E243" s="276" t="s">
        <v>112</v>
      </c>
      <c r="F243" s="276" t="s">
        <v>112</v>
      </c>
      <c r="G243" s="320" t="s">
        <v>6</v>
      </c>
      <c r="H243" s="280"/>
      <c r="I243" s="279"/>
      <c r="J243" s="726"/>
      <c r="K243" s="498"/>
    </row>
    <row r="244" spans="1:11" ht="16.5" customHeight="1">
      <c r="A244" s="479">
        <v>235</v>
      </c>
      <c r="B244" s="276" t="s">
        <v>25</v>
      </c>
      <c r="C244" s="277" t="s">
        <v>70</v>
      </c>
      <c r="D244" s="278" t="s">
        <v>1110</v>
      </c>
      <c r="E244" s="276" t="s">
        <v>97</v>
      </c>
      <c r="F244" s="276" t="s">
        <v>97</v>
      </c>
      <c r="G244" s="320" t="s">
        <v>6</v>
      </c>
      <c r="H244" s="280"/>
      <c r="I244" s="279"/>
      <c r="J244" s="726"/>
      <c r="K244" s="498"/>
    </row>
    <row r="245" spans="1:11" ht="16.5" customHeight="1">
      <c r="A245" s="479">
        <v>236</v>
      </c>
      <c r="B245" s="276" t="s">
        <v>25</v>
      </c>
      <c r="C245" s="277" t="s">
        <v>70</v>
      </c>
      <c r="D245" s="278" t="s">
        <v>1111</v>
      </c>
      <c r="E245" s="276" t="s">
        <v>69</v>
      </c>
      <c r="F245" s="276" t="s">
        <v>69</v>
      </c>
      <c r="G245" s="320" t="s">
        <v>6</v>
      </c>
      <c r="H245" s="280"/>
      <c r="I245" s="279"/>
      <c r="J245" s="726"/>
      <c r="K245" s="498"/>
    </row>
    <row r="246" spans="1:11" ht="16.5" customHeight="1">
      <c r="A246" s="479">
        <v>237</v>
      </c>
      <c r="B246" s="276" t="s">
        <v>25</v>
      </c>
      <c r="C246" s="277" t="s">
        <v>70</v>
      </c>
      <c r="D246" s="278" t="s">
        <v>1112</v>
      </c>
      <c r="E246" s="276" t="s">
        <v>79</v>
      </c>
      <c r="F246" s="276" t="s">
        <v>79</v>
      </c>
      <c r="G246" s="320" t="s">
        <v>6</v>
      </c>
      <c r="H246" s="280"/>
      <c r="I246" s="279"/>
      <c r="J246" s="726"/>
      <c r="K246" s="498"/>
    </row>
    <row r="247" spans="1:11" ht="16.5" customHeight="1">
      <c r="A247" s="479">
        <v>238</v>
      </c>
      <c r="B247" s="276" t="s">
        <v>25</v>
      </c>
      <c r="C247" s="277" t="s">
        <v>70</v>
      </c>
      <c r="D247" s="278" t="s">
        <v>116</v>
      </c>
      <c r="E247" s="276" t="s">
        <v>97</v>
      </c>
      <c r="F247" s="276" t="s">
        <v>97</v>
      </c>
      <c r="G247" s="320" t="s">
        <v>6</v>
      </c>
      <c r="H247" s="280"/>
      <c r="I247" s="279"/>
      <c r="J247" s="726"/>
      <c r="K247" s="498"/>
    </row>
    <row r="248" spans="1:11" ht="16.5" customHeight="1">
      <c r="A248" s="479">
        <v>239</v>
      </c>
      <c r="B248" s="276" t="s">
        <v>25</v>
      </c>
      <c r="C248" s="277" t="s">
        <v>70</v>
      </c>
      <c r="D248" s="278" t="s">
        <v>117</v>
      </c>
      <c r="E248" s="276" t="s">
        <v>118</v>
      </c>
      <c r="F248" s="276" t="s">
        <v>118</v>
      </c>
      <c r="G248" s="320" t="s">
        <v>6</v>
      </c>
      <c r="H248" s="280"/>
      <c r="I248" s="279"/>
      <c r="J248" s="726"/>
      <c r="K248" s="498"/>
    </row>
    <row r="249" spans="1:11" ht="16.5" customHeight="1">
      <c r="A249" s="479">
        <v>240</v>
      </c>
      <c r="B249" s="276" t="s">
        <v>25</v>
      </c>
      <c r="C249" s="277" t="s">
        <v>70</v>
      </c>
      <c r="D249" s="278" t="s">
        <v>1113</v>
      </c>
      <c r="E249" s="279"/>
      <c r="F249" s="279"/>
      <c r="G249" s="320" t="s">
        <v>6</v>
      </c>
      <c r="H249" s="280"/>
      <c r="I249" s="279"/>
      <c r="J249" s="346" t="s">
        <v>1114</v>
      </c>
      <c r="K249" s="504"/>
    </row>
    <row r="250" spans="1:11" ht="16.5" customHeight="1">
      <c r="A250" s="479">
        <v>241</v>
      </c>
      <c r="B250" s="276" t="s">
        <v>25</v>
      </c>
      <c r="C250" s="277" t="s">
        <v>70</v>
      </c>
      <c r="D250" s="278" t="s">
        <v>1115</v>
      </c>
      <c r="E250" s="279"/>
      <c r="F250" s="279"/>
      <c r="G250" s="320" t="s">
        <v>6</v>
      </c>
      <c r="H250" s="280"/>
      <c r="I250" s="276" t="s">
        <v>1116</v>
      </c>
      <c r="J250" s="346" t="s">
        <v>146</v>
      </c>
      <c r="K250" s="504"/>
    </row>
    <row r="251" spans="1:11" ht="16.5" customHeight="1">
      <c r="A251" s="479">
        <v>242</v>
      </c>
      <c r="B251" s="276" t="s">
        <v>25</v>
      </c>
      <c r="C251" s="277" t="s">
        <v>204</v>
      </c>
      <c r="D251" s="278" t="s">
        <v>1117</v>
      </c>
      <c r="E251" s="279"/>
      <c r="F251" s="279"/>
      <c r="G251" s="320" t="s">
        <v>6</v>
      </c>
      <c r="H251" s="333" t="s">
        <v>1118</v>
      </c>
      <c r="I251" s="279"/>
      <c r="J251" s="346" t="s">
        <v>2045</v>
      </c>
      <c r="K251" s="504"/>
    </row>
    <row r="252" spans="1:11" ht="16.5" customHeight="1">
      <c r="A252" s="479">
        <v>243</v>
      </c>
      <c r="B252" s="276" t="s">
        <v>25</v>
      </c>
      <c r="C252" s="277" t="s">
        <v>204</v>
      </c>
      <c r="D252" s="278" t="s">
        <v>1119</v>
      </c>
      <c r="E252" s="279"/>
      <c r="F252" s="279"/>
      <c r="G252" s="317" t="s">
        <v>11</v>
      </c>
      <c r="H252" s="294" t="s">
        <v>1120</v>
      </c>
      <c r="I252" s="279"/>
      <c r="J252" s="346" t="s">
        <v>1745</v>
      </c>
      <c r="K252" s="504"/>
    </row>
    <row r="253" spans="1:11" ht="16.5" customHeight="1">
      <c r="A253" s="479">
        <v>244</v>
      </c>
      <c r="B253" s="276" t="s">
        <v>25</v>
      </c>
      <c r="C253" s="277" t="s">
        <v>56</v>
      </c>
      <c r="D253" s="278" t="s">
        <v>57</v>
      </c>
      <c r="E253" s="279"/>
      <c r="F253" s="279"/>
      <c r="G253" s="317" t="s">
        <v>11</v>
      </c>
      <c r="H253" s="280"/>
      <c r="I253" s="279"/>
      <c r="J253" s="282" t="s">
        <v>1746</v>
      </c>
      <c r="K253" s="498"/>
    </row>
    <row r="254" spans="1:11" ht="16.5" customHeight="1">
      <c r="A254" s="479">
        <v>245</v>
      </c>
      <c r="B254" s="276" t="s">
        <v>25</v>
      </c>
      <c r="C254" s="277" t="s">
        <v>56</v>
      </c>
      <c r="D254" s="278" t="s">
        <v>1121</v>
      </c>
      <c r="E254" s="279"/>
      <c r="F254" s="279"/>
      <c r="G254" s="224" t="s">
        <v>11</v>
      </c>
      <c r="H254" s="280"/>
      <c r="I254" s="279"/>
      <c r="J254" s="282" t="s">
        <v>2218</v>
      </c>
      <c r="K254" s="498"/>
    </row>
    <row r="255" spans="1:11" ht="16.5" customHeight="1">
      <c r="A255" s="479">
        <v>246</v>
      </c>
      <c r="B255" s="276" t="s">
        <v>25</v>
      </c>
      <c r="C255" s="277" t="s">
        <v>56</v>
      </c>
      <c r="D255" s="278" t="s">
        <v>65</v>
      </c>
      <c r="E255" s="279"/>
      <c r="F255" s="279"/>
      <c r="G255" s="224" t="s">
        <v>11</v>
      </c>
      <c r="H255" s="280"/>
      <c r="I255" s="276" t="s">
        <v>1122</v>
      </c>
      <c r="J255" s="309" t="s">
        <v>1541</v>
      </c>
      <c r="K255" s="494"/>
    </row>
    <row r="256" spans="1:11" ht="16.5" customHeight="1">
      <c r="A256" s="479">
        <v>247</v>
      </c>
      <c r="B256" s="276" t="s">
        <v>25</v>
      </c>
      <c r="C256" s="277" t="s">
        <v>56</v>
      </c>
      <c r="D256" s="278" t="s">
        <v>63</v>
      </c>
      <c r="E256" s="279"/>
      <c r="F256" s="279"/>
      <c r="G256" s="224" t="s">
        <v>11</v>
      </c>
      <c r="H256" s="280"/>
      <c r="I256" s="279"/>
      <c r="J256" s="282" t="s">
        <v>1542</v>
      </c>
      <c r="K256" s="498"/>
    </row>
    <row r="257" spans="1:11" ht="16.5" customHeight="1">
      <c r="A257" s="479">
        <v>248</v>
      </c>
      <c r="B257" s="276" t="s">
        <v>25</v>
      </c>
      <c r="C257" s="277" t="s">
        <v>56</v>
      </c>
      <c r="D257" s="278" t="s">
        <v>59</v>
      </c>
      <c r="E257" s="279"/>
      <c r="F257" s="279"/>
      <c r="G257" s="224" t="s">
        <v>11</v>
      </c>
      <c r="H257" s="280"/>
      <c r="I257" s="279"/>
      <c r="J257" s="282" t="s">
        <v>1445</v>
      </c>
      <c r="K257" s="498"/>
    </row>
    <row r="258" spans="1:11" ht="16.5" customHeight="1">
      <c r="A258" s="479">
        <v>249</v>
      </c>
      <c r="B258" s="276" t="s">
        <v>25</v>
      </c>
      <c r="C258" s="277" t="s">
        <v>56</v>
      </c>
      <c r="D258" s="310" t="s">
        <v>67</v>
      </c>
      <c r="E258" s="279"/>
      <c r="F258" s="279"/>
      <c r="G258" s="322" t="s">
        <v>12</v>
      </c>
      <c r="H258" s="280"/>
      <c r="I258" s="279"/>
      <c r="J258" s="346" t="s">
        <v>1446</v>
      </c>
      <c r="K258" s="504"/>
    </row>
    <row r="259" spans="1:11" ht="16.5" customHeight="1">
      <c r="A259" s="479">
        <v>250</v>
      </c>
      <c r="B259" s="276" t="s">
        <v>25</v>
      </c>
      <c r="C259" s="277" t="s">
        <v>184</v>
      </c>
      <c r="D259" s="310" t="s">
        <v>2773</v>
      </c>
      <c r="E259" s="279"/>
      <c r="F259" s="279"/>
      <c r="G259" s="507" t="s">
        <v>10</v>
      </c>
      <c r="H259" s="280"/>
      <c r="I259" s="279"/>
      <c r="J259" s="343" t="s">
        <v>2772</v>
      </c>
      <c r="K259" s="498"/>
    </row>
    <row r="260" spans="1:11" ht="16.5" customHeight="1">
      <c r="A260" s="479">
        <v>251</v>
      </c>
      <c r="B260" s="276" t="s">
        <v>25</v>
      </c>
      <c r="C260" s="277" t="s">
        <v>184</v>
      </c>
      <c r="D260" s="278" t="s">
        <v>1400</v>
      </c>
      <c r="E260" s="279"/>
      <c r="F260" s="279"/>
      <c r="G260" s="507" t="s">
        <v>10</v>
      </c>
      <c r="H260" s="280"/>
      <c r="I260" s="279"/>
      <c r="J260" s="343" t="s">
        <v>2771</v>
      </c>
      <c r="K260" s="498"/>
    </row>
    <row r="261" spans="1:11" ht="16.5" customHeight="1">
      <c r="A261" s="479">
        <v>252</v>
      </c>
      <c r="B261" s="276" t="s">
        <v>25</v>
      </c>
      <c r="C261" s="277" t="s">
        <v>1123</v>
      </c>
      <c r="D261" s="278" t="s">
        <v>1124</v>
      </c>
      <c r="E261" s="276" t="s">
        <v>1125</v>
      </c>
      <c r="F261" s="276" t="s">
        <v>1125</v>
      </c>
      <c r="G261" s="224" t="s">
        <v>11</v>
      </c>
      <c r="H261" s="280"/>
      <c r="I261" s="279"/>
      <c r="J261" s="309" t="s">
        <v>1752</v>
      </c>
      <c r="K261" s="494"/>
    </row>
    <row r="262" spans="1:11" ht="16.5" customHeight="1">
      <c r="A262" s="479">
        <v>253</v>
      </c>
      <c r="B262" s="276" t="s">
        <v>25</v>
      </c>
      <c r="C262" s="277" t="s">
        <v>1123</v>
      </c>
      <c r="D262" s="278" t="s">
        <v>1126</v>
      </c>
      <c r="E262" s="276" t="s">
        <v>1127</v>
      </c>
      <c r="F262" s="276" t="s">
        <v>1127</v>
      </c>
      <c r="G262" s="224" t="s">
        <v>11</v>
      </c>
      <c r="H262" s="280"/>
      <c r="I262" s="279"/>
      <c r="J262" s="309" t="s">
        <v>1753</v>
      </c>
      <c r="K262" s="494"/>
    </row>
    <row r="263" spans="1:11" ht="16.5" customHeight="1">
      <c r="A263" s="479">
        <v>254</v>
      </c>
      <c r="B263" s="276" t="s">
        <v>25</v>
      </c>
      <c r="C263" s="277" t="s">
        <v>1123</v>
      </c>
      <c r="D263" s="278" t="s">
        <v>1128</v>
      </c>
      <c r="E263" s="279"/>
      <c r="F263" s="279"/>
      <c r="G263" s="224" t="s">
        <v>11</v>
      </c>
      <c r="H263" s="280"/>
      <c r="I263" s="279"/>
      <c r="J263" s="309" t="s">
        <v>1754</v>
      </c>
      <c r="K263" s="494"/>
    </row>
    <row r="264" spans="1:11" ht="16.5" customHeight="1">
      <c r="A264" s="479">
        <v>255</v>
      </c>
      <c r="B264" s="276" t="s">
        <v>25</v>
      </c>
      <c r="C264" s="277" t="s">
        <v>1123</v>
      </c>
      <c r="D264" s="278" t="s">
        <v>1129</v>
      </c>
      <c r="E264" s="276" t="s">
        <v>1065</v>
      </c>
      <c r="F264" s="276" t="s">
        <v>1065</v>
      </c>
      <c r="G264" s="224" t="s">
        <v>11</v>
      </c>
      <c r="H264" s="280"/>
      <c r="I264" s="279"/>
      <c r="J264" s="309" t="s">
        <v>1755</v>
      </c>
      <c r="K264" s="494"/>
    </row>
    <row r="265" spans="1:11" ht="16.5" customHeight="1">
      <c r="A265" s="479">
        <v>256</v>
      </c>
      <c r="B265" s="276" t="s">
        <v>25</v>
      </c>
      <c r="C265" s="277" t="s">
        <v>1123</v>
      </c>
      <c r="D265" s="278" t="s">
        <v>1130</v>
      </c>
      <c r="E265" s="279"/>
      <c r="F265" s="279"/>
      <c r="G265" s="224" t="s">
        <v>11</v>
      </c>
      <c r="H265" s="280"/>
      <c r="I265" s="279"/>
      <c r="J265" s="282" t="s">
        <v>1756</v>
      </c>
      <c r="K265" s="498"/>
    </row>
    <row r="266" spans="1:11" ht="16.5" customHeight="1">
      <c r="A266" s="479">
        <v>257</v>
      </c>
      <c r="B266" s="276" t="s">
        <v>25</v>
      </c>
      <c r="C266" s="277" t="s">
        <v>1123</v>
      </c>
      <c r="D266" s="278" t="s">
        <v>1131</v>
      </c>
      <c r="E266" s="279"/>
      <c r="F266" s="279"/>
      <c r="G266" s="224" t="s">
        <v>11</v>
      </c>
      <c r="H266" s="280"/>
      <c r="I266" s="279"/>
      <c r="J266" s="282" t="s">
        <v>1757</v>
      </c>
      <c r="K266" s="498"/>
    </row>
    <row r="267" spans="1:11" ht="16.5" customHeight="1">
      <c r="A267" s="479">
        <v>258</v>
      </c>
      <c r="B267" s="276" t="s">
        <v>25</v>
      </c>
      <c r="C267" s="277" t="s">
        <v>1123</v>
      </c>
      <c r="D267" s="278" t="s">
        <v>1132</v>
      </c>
      <c r="E267" s="279"/>
      <c r="F267" s="279"/>
      <c r="G267" s="224" t="s">
        <v>11</v>
      </c>
      <c r="H267" s="280"/>
      <c r="I267" s="279"/>
      <c r="J267" s="282" t="s">
        <v>1758</v>
      </c>
      <c r="K267" s="498"/>
    </row>
    <row r="268" spans="1:11" ht="16.5" customHeight="1">
      <c r="A268" s="479">
        <v>259</v>
      </c>
      <c r="B268" s="276" t="s">
        <v>25</v>
      </c>
      <c r="C268" s="277" t="s">
        <v>1123</v>
      </c>
      <c r="D268" s="278" t="s">
        <v>1133</v>
      </c>
      <c r="E268" s="276" t="s">
        <v>1134</v>
      </c>
      <c r="F268" s="276" t="s">
        <v>1134</v>
      </c>
      <c r="G268" s="224" t="s">
        <v>11</v>
      </c>
      <c r="H268" s="280"/>
      <c r="I268" s="279"/>
      <c r="J268" s="723" t="s">
        <v>2776</v>
      </c>
      <c r="K268" s="498"/>
    </row>
    <row r="269" spans="1:11" ht="16.5" customHeight="1">
      <c r="A269" s="479">
        <v>260</v>
      </c>
      <c r="B269" s="276" t="s">
        <v>25</v>
      </c>
      <c r="C269" s="277" t="s">
        <v>1123</v>
      </c>
      <c r="D269" s="278" t="s">
        <v>1741</v>
      </c>
      <c r="E269" s="276" t="s">
        <v>1135</v>
      </c>
      <c r="F269" s="276" t="s">
        <v>1135</v>
      </c>
      <c r="G269" s="224" t="s">
        <v>11</v>
      </c>
      <c r="H269" s="280"/>
      <c r="I269" s="279"/>
      <c r="J269" s="723"/>
      <c r="K269" s="498"/>
    </row>
    <row r="270" spans="1:11" ht="16.5" customHeight="1">
      <c r="A270" s="479">
        <v>261</v>
      </c>
      <c r="B270" s="276" t="s">
        <v>25</v>
      </c>
      <c r="C270" s="277" t="s">
        <v>1123</v>
      </c>
      <c r="D270" s="278" t="s">
        <v>1760</v>
      </c>
      <c r="E270" s="276" t="s">
        <v>1136</v>
      </c>
      <c r="F270" s="276" t="s">
        <v>1136</v>
      </c>
      <c r="G270" s="224" t="s">
        <v>11</v>
      </c>
      <c r="H270" s="280"/>
      <c r="I270" s="279"/>
      <c r="J270" s="723"/>
      <c r="K270" s="498"/>
    </row>
    <row r="271" spans="1:11" ht="16.5" customHeight="1">
      <c r="A271" s="479">
        <v>262</v>
      </c>
      <c r="B271" s="276" t="s">
        <v>25</v>
      </c>
      <c r="C271" s="277" t="s">
        <v>1123</v>
      </c>
      <c r="D271" s="278" t="s">
        <v>1742</v>
      </c>
      <c r="E271" s="276" t="s">
        <v>1137</v>
      </c>
      <c r="F271" s="276" t="s">
        <v>1137</v>
      </c>
      <c r="G271" s="224" t="s">
        <v>11</v>
      </c>
      <c r="H271" s="280"/>
      <c r="I271" s="279"/>
      <c r="J271" s="723"/>
      <c r="K271" s="498"/>
    </row>
    <row r="272" spans="1:11" ht="16.5" customHeight="1">
      <c r="A272" s="479">
        <v>263</v>
      </c>
      <c r="B272" s="276" t="s">
        <v>25</v>
      </c>
      <c r="C272" s="277" t="s">
        <v>1123</v>
      </c>
      <c r="D272" s="278" t="s">
        <v>1743</v>
      </c>
      <c r="E272" s="276" t="s">
        <v>1138</v>
      </c>
      <c r="F272" s="276" t="s">
        <v>1138</v>
      </c>
      <c r="G272" s="224" t="s">
        <v>11</v>
      </c>
      <c r="H272" s="280"/>
      <c r="I272" s="279"/>
      <c r="J272" s="723"/>
      <c r="K272" s="498"/>
    </row>
    <row r="273" spans="1:11" ht="16.5" customHeight="1">
      <c r="A273" s="479">
        <v>264</v>
      </c>
      <c r="B273" s="276" t="s">
        <v>25</v>
      </c>
      <c r="C273" s="277" t="s">
        <v>1650</v>
      </c>
      <c r="D273" s="278" t="s">
        <v>1139</v>
      </c>
      <c r="E273" s="279"/>
      <c r="F273" s="279"/>
      <c r="G273" s="224" t="s">
        <v>11</v>
      </c>
      <c r="H273" s="280"/>
      <c r="I273" s="279"/>
      <c r="J273" s="334" t="s">
        <v>1684</v>
      </c>
      <c r="K273" s="508" t="s">
        <v>1933</v>
      </c>
    </row>
    <row r="274" spans="1:11" ht="16.5" customHeight="1">
      <c r="A274" s="479">
        <v>265</v>
      </c>
      <c r="B274" s="276" t="s">
        <v>25</v>
      </c>
      <c r="C274" s="277" t="s">
        <v>1650</v>
      </c>
      <c r="D274" s="278" t="s">
        <v>1688</v>
      </c>
      <c r="E274" s="279"/>
      <c r="F274" s="279"/>
      <c r="G274" s="224" t="s">
        <v>11</v>
      </c>
      <c r="H274" s="280"/>
      <c r="I274" s="279"/>
      <c r="J274" s="286" t="s">
        <v>1639</v>
      </c>
      <c r="K274" s="509" t="s">
        <v>2193</v>
      </c>
    </row>
    <row r="275" spans="1:11" ht="16.5" customHeight="1">
      <c r="A275" s="479">
        <v>266</v>
      </c>
      <c r="B275" s="276" t="s">
        <v>25</v>
      </c>
      <c r="C275" s="277" t="s">
        <v>1650</v>
      </c>
      <c r="D275" s="278" t="s">
        <v>1140</v>
      </c>
      <c r="E275" s="279"/>
      <c r="F275" s="279"/>
      <c r="G275" s="224" t="s">
        <v>11</v>
      </c>
      <c r="H275" s="280"/>
      <c r="I275" s="279"/>
      <c r="J275" s="334" t="s">
        <v>1640</v>
      </c>
      <c r="K275" s="508" t="s">
        <v>2192</v>
      </c>
    </row>
    <row r="276" spans="1:11" ht="16.5" customHeight="1">
      <c r="A276" s="479">
        <v>267</v>
      </c>
      <c r="B276" s="276" t="s">
        <v>25</v>
      </c>
      <c r="C276" s="277" t="s">
        <v>1650</v>
      </c>
      <c r="D276" s="278" t="s">
        <v>1141</v>
      </c>
      <c r="E276" s="279"/>
      <c r="F276" s="279"/>
      <c r="G276" s="224" t="s">
        <v>11</v>
      </c>
      <c r="H276" s="280"/>
      <c r="I276" s="279"/>
      <c r="J276" s="286" t="s">
        <v>1686</v>
      </c>
      <c r="K276" s="509" t="s">
        <v>2653</v>
      </c>
    </row>
    <row r="277" spans="1:11" ht="16.5" customHeight="1">
      <c r="A277" s="479">
        <v>268</v>
      </c>
      <c r="B277" s="276" t="s">
        <v>25</v>
      </c>
      <c r="C277" s="277" t="s">
        <v>1650</v>
      </c>
      <c r="D277" s="278" t="s">
        <v>1142</v>
      </c>
      <c r="E277" s="279"/>
      <c r="F277" s="279"/>
      <c r="G277" s="224" t="s">
        <v>11</v>
      </c>
      <c r="H277" s="280"/>
      <c r="I277" s="279"/>
      <c r="J277" s="286" t="s">
        <v>1739</v>
      </c>
      <c r="K277" s="510" t="s">
        <v>2654</v>
      </c>
    </row>
    <row r="278" spans="1:11" ht="16.5" customHeight="1">
      <c r="A278" s="479">
        <v>269</v>
      </c>
      <c r="B278" s="276" t="s">
        <v>25</v>
      </c>
      <c r="C278" s="277" t="s">
        <v>1650</v>
      </c>
      <c r="D278" s="278" t="s">
        <v>1689</v>
      </c>
      <c r="E278" s="279"/>
      <c r="F278" s="279"/>
      <c r="G278" s="224" t="s">
        <v>11</v>
      </c>
      <c r="H278" s="280"/>
      <c r="I278" s="279"/>
      <c r="J278" s="286" t="s">
        <v>1690</v>
      </c>
      <c r="K278" s="509" t="s">
        <v>2652</v>
      </c>
    </row>
    <row r="279" spans="1:11" ht="16.5" customHeight="1">
      <c r="A279" s="479">
        <v>270</v>
      </c>
      <c r="B279" s="276" t="s">
        <v>25</v>
      </c>
      <c r="C279" s="277" t="s">
        <v>1650</v>
      </c>
      <c r="D279" s="278" t="s">
        <v>1143</v>
      </c>
      <c r="E279" s="279"/>
      <c r="F279" s="279"/>
      <c r="G279" s="224" t="s">
        <v>11</v>
      </c>
      <c r="H279" s="280"/>
      <c r="I279" s="279"/>
      <c r="J279" s="334" t="s">
        <v>1644</v>
      </c>
      <c r="K279" s="508" t="s">
        <v>2002</v>
      </c>
    </row>
    <row r="280" spans="1:11" ht="16.5" customHeight="1">
      <c r="A280" s="479">
        <v>271</v>
      </c>
      <c r="B280" s="276" t="s">
        <v>25</v>
      </c>
      <c r="C280" s="277" t="s">
        <v>1650</v>
      </c>
      <c r="D280" s="278" t="s">
        <v>1642</v>
      </c>
      <c r="E280" s="279"/>
      <c r="F280" s="279"/>
      <c r="G280" s="224" t="s">
        <v>11</v>
      </c>
      <c r="H280" s="280"/>
      <c r="I280" s="279"/>
      <c r="J280" s="334" t="s">
        <v>1641</v>
      </c>
      <c r="K280" s="508" t="s">
        <v>1995</v>
      </c>
    </row>
    <row r="281" spans="1:11" ht="16.5" customHeight="1">
      <c r="A281" s="479">
        <v>272</v>
      </c>
      <c r="B281" s="276" t="s">
        <v>25</v>
      </c>
      <c r="C281" s="277" t="s">
        <v>1650</v>
      </c>
      <c r="D281" s="278" t="s">
        <v>1144</v>
      </c>
      <c r="E281" s="279"/>
      <c r="F281" s="279"/>
      <c r="G281" s="224" t="s">
        <v>11</v>
      </c>
      <c r="H281" s="280"/>
      <c r="I281" s="279"/>
      <c r="J281" s="334" t="s">
        <v>1643</v>
      </c>
      <c r="K281" s="508" t="s">
        <v>1996</v>
      </c>
    </row>
    <row r="282" spans="1:11" ht="16.5" customHeight="1">
      <c r="A282" s="479">
        <v>273</v>
      </c>
      <c r="B282" s="276" t="s">
        <v>25</v>
      </c>
      <c r="C282" s="277" t="s">
        <v>1650</v>
      </c>
      <c r="D282" s="278" t="s">
        <v>1145</v>
      </c>
      <c r="E282" s="279"/>
      <c r="F282" s="279"/>
      <c r="G282" s="224" t="s">
        <v>11</v>
      </c>
      <c r="H282" s="280"/>
      <c r="I282" s="279"/>
      <c r="J282" s="334" t="s">
        <v>1685</v>
      </c>
      <c r="K282" s="508" t="s">
        <v>1997</v>
      </c>
    </row>
    <row r="283" spans="1:11" ht="16.5" customHeight="1">
      <c r="A283" s="479">
        <v>274</v>
      </c>
      <c r="B283" s="276" t="s">
        <v>25</v>
      </c>
      <c r="C283" s="277" t="s">
        <v>223</v>
      </c>
      <c r="D283" s="278" t="s">
        <v>1146</v>
      </c>
      <c r="E283" s="293" t="s">
        <v>1147</v>
      </c>
      <c r="F283" s="293" t="s">
        <v>1147</v>
      </c>
      <c r="G283" s="224" t="s">
        <v>11</v>
      </c>
      <c r="H283" s="280"/>
      <c r="I283" s="279"/>
      <c r="J283" s="282" t="s">
        <v>229</v>
      </c>
      <c r="K283" s="635"/>
    </row>
    <row r="284" spans="1:11" ht="16.5" customHeight="1">
      <c r="A284" s="479">
        <v>275</v>
      </c>
      <c r="B284" s="276" t="s">
        <v>25</v>
      </c>
      <c r="C284" s="277" t="s">
        <v>223</v>
      </c>
      <c r="D284" s="278" t="s">
        <v>1148</v>
      </c>
      <c r="E284" s="293" t="s">
        <v>807</v>
      </c>
      <c r="F284" s="293" t="s">
        <v>807</v>
      </c>
      <c r="G284" s="224" t="s">
        <v>11</v>
      </c>
      <c r="H284" s="280"/>
      <c r="I284" s="279"/>
      <c r="J284" s="282" t="s">
        <v>808</v>
      </c>
      <c r="K284" s="635"/>
    </row>
    <row r="285" spans="1:11" ht="16.5" customHeight="1">
      <c r="A285" s="479">
        <v>276</v>
      </c>
      <c r="B285" s="276" t="s">
        <v>25</v>
      </c>
      <c r="C285" s="277" t="s">
        <v>223</v>
      </c>
      <c r="D285" s="278" t="s">
        <v>1149</v>
      </c>
      <c r="E285" s="293" t="s">
        <v>1948</v>
      </c>
      <c r="F285" s="293" t="s">
        <v>2275</v>
      </c>
      <c r="G285" s="224" t="s">
        <v>11</v>
      </c>
      <c r="H285" s="280"/>
      <c r="I285" s="279"/>
      <c r="J285" s="282" t="s">
        <v>1150</v>
      </c>
      <c r="K285" s="635"/>
    </row>
    <row r="286" spans="1:11" ht="16.5" customHeight="1">
      <c r="A286" s="479">
        <v>277</v>
      </c>
      <c r="B286" s="276" t="s">
        <v>25</v>
      </c>
      <c r="C286" s="277" t="s">
        <v>223</v>
      </c>
      <c r="D286" s="278" t="s">
        <v>1151</v>
      </c>
      <c r="E286" s="293" t="s">
        <v>1951</v>
      </c>
      <c r="F286" s="293" t="s">
        <v>2739</v>
      </c>
      <c r="G286" s="224" t="s">
        <v>11</v>
      </c>
      <c r="H286" s="280"/>
      <c r="I286" s="279"/>
      <c r="J286" s="282" t="s">
        <v>1152</v>
      </c>
      <c r="K286" s="635"/>
    </row>
    <row r="287" spans="1:11" ht="16.5" customHeight="1">
      <c r="A287" s="479">
        <v>278</v>
      </c>
      <c r="B287" s="276" t="s">
        <v>25</v>
      </c>
      <c r="C287" s="277" t="s">
        <v>223</v>
      </c>
      <c r="D287" s="278" t="s">
        <v>1153</v>
      </c>
      <c r="E287" s="293" t="s">
        <v>1949</v>
      </c>
      <c r="F287" s="293" t="s">
        <v>2276</v>
      </c>
      <c r="G287" s="224" t="s">
        <v>11</v>
      </c>
      <c r="H287" s="280"/>
      <c r="I287" s="279"/>
      <c r="J287" s="282" t="s">
        <v>1676</v>
      </c>
      <c r="K287" s="635"/>
    </row>
    <row r="288" spans="1:11" ht="16.5" customHeight="1">
      <c r="A288" s="479">
        <v>279</v>
      </c>
      <c r="B288" s="276" t="s">
        <v>25</v>
      </c>
      <c r="C288" s="277" t="s">
        <v>223</v>
      </c>
      <c r="D288" s="278" t="s">
        <v>1154</v>
      </c>
      <c r="E288" s="293" t="s">
        <v>1950</v>
      </c>
      <c r="F288" s="293" t="s">
        <v>2277</v>
      </c>
      <c r="G288" s="224" t="s">
        <v>11</v>
      </c>
      <c r="H288" s="280"/>
      <c r="I288" s="279"/>
      <c r="J288" s="282" t="s">
        <v>1676</v>
      </c>
      <c r="K288" s="635"/>
    </row>
    <row r="289" spans="1:11" ht="16.5" customHeight="1">
      <c r="A289" s="479">
        <v>280</v>
      </c>
      <c r="B289" s="276" t="s">
        <v>25</v>
      </c>
      <c r="C289" s="277" t="s">
        <v>223</v>
      </c>
      <c r="D289" s="278" t="s">
        <v>1155</v>
      </c>
      <c r="E289" s="293" t="s">
        <v>1952</v>
      </c>
      <c r="F289" s="293" t="s">
        <v>2736</v>
      </c>
      <c r="G289" s="224" t="s">
        <v>11</v>
      </c>
      <c r="H289" s="280"/>
      <c r="I289" s="279"/>
      <c r="J289" s="282" t="s">
        <v>1156</v>
      </c>
      <c r="K289" s="635"/>
    </row>
    <row r="290" spans="1:11" ht="16.5" customHeight="1">
      <c r="A290" s="479">
        <v>281</v>
      </c>
      <c r="B290" s="276" t="s">
        <v>25</v>
      </c>
      <c r="C290" s="277" t="s">
        <v>223</v>
      </c>
      <c r="D290" s="278" t="s">
        <v>1157</v>
      </c>
      <c r="E290" s="293" t="s">
        <v>1951</v>
      </c>
      <c r="F290" s="293" t="s">
        <v>2735</v>
      </c>
      <c r="G290" s="224" t="s">
        <v>11</v>
      </c>
      <c r="H290" s="280"/>
      <c r="I290" s="279"/>
      <c r="J290" s="282" t="s">
        <v>1734</v>
      </c>
      <c r="K290" s="635"/>
    </row>
    <row r="291" spans="1:11" ht="16.5" customHeight="1">
      <c r="A291" s="479">
        <v>282</v>
      </c>
      <c r="B291" s="276" t="s">
        <v>25</v>
      </c>
      <c r="C291" s="277" t="s">
        <v>223</v>
      </c>
      <c r="D291" s="278" t="s">
        <v>1158</v>
      </c>
      <c r="E291" s="293" t="s">
        <v>1091</v>
      </c>
      <c r="F291" s="276" t="s">
        <v>1091</v>
      </c>
      <c r="G291" s="224" t="s">
        <v>11</v>
      </c>
      <c r="H291" s="280"/>
      <c r="I291" s="279"/>
      <c r="J291" s="282" t="s">
        <v>1159</v>
      </c>
      <c r="K291" s="635"/>
    </row>
    <row r="292" spans="1:11" ht="16.5" customHeight="1">
      <c r="A292" s="479">
        <v>283</v>
      </c>
      <c r="B292" s="276" t="s">
        <v>25</v>
      </c>
      <c r="C292" s="277" t="s">
        <v>223</v>
      </c>
      <c r="D292" s="278" t="s">
        <v>1160</v>
      </c>
      <c r="E292" s="293" t="s">
        <v>1161</v>
      </c>
      <c r="F292" s="276" t="s">
        <v>1161</v>
      </c>
      <c r="G292" s="224" t="s">
        <v>11</v>
      </c>
      <c r="H292" s="280"/>
      <c r="I292" s="279"/>
      <c r="J292" s="282" t="s">
        <v>1162</v>
      </c>
      <c r="K292" s="635"/>
    </row>
    <row r="293" spans="1:11" ht="16.5" customHeight="1">
      <c r="A293" s="479">
        <v>284</v>
      </c>
      <c r="B293" s="276" t="s">
        <v>25</v>
      </c>
      <c r="C293" s="277" t="s">
        <v>223</v>
      </c>
      <c r="D293" s="278" t="s">
        <v>1163</v>
      </c>
      <c r="E293" s="293" t="s">
        <v>1164</v>
      </c>
      <c r="F293" s="276" t="s">
        <v>1164</v>
      </c>
      <c r="G293" s="224" t="s">
        <v>11</v>
      </c>
      <c r="H293" s="280"/>
      <c r="I293" s="279"/>
      <c r="J293" s="282" t="s">
        <v>1165</v>
      </c>
      <c r="K293" s="635"/>
    </row>
    <row r="294" spans="1:11" ht="16.5" customHeight="1">
      <c r="A294" s="479">
        <v>285</v>
      </c>
      <c r="B294" s="276" t="s">
        <v>25</v>
      </c>
      <c r="C294" s="277" t="s">
        <v>223</v>
      </c>
      <c r="D294" s="278" t="s">
        <v>1166</v>
      </c>
      <c r="E294" s="279"/>
      <c r="F294" s="279"/>
      <c r="G294" s="224" t="s">
        <v>11</v>
      </c>
      <c r="H294" s="280"/>
      <c r="I294" s="279"/>
      <c r="J294" s="282" t="s">
        <v>1167</v>
      </c>
      <c r="K294" s="635"/>
    </row>
    <row r="295" spans="1:11" ht="16.5" customHeight="1">
      <c r="A295" s="479">
        <v>286</v>
      </c>
      <c r="B295" s="276" t="s">
        <v>25</v>
      </c>
      <c r="C295" s="277" t="s">
        <v>223</v>
      </c>
      <c r="D295" s="278" t="s">
        <v>1168</v>
      </c>
      <c r="E295" s="279"/>
      <c r="F295" s="279"/>
      <c r="G295" s="224" t="s">
        <v>11</v>
      </c>
      <c r="H295" s="280"/>
      <c r="I295" s="279"/>
      <c r="J295" s="282" t="s">
        <v>1677</v>
      </c>
      <c r="K295" s="635"/>
    </row>
    <row r="296" spans="1:11" ht="16.5" customHeight="1">
      <c r="A296" s="479">
        <v>287</v>
      </c>
      <c r="B296" s="276" t="s">
        <v>25</v>
      </c>
      <c r="C296" s="277" t="s">
        <v>223</v>
      </c>
      <c r="D296" s="278" t="s">
        <v>1169</v>
      </c>
      <c r="E296" s="279"/>
      <c r="F296" s="279"/>
      <c r="G296" s="224" t="s">
        <v>11</v>
      </c>
      <c r="H296" s="280"/>
      <c r="I296" s="279"/>
      <c r="J296" s="282" t="s">
        <v>1170</v>
      </c>
      <c r="K296" s="635"/>
    </row>
    <row r="297" spans="1:11" ht="16.5" customHeight="1">
      <c r="A297" s="479">
        <v>288</v>
      </c>
      <c r="B297" s="276" t="s">
        <v>25</v>
      </c>
      <c r="C297" s="277" t="s">
        <v>54</v>
      </c>
      <c r="D297" s="278" t="s">
        <v>2239</v>
      </c>
      <c r="E297" s="279"/>
      <c r="F297" s="279"/>
      <c r="G297" s="320" t="s">
        <v>6</v>
      </c>
      <c r="H297" s="280"/>
      <c r="I297" s="279"/>
      <c r="J297" s="282" t="s">
        <v>1171</v>
      </c>
      <c r="K297" s="498"/>
    </row>
    <row r="298" spans="1:11" ht="16.5" customHeight="1">
      <c r="A298" s="479">
        <v>289</v>
      </c>
      <c r="B298" s="276" t="s">
        <v>25</v>
      </c>
      <c r="C298" s="277" t="s">
        <v>1173</v>
      </c>
      <c r="D298" s="278" t="s">
        <v>1174</v>
      </c>
      <c r="E298" s="279"/>
      <c r="F298" s="279"/>
      <c r="G298" s="224" t="s">
        <v>11</v>
      </c>
      <c r="H298" s="280"/>
      <c r="I298" s="279"/>
      <c r="J298" s="282" t="s">
        <v>1175</v>
      </c>
      <c r="K298" s="498"/>
    </row>
    <row r="299" spans="1:11" ht="16.5" customHeight="1">
      <c r="A299" s="479">
        <v>290</v>
      </c>
      <c r="B299" s="276" t="s">
        <v>25</v>
      </c>
      <c r="C299" s="277" t="s">
        <v>1173</v>
      </c>
      <c r="D299" s="278" t="s">
        <v>1176</v>
      </c>
      <c r="E299" s="279"/>
      <c r="F299" s="279"/>
      <c r="G299" s="224" t="s">
        <v>11</v>
      </c>
      <c r="H299" s="280"/>
      <c r="I299" s="279"/>
      <c r="J299" s="712" t="s">
        <v>2382</v>
      </c>
      <c r="K299" s="498"/>
    </row>
    <row r="300" spans="1:11" ht="16.5" customHeight="1">
      <c r="A300" s="479">
        <v>291</v>
      </c>
      <c r="B300" s="276" t="s">
        <v>25</v>
      </c>
      <c r="C300" s="277" t="s">
        <v>1173</v>
      </c>
      <c r="D300" s="278" t="s">
        <v>2386</v>
      </c>
      <c r="E300" s="279"/>
      <c r="F300" s="279"/>
      <c r="G300" s="224" t="s">
        <v>11</v>
      </c>
      <c r="H300" s="280"/>
      <c r="I300" s="279"/>
      <c r="J300" s="712"/>
      <c r="K300" s="498" t="s">
        <v>2384</v>
      </c>
    </row>
    <row r="301" spans="1:11" ht="16.5" customHeight="1">
      <c r="A301" s="479">
        <v>292</v>
      </c>
      <c r="B301" s="276" t="s">
        <v>25</v>
      </c>
      <c r="C301" s="277" t="s">
        <v>1663</v>
      </c>
      <c r="D301" s="278" t="s">
        <v>1711</v>
      </c>
      <c r="E301" s="276" t="s">
        <v>1180</v>
      </c>
      <c r="F301" s="276" t="s">
        <v>1180</v>
      </c>
      <c r="G301" s="224" t="s">
        <v>11</v>
      </c>
      <c r="H301" s="280"/>
      <c r="I301" s="279"/>
      <c r="J301" s="720" t="s">
        <v>1179</v>
      </c>
      <c r="K301" s="725"/>
    </row>
    <row r="302" spans="1:11" ht="16.5" customHeight="1">
      <c r="A302" s="479">
        <v>293</v>
      </c>
      <c r="B302" s="276" t="s">
        <v>25</v>
      </c>
      <c r="C302" s="277" t="s">
        <v>1177</v>
      </c>
      <c r="D302" s="278" t="s">
        <v>1652</v>
      </c>
      <c r="E302" s="276" t="s">
        <v>1178</v>
      </c>
      <c r="F302" s="276" t="s">
        <v>1178</v>
      </c>
      <c r="G302" s="224" t="s">
        <v>11</v>
      </c>
      <c r="H302" s="280"/>
      <c r="I302" s="279"/>
      <c r="J302" s="720"/>
      <c r="K302" s="725"/>
    </row>
    <row r="303" spans="1:11" ht="16.5" customHeight="1">
      <c r="A303" s="479">
        <v>294</v>
      </c>
      <c r="B303" s="276" t="s">
        <v>25</v>
      </c>
      <c r="C303" s="277" t="s">
        <v>1177</v>
      </c>
      <c r="D303" s="278" t="s">
        <v>1691</v>
      </c>
      <c r="E303" s="276" t="s">
        <v>1178</v>
      </c>
      <c r="F303" s="276" t="s">
        <v>1178</v>
      </c>
      <c r="G303" s="224" t="s">
        <v>11</v>
      </c>
      <c r="H303" s="280"/>
      <c r="I303" s="279"/>
      <c r="J303" s="720"/>
      <c r="K303" s="725"/>
    </row>
    <row r="304" spans="1:11" ht="16.5" customHeight="1">
      <c r="A304" s="479">
        <v>295</v>
      </c>
      <c r="B304" s="276" t="s">
        <v>25</v>
      </c>
      <c r="C304" s="277" t="s">
        <v>1177</v>
      </c>
      <c r="D304" s="278" t="s">
        <v>1692</v>
      </c>
      <c r="E304" s="276" t="s">
        <v>1178</v>
      </c>
      <c r="F304" s="276" t="s">
        <v>1178</v>
      </c>
      <c r="G304" s="224" t="s">
        <v>11</v>
      </c>
      <c r="H304" s="280"/>
      <c r="I304" s="279"/>
      <c r="J304" s="720"/>
      <c r="K304" s="725"/>
    </row>
    <row r="305" spans="1:11" ht="16.5" customHeight="1">
      <c r="A305" s="479">
        <v>296</v>
      </c>
      <c r="B305" s="276" t="s">
        <v>25</v>
      </c>
      <c r="C305" s="277" t="s">
        <v>1177</v>
      </c>
      <c r="D305" s="278" t="s">
        <v>1693</v>
      </c>
      <c r="E305" s="276" t="s">
        <v>1178</v>
      </c>
      <c r="F305" s="276" t="s">
        <v>1178</v>
      </c>
      <c r="G305" s="224" t="s">
        <v>11</v>
      </c>
      <c r="H305" s="280"/>
      <c r="I305" s="279"/>
      <c r="J305" s="720"/>
      <c r="K305" s="725"/>
    </row>
    <row r="306" spans="1:11" ht="16.5" customHeight="1">
      <c r="A306" s="479">
        <v>297</v>
      </c>
      <c r="B306" s="276" t="s">
        <v>25</v>
      </c>
      <c r="C306" s="277" t="s">
        <v>1177</v>
      </c>
      <c r="D306" s="278" t="s">
        <v>1694</v>
      </c>
      <c r="E306" s="276" t="s">
        <v>1178</v>
      </c>
      <c r="F306" s="276" t="s">
        <v>1178</v>
      </c>
      <c r="G306" s="224" t="s">
        <v>11</v>
      </c>
      <c r="H306" s="280"/>
      <c r="I306" s="279"/>
      <c r="J306" s="720"/>
      <c r="K306" s="725"/>
    </row>
    <row r="307" spans="1:11" ht="16.5" customHeight="1">
      <c r="A307" s="479">
        <v>298</v>
      </c>
      <c r="B307" s="276" t="s">
        <v>25</v>
      </c>
      <c r="C307" s="277" t="s">
        <v>1177</v>
      </c>
      <c r="D307" s="278" t="s">
        <v>1695</v>
      </c>
      <c r="E307" s="276" t="s">
        <v>1178</v>
      </c>
      <c r="F307" s="276" t="s">
        <v>1178</v>
      </c>
      <c r="G307" s="224" t="s">
        <v>11</v>
      </c>
      <c r="H307" s="280"/>
      <c r="I307" s="279"/>
      <c r="J307" s="720"/>
      <c r="K307" s="725"/>
    </row>
    <row r="308" spans="1:11" ht="16.5" customHeight="1">
      <c r="A308" s="479">
        <v>299</v>
      </c>
      <c r="B308" s="276" t="s">
        <v>25</v>
      </c>
      <c r="C308" s="277" t="s">
        <v>1177</v>
      </c>
      <c r="D308" s="278" t="s">
        <v>1696</v>
      </c>
      <c r="E308" s="276" t="s">
        <v>1178</v>
      </c>
      <c r="F308" s="276" t="s">
        <v>1178</v>
      </c>
      <c r="G308" s="224" t="s">
        <v>11</v>
      </c>
      <c r="H308" s="280"/>
      <c r="I308" s="279"/>
      <c r="J308" s="720"/>
      <c r="K308" s="725"/>
    </row>
    <row r="309" spans="1:11" ht="16.5" customHeight="1">
      <c r="A309" s="479">
        <v>300</v>
      </c>
      <c r="B309" s="276" t="s">
        <v>25</v>
      </c>
      <c r="C309" s="277" t="s">
        <v>1177</v>
      </c>
      <c r="D309" s="278" t="s">
        <v>1697</v>
      </c>
      <c r="E309" s="276" t="s">
        <v>1178</v>
      </c>
      <c r="F309" s="276" t="s">
        <v>1178</v>
      </c>
      <c r="G309" s="224" t="s">
        <v>11</v>
      </c>
      <c r="H309" s="280"/>
      <c r="I309" s="279"/>
      <c r="J309" s="720"/>
      <c r="K309" s="725"/>
    </row>
    <row r="310" spans="1:11" ht="16.5" customHeight="1">
      <c r="A310" s="479">
        <v>301</v>
      </c>
      <c r="B310" s="276" t="s">
        <v>25</v>
      </c>
      <c r="C310" s="277" t="s">
        <v>1177</v>
      </c>
      <c r="D310" s="278" t="s">
        <v>1712</v>
      </c>
      <c r="E310" s="276" t="s">
        <v>1180</v>
      </c>
      <c r="F310" s="276" t="s">
        <v>1180</v>
      </c>
      <c r="G310" s="224" t="s">
        <v>11</v>
      </c>
      <c r="H310" s="280"/>
      <c r="I310" s="279"/>
      <c r="J310" s="720"/>
      <c r="K310" s="725"/>
    </row>
    <row r="311" spans="1:11" ht="16.5" customHeight="1">
      <c r="A311" s="479">
        <v>302</v>
      </c>
      <c r="B311" s="276" t="s">
        <v>25</v>
      </c>
      <c r="C311" s="277" t="s">
        <v>1177</v>
      </c>
      <c r="D311" s="278" t="s">
        <v>1651</v>
      </c>
      <c r="E311" s="276" t="s">
        <v>1178</v>
      </c>
      <c r="F311" s="276" t="s">
        <v>1178</v>
      </c>
      <c r="G311" s="224" t="s">
        <v>11</v>
      </c>
      <c r="H311" s="280"/>
      <c r="I311" s="279"/>
      <c r="J311" s="720"/>
      <c r="K311" s="725"/>
    </row>
    <row r="312" spans="1:11" ht="16.5" customHeight="1">
      <c r="A312" s="479">
        <v>303</v>
      </c>
      <c r="B312" s="276" t="s">
        <v>25</v>
      </c>
      <c r="C312" s="277" t="s">
        <v>1177</v>
      </c>
      <c r="D312" s="278" t="s">
        <v>1698</v>
      </c>
      <c r="E312" s="276" t="s">
        <v>1178</v>
      </c>
      <c r="F312" s="276" t="s">
        <v>1178</v>
      </c>
      <c r="G312" s="224" t="s">
        <v>11</v>
      </c>
      <c r="H312" s="280"/>
      <c r="I312" s="279"/>
      <c r="J312" s="720"/>
      <c r="K312" s="725"/>
    </row>
    <row r="313" spans="1:11" ht="16.5" customHeight="1">
      <c r="A313" s="479">
        <v>304</v>
      </c>
      <c r="B313" s="276" t="s">
        <v>25</v>
      </c>
      <c r="C313" s="277" t="s">
        <v>1177</v>
      </c>
      <c r="D313" s="278" t="s">
        <v>1699</v>
      </c>
      <c r="E313" s="276" t="s">
        <v>1178</v>
      </c>
      <c r="F313" s="276" t="s">
        <v>1178</v>
      </c>
      <c r="G313" s="224" t="s">
        <v>11</v>
      </c>
      <c r="H313" s="280"/>
      <c r="I313" s="279"/>
      <c r="J313" s="720"/>
      <c r="K313" s="725"/>
    </row>
    <row r="314" spans="1:11" ht="16.5" customHeight="1">
      <c r="A314" s="479">
        <v>305</v>
      </c>
      <c r="B314" s="276" t="s">
        <v>25</v>
      </c>
      <c r="C314" s="277" t="s">
        <v>1177</v>
      </c>
      <c r="D314" s="278" t="s">
        <v>1700</v>
      </c>
      <c r="E314" s="276" t="s">
        <v>1178</v>
      </c>
      <c r="F314" s="276" t="s">
        <v>1178</v>
      </c>
      <c r="G314" s="224" t="s">
        <v>11</v>
      </c>
      <c r="H314" s="280"/>
      <c r="I314" s="279"/>
      <c r="J314" s="720"/>
      <c r="K314" s="725"/>
    </row>
    <row r="315" spans="1:11" ht="16.5" customHeight="1">
      <c r="A315" s="479">
        <v>306</v>
      </c>
      <c r="B315" s="276" t="s">
        <v>25</v>
      </c>
      <c r="C315" s="277" t="s">
        <v>1177</v>
      </c>
      <c r="D315" s="278" t="s">
        <v>1701</v>
      </c>
      <c r="E315" s="276" t="s">
        <v>1178</v>
      </c>
      <c r="F315" s="276" t="s">
        <v>1178</v>
      </c>
      <c r="G315" s="224" t="s">
        <v>11</v>
      </c>
      <c r="H315" s="280"/>
      <c r="I315" s="279"/>
      <c r="J315" s="720"/>
      <c r="K315" s="725"/>
    </row>
    <row r="316" spans="1:11" ht="16.5" customHeight="1">
      <c r="A316" s="479">
        <v>307</v>
      </c>
      <c r="B316" s="276" t="s">
        <v>25</v>
      </c>
      <c r="C316" s="277" t="s">
        <v>223</v>
      </c>
      <c r="D316" s="278" t="s">
        <v>1181</v>
      </c>
      <c r="E316" s="276" t="s">
        <v>1178</v>
      </c>
      <c r="F316" s="276" t="s">
        <v>1178</v>
      </c>
      <c r="G316" s="224" t="s">
        <v>11</v>
      </c>
      <c r="H316" s="280"/>
      <c r="I316" s="279"/>
      <c r="J316" s="309" t="s">
        <v>1653</v>
      </c>
      <c r="K316" s="494"/>
    </row>
    <row r="317" spans="1:11" ht="16.5" customHeight="1">
      <c r="A317" s="479">
        <v>308</v>
      </c>
      <c r="B317" s="276" t="s">
        <v>25</v>
      </c>
      <c r="C317" s="277" t="s">
        <v>1177</v>
      </c>
      <c r="D317" s="278" t="s">
        <v>1922</v>
      </c>
      <c r="E317" s="276" t="s">
        <v>1178</v>
      </c>
      <c r="F317" s="276" t="s">
        <v>1178</v>
      </c>
      <c r="G317" s="224" t="s">
        <v>11</v>
      </c>
      <c r="H317" s="280"/>
      <c r="I317" s="279"/>
      <c r="J317" s="720" t="s">
        <v>2393</v>
      </c>
      <c r="K317" s="711" t="s">
        <v>1928</v>
      </c>
    </row>
    <row r="318" spans="1:11" ht="16.5" customHeight="1">
      <c r="A318" s="479">
        <v>309</v>
      </c>
      <c r="B318" s="276" t="s">
        <v>25</v>
      </c>
      <c r="C318" s="277" t="s">
        <v>1177</v>
      </c>
      <c r="D318" s="278" t="s">
        <v>1923</v>
      </c>
      <c r="E318" s="276" t="s">
        <v>1180</v>
      </c>
      <c r="F318" s="276" t="s">
        <v>1180</v>
      </c>
      <c r="G318" s="224" t="s">
        <v>11</v>
      </c>
      <c r="H318" s="280"/>
      <c r="I318" s="279"/>
      <c r="J318" s="720"/>
      <c r="K318" s="711"/>
    </row>
    <row r="319" spans="1:11" ht="16.5" customHeight="1">
      <c r="A319" s="479">
        <v>310</v>
      </c>
      <c r="B319" s="276" t="s">
        <v>25</v>
      </c>
      <c r="C319" s="277" t="s">
        <v>1177</v>
      </c>
      <c r="D319" s="278" t="s">
        <v>1924</v>
      </c>
      <c r="E319" s="276" t="s">
        <v>1178</v>
      </c>
      <c r="F319" s="276" t="s">
        <v>1178</v>
      </c>
      <c r="G319" s="224" t="s">
        <v>11</v>
      </c>
      <c r="H319" s="280"/>
      <c r="I319" s="279"/>
      <c r="J319" s="720"/>
      <c r="K319" s="711" t="s">
        <v>1927</v>
      </c>
    </row>
    <row r="320" spans="1:11" ht="16.5" customHeight="1">
      <c r="A320" s="479">
        <v>311</v>
      </c>
      <c r="B320" s="276" t="s">
        <v>25</v>
      </c>
      <c r="C320" s="277" t="s">
        <v>1177</v>
      </c>
      <c r="D320" s="278" t="s">
        <v>1925</v>
      </c>
      <c r="E320" s="276" t="s">
        <v>1180</v>
      </c>
      <c r="F320" s="276" t="s">
        <v>1180</v>
      </c>
      <c r="G320" s="224" t="s">
        <v>11</v>
      </c>
      <c r="H320" s="280"/>
      <c r="I320" s="279"/>
      <c r="J320" s="720"/>
      <c r="K320" s="711"/>
    </row>
    <row r="321" spans="1:11" ht="16.5" customHeight="1">
      <c r="A321" s="479">
        <v>312</v>
      </c>
      <c r="B321" s="276" t="s">
        <v>25</v>
      </c>
      <c r="C321" s="277" t="s">
        <v>223</v>
      </c>
      <c r="D321" s="278" t="s">
        <v>1182</v>
      </c>
      <c r="E321" s="276" t="s">
        <v>521</v>
      </c>
      <c r="F321" s="276" t="s">
        <v>521</v>
      </c>
      <c r="G321" s="224" t="s">
        <v>11</v>
      </c>
      <c r="H321" s="280"/>
      <c r="I321" s="279"/>
      <c r="J321" s="282" t="s">
        <v>1425</v>
      </c>
      <c r="K321" s="498"/>
    </row>
    <row r="322" spans="1:11" ht="16.5" customHeight="1">
      <c r="A322" s="479">
        <v>313</v>
      </c>
      <c r="B322" s="276" t="s">
        <v>25</v>
      </c>
      <c r="C322" s="277" t="s">
        <v>223</v>
      </c>
      <c r="D322" s="278" t="s">
        <v>1183</v>
      </c>
      <c r="E322" s="276" t="s">
        <v>522</v>
      </c>
      <c r="F322" s="276" t="s">
        <v>522</v>
      </c>
      <c r="G322" s="224" t="s">
        <v>11</v>
      </c>
      <c r="H322" s="280"/>
      <c r="I322" s="279"/>
      <c r="J322" s="282" t="s">
        <v>1426</v>
      </c>
      <c r="K322" s="498"/>
    </row>
    <row r="323" spans="1:11" ht="16.5" customHeight="1">
      <c r="A323" s="479">
        <v>314</v>
      </c>
      <c r="B323" s="276" t="s">
        <v>25</v>
      </c>
      <c r="C323" s="277" t="s">
        <v>1173</v>
      </c>
      <c r="D323" s="278" t="s">
        <v>2831</v>
      </c>
      <c r="E323" s="279"/>
      <c r="F323" s="279"/>
      <c r="G323" s="320" t="s">
        <v>6</v>
      </c>
      <c r="H323" s="280"/>
      <c r="I323" s="279"/>
      <c r="J323" s="282" t="s">
        <v>1447</v>
      </c>
      <c r="K323" s="498"/>
    </row>
    <row r="324" spans="1:11" ht="16.5" customHeight="1" thickBot="1">
      <c r="A324" s="335">
        <v>315</v>
      </c>
      <c r="B324" s="511" t="s">
        <v>25</v>
      </c>
      <c r="C324" s="486" t="s">
        <v>204</v>
      </c>
      <c r="D324" s="512" t="s">
        <v>1436</v>
      </c>
      <c r="E324" s="487"/>
      <c r="F324" s="487"/>
      <c r="G324" s="488" t="s">
        <v>11</v>
      </c>
      <c r="H324" s="489"/>
      <c r="I324" s="487"/>
      <c r="J324" s="513" t="s">
        <v>1184</v>
      </c>
      <c r="K324" s="514"/>
    </row>
  </sheetData>
  <mergeCells count="22">
    <mergeCell ref="J317:J320"/>
    <mergeCell ref="K317:K318"/>
    <mergeCell ref="K319:K320"/>
    <mergeCell ref="J38:J68"/>
    <mergeCell ref="J113:J129"/>
    <mergeCell ref="J168:J194"/>
    <mergeCell ref="K283:K296"/>
    <mergeCell ref="J301:J315"/>
    <mergeCell ref="K301:K315"/>
    <mergeCell ref="J241:J248"/>
    <mergeCell ref="J196:J197"/>
    <mergeCell ref="F1:F8"/>
    <mergeCell ref="C1:D8"/>
    <mergeCell ref="K70:K107"/>
    <mergeCell ref="J299:J300"/>
    <mergeCell ref="J268:J272"/>
    <mergeCell ref="K139:K165"/>
    <mergeCell ref="J27:J32"/>
    <mergeCell ref="K27:K32"/>
    <mergeCell ref="J33:J37"/>
    <mergeCell ref="J139:J165"/>
    <mergeCell ref="J70:J107"/>
  </mergeCells>
  <phoneticPr fontId="21" type="noConversion"/>
  <hyperlinks>
    <hyperlink ref="D34" r:id="rId1"/>
    <hyperlink ref="D35" r:id="rId2"/>
    <hyperlink ref="D36" r:id="rId3"/>
    <hyperlink ref="D37" r:id="rId4"/>
    <hyperlink ref="D39" r:id="rId5"/>
    <hyperlink ref="D40" r:id="rId6"/>
    <hyperlink ref="D41" r:id="rId7"/>
    <hyperlink ref="D42" r:id="rId8"/>
    <hyperlink ref="D43" r:id="rId9"/>
    <hyperlink ref="D44" r:id="rId10"/>
    <hyperlink ref="D45" r:id="rId11"/>
    <hyperlink ref="D46" r:id="rId12"/>
    <hyperlink ref="D47" r:id="rId13"/>
    <hyperlink ref="D48" r:id="rId14"/>
    <hyperlink ref="D49" r:id="rId15"/>
    <hyperlink ref="D50" r:id="rId16"/>
    <hyperlink ref="D51" r:id="rId17"/>
    <hyperlink ref="D52" r:id="rId18"/>
    <hyperlink ref="D53" r:id="rId19"/>
    <hyperlink ref="D54" r:id="rId20"/>
    <hyperlink ref="D55" r:id="rId21"/>
    <hyperlink ref="D56" r:id="rId22"/>
    <hyperlink ref="D58" r:id="rId23"/>
    <hyperlink ref="D59" r:id="rId24"/>
    <hyperlink ref="D60" r:id="rId25"/>
    <hyperlink ref="D61" r:id="rId26"/>
    <hyperlink ref="D68" r:id="rId27"/>
    <hyperlink ref="D110" r:id="rId28"/>
    <hyperlink ref="D112" r:id="rId29"/>
    <hyperlink ref="D113" r:id="rId30"/>
    <hyperlink ref="D114" r:id="rId31"/>
    <hyperlink ref="D115" r:id="rId32"/>
    <hyperlink ref="D116" r:id="rId33"/>
    <hyperlink ref="D117" r:id="rId34"/>
    <hyperlink ref="D118" r:id="rId35"/>
    <hyperlink ref="D119" r:id="rId36"/>
    <hyperlink ref="D120" r:id="rId37"/>
    <hyperlink ref="D121" r:id="rId38"/>
    <hyperlink ref="D122" r:id="rId39"/>
    <hyperlink ref="D123" r:id="rId40"/>
    <hyperlink ref="D124" r:id="rId41"/>
    <hyperlink ref="D125" r:id="rId42"/>
    <hyperlink ref="D126" r:id="rId43"/>
    <hyperlink ref="D127" r:id="rId44"/>
    <hyperlink ref="D128" r:id="rId45"/>
    <hyperlink ref="D129" r:id="rId46"/>
    <hyperlink ref="D169" r:id="rId47"/>
    <hyperlink ref="D170" r:id="rId48"/>
    <hyperlink ref="D171" r:id="rId49"/>
    <hyperlink ref="D172" r:id="rId50"/>
    <hyperlink ref="D173" r:id="rId51"/>
    <hyperlink ref="D174" r:id="rId52"/>
    <hyperlink ref="D175" r:id="rId53"/>
    <hyperlink ref="D176" r:id="rId54"/>
    <hyperlink ref="D177" r:id="rId55"/>
    <hyperlink ref="D178" r:id="rId56"/>
    <hyperlink ref="D179" r:id="rId57"/>
    <hyperlink ref="D180" r:id="rId58"/>
    <hyperlink ref="D181" r:id="rId59"/>
    <hyperlink ref="D182" r:id="rId60"/>
    <hyperlink ref="D183" r:id="rId61"/>
    <hyperlink ref="D184" r:id="rId62"/>
    <hyperlink ref="D185" r:id="rId63"/>
    <hyperlink ref="D186" r:id="rId64"/>
    <hyperlink ref="D187" r:id="rId65"/>
    <hyperlink ref="D188" r:id="rId66"/>
    <hyperlink ref="D189" r:id="rId67"/>
    <hyperlink ref="D190" r:id="rId68"/>
    <hyperlink ref="D191" r:id="rId69"/>
    <hyperlink ref="D192" r:id="rId70"/>
    <hyperlink ref="D193" r:id="rId71"/>
    <hyperlink ref="D194" r:id="rId72"/>
    <hyperlink ref="D259" r:id="rId73"/>
    <hyperlink ref="D260" r:id="rId74"/>
    <hyperlink ref="D302" r:id="rId75"/>
    <hyperlink ref="D311" r:id="rId76"/>
    <hyperlink ref="D317" r:id="rId77"/>
    <hyperlink ref="D318" r:id="rId78"/>
    <hyperlink ref="D303:D309" r:id="rId79" display="Temperature_TDEV1@Sera"/>
    <hyperlink ref="D312:D315" r:id="rId80" display="Temperature_TDEV1@SIMETRA"/>
    <hyperlink ref="D301" r:id="rId81"/>
    <hyperlink ref="D310" r:id="rId82"/>
    <hyperlink ref="D319" r:id="rId83"/>
    <hyperlink ref="D320" r:id="rId84"/>
    <hyperlink ref="D57" r:id="rId85" display="Front_Camera_Stiffener_Vendor"/>
    <hyperlink ref="D38" r:id="rId86" display="Front_Camera_NVM_Revision"/>
  </hyperlinks>
  <pageMargins left="0.69930599999999998" right="0.69930599999999998"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dimension ref="A1:K311"/>
  <sheetViews>
    <sheetView showGridLines="0" topLeftCell="A28" workbookViewId="0">
      <selection activeCell="D15" sqref="D15"/>
    </sheetView>
  </sheetViews>
  <sheetFormatPr defaultColWidth="9" defaultRowHeight="15.75" customHeight="1"/>
  <cols>
    <col min="1" max="1" width="5.375" style="81" customWidth="1"/>
    <col min="2" max="2" width="9.125" style="81" bestFit="1" customWidth="1"/>
    <col min="3" max="3" width="11" style="74" customWidth="1"/>
    <col min="4" max="4" width="29.5" style="74" customWidth="1"/>
    <col min="5" max="5" width="11.125" style="81" customWidth="1"/>
    <col min="6" max="6" width="13.625" style="74" bestFit="1" customWidth="1"/>
    <col min="7" max="7" width="16" style="74" customWidth="1"/>
    <col min="8" max="8" width="13.375" style="74" customWidth="1"/>
    <col min="9" max="9" width="10" style="74" customWidth="1"/>
    <col min="10" max="10" width="36.125" style="74" bestFit="1" customWidth="1"/>
    <col min="11" max="11" width="41.375" style="74" customWidth="1"/>
    <col min="12" max="256" width="9" style="75" customWidth="1"/>
    <col min="257" max="16384" width="9" style="75"/>
  </cols>
  <sheetData>
    <row r="1" spans="1:11" ht="15.6" customHeight="1">
      <c r="A1" s="79"/>
      <c r="B1" s="79"/>
      <c r="C1" s="730" t="s">
        <v>1401</v>
      </c>
      <c r="D1" s="731"/>
      <c r="E1" s="728"/>
      <c r="F1" s="114"/>
      <c r="G1" s="103" t="s">
        <v>5</v>
      </c>
      <c r="H1" s="79"/>
      <c r="I1" s="83"/>
      <c r="J1" s="79"/>
      <c r="K1" s="42"/>
    </row>
    <row r="2" spans="1:11" ht="16.5" customHeight="1">
      <c r="A2" s="79"/>
      <c r="B2" s="79"/>
      <c r="C2" s="732"/>
      <c r="D2" s="733"/>
      <c r="E2" s="729"/>
      <c r="F2" s="105" t="s">
        <v>6</v>
      </c>
      <c r="G2" s="111">
        <f>COUNTIF(F10:F305,"Not POR")</f>
        <v>4</v>
      </c>
      <c r="H2" s="79"/>
      <c r="I2" s="83"/>
      <c r="J2" s="79"/>
      <c r="K2" s="42"/>
    </row>
    <row r="3" spans="1:11" ht="17.25" customHeight="1">
      <c r="A3" s="79"/>
      <c r="B3" s="79"/>
      <c r="C3" s="732"/>
      <c r="D3" s="733"/>
      <c r="E3" s="729"/>
      <c r="F3" s="115" t="s">
        <v>8</v>
      </c>
      <c r="G3" s="111">
        <f>COUNTIF(F11:F306,"CHN validation")</f>
        <v>0</v>
      </c>
      <c r="H3" s="79"/>
      <c r="I3" s="83"/>
      <c r="J3" s="79"/>
      <c r="K3" s="42"/>
    </row>
    <row r="4" spans="1:11" ht="19.5" customHeight="1">
      <c r="A4" s="42"/>
      <c r="B4" s="42"/>
      <c r="C4" s="732"/>
      <c r="D4" s="733"/>
      <c r="E4" s="729"/>
      <c r="F4" s="116" t="s">
        <v>7</v>
      </c>
      <c r="G4" s="111">
        <f>COUNTIF(F12:F307,"New Item")</f>
        <v>0</v>
      </c>
      <c r="H4" s="42"/>
      <c r="I4" s="83"/>
      <c r="J4" s="42"/>
      <c r="K4" s="42"/>
    </row>
    <row r="5" spans="1:11" ht="15.6" customHeight="1">
      <c r="A5" s="79"/>
      <c r="B5" s="79"/>
      <c r="C5" s="732"/>
      <c r="D5" s="733"/>
      <c r="E5" s="729"/>
      <c r="F5" s="117" t="s">
        <v>9</v>
      </c>
      <c r="G5" s="111">
        <f>COUNTIF(F15:F308,"Pending update")</f>
        <v>0</v>
      </c>
      <c r="H5" s="79"/>
      <c r="I5" s="83"/>
      <c r="J5" s="79"/>
      <c r="K5" s="42"/>
    </row>
    <row r="6" spans="1:11" ht="15" customHeight="1">
      <c r="A6" s="79"/>
      <c r="B6" s="79"/>
      <c r="C6" s="732"/>
      <c r="D6" s="733"/>
      <c r="E6" s="729"/>
      <c r="F6" s="118" t="s">
        <v>10</v>
      </c>
      <c r="G6" s="111">
        <f>COUNTIF(F13:F309,"Modified")</f>
        <v>0</v>
      </c>
      <c r="H6" s="79"/>
      <c r="I6" s="83"/>
      <c r="J6" s="79"/>
      <c r="K6" s="42"/>
    </row>
    <row r="7" spans="1:11" ht="18" customHeight="1">
      <c r="A7" s="79"/>
      <c r="B7" s="79"/>
      <c r="C7" s="732"/>
      <c r="D7" s="733"/>
      <c r="E7" s="729"/>
      <c r="F7" s="104" t="s">
        <v>11</v>
      </c>
      <c r="G7" s="111">
        <f>COUNTIF(F10:F55,"Ready")</f>
        <v>42</v>
      </c>
      <c r="H7" s="79"/>
      <c r="I7" s="83"/>
      <c r="J7" s="79"/>
      <c r="K7" s="42"/>
    </row>
    <row r="8" spans="1:11" ht="17.25" customHeight="1" thickBot="1">
      <c r="A8" s="89"/>
      <c r="B8" s="89"/>
      <c r="C8" s="732"/>
      <c r="D8" s="733"/>
      <c r="E8" s="729"/>
      <c r="F8" s="119" t="s">
        <v>12</v>
      </c>
      <c r="G8" s="120">
        <f>COUNTIF(F19:F311,"Not ready")</f>
        <v>0</v>
      </c>
      <c r="H8" s="89"/>
      <c r="I8" s="107"/>
      <c r="J8" s="108"/>
      <c r="K8" s="89"/>
    </row>
    <row r="9" spans="1:11" ht="31.5">
      <c r="A9" s="459" t="s">
        <v>13</v>
      </c>
      <c r="B9" s="460" t="s">
        <v>14</v>
      </c>
      <c r="C9" s="460" t="s">
        <v>15</v>
      </c>
      <c r="D9" s="460" t="s">
        <v>16</v>
      </c>
      <c r="E9" s="460" t="s">
        <v>206</v>
      </c>
      <c r="F9" s="460" t="s">
        <v>19</v>
      </c>
      <c r="G9" s="460" t="s">
        <v>1213</v>
      </c>
      <c r="H9" s="460" t="s">
        <v>20</v>
      </c>
      <c r="I9" s="460" t="s">
        <v>22</v>
      </c>
      <c r="J9" s="460" t="s">
        <v>23</v>
      </c>
      <c r="K9" s="461" t="s">
        <v>207</v>
      </c>
    </row>
    <row r="10" spans="1:11" ht="18.75" customHeight="1">
      <c r="A10" s="462">
        <v>1</v>
      </c>
      <c r="B10" s="463" t="s">
        <v>25</v>
      </c>
      <c r="C10" s="364" t="s">
        <v>28</v>
      </c>
      <c r="D10" s="400" t="s">
        <v>29</v>
      </c>
      <c r="E10" s="401"/>
      <c r="F10" s="385" t="s">
        <v>11</v>
      </c>
      <c r="G10" s="464"/>
      <c r="H10" s="465"/>
      <c r="I10" s="466"/>
      <c r="J10" s="466"/>
      <c r="K10" s="467"/>
    </row>
    <row r="11" spans="1:11" ht="20.25" customHeight="1">
      <c r="A11" s="462">
        <v>2</v>
      </c>
      <c r="B11" s="463" t="s">
        <v>25</v>
      </c>
      <c r="C11" s="364" t="s">
        <v>28</v>
      </c>
      <c r="D11" s="400" t="s">
        <v>31</v>
      </c>
      <c r="E11" s="401"/>
      <c r="F11" s="385" t="s">
        <v>11</v>
      </c>
      <c r="G11" s="464"/>
      <c r="H11" s="465"/>
      <c r="I11" s="466"/>
      <c r="J11" s="466"/>
      <c r="K11" s="467"/>
    </row>
    <row r="12" spans="1:11" ht="18.75" customHeight="1">
      <c r="A12" s="462">
        <v>3</v>
      </c>
      <c r="B12" s="463" t="s">
        <v>25</v>
      </c>
      <c r="C12" s="364" t="s">
        <v>28</v>
      </c>
      <c r="D12" s="400" t="s">
        <v>36</v>
      </c>
      <c r="E12" s="401"/>
      <c r="F12" s="385" t="s">
        <v>11</v>
      </c>
      <c r="G12" s="464"/>
      <c r="H12" s="465"/>
      <c r="I12" s="465"/>
      <c r="J12" s="466"/>
      <c r="K12" s="467"/>
    </row>
    <row r="13" spans="1:11" ht="18.75" customHeight="1">
      <c r="A13" s="462">
        <v>4</v>
      </c>
      <c r="B13" s="463" t="s">
        <v>25</v>
      </c>
      <c r="C13" s="364" t="s">
        <v>26</v>
      </c>
      <c r="D13" s="468" t="s">
        <v>1448</v>
      </c>
      <c r="E13" s="401"/>
      <c r="F13" s="385" t="s">
        <v>11</v>
      </c>
      <c r="G13" s="464"/>
      <c r="H13" s="469" t="s">
        <v>38</v>
      </c>
      <c r="I13" s="465"/>
      <c r="J13" s="470" t="s">
        <v>1775</v>
      </c>
      <c r="K13" s="471"/>
    </row>
    <row r="14" spans="1:11" ht="18.75" customHeight="1">
      <c r="A14" s="462">
        <v>5</v>
      </c>
      <c r="B14" s="463" t="s">
        <v>25</v>
      </c>
      <c r="C14" s="400" t="s">
        <v>186</v>
      </c>
      <c r="D14" s="400" t="s">
        <v>1420</v>
      </c>
      <c r="E14" s="401"/>
      <c r="F14" s="385" t="s">
        <v>11</v>
      </c>
      <c r="G14" s="464"/>
      <c r="H14" s="465"/>
      <c r="I14" s="465"/>
      <c r="J14" s="472" t="s">
        <v>1735</v>
      </c>
      <c r="K14" s="473"/>
    </row>
    <row r="15" spans="1:11" ht="18.75" customHeight="1">
      <c r="A15" s="462">
        <v>6</v>
      </c>
      <c r="B15" s="463" t="s">
        <v>25</v>
      </c>
      <c r="C15" s="364" t="s">
        <v>26</v>
      </c>
      <c r="D15" s="400" t="s">
        <v>27</v>
      </c>
      <c r="E15" s="401"/>
      <c r="F15" s="385" t="s">
        <v>11</v>
      </c>
      <c r="G15" s="464"/>
      <c r="H15" s="465"/>
      <c r="I15" s="465"/>
      <c r="J15" s="474" t="s">
        <v>1421</v>
      </c>
      <c r="K15" s="467"/>
    </row>
    <row r="16" spans="1:11" ht="18.75" customHeight="1">
      <c r="A16" s="462">
        <v>7</v>
      </c>
      <c r="B16" s="463" t="s">
        <v>25</v>
      </c>
      <c r="C16" s="364" t="s">
        <v>26</v>
      </c>
      <c r="D16" s="364" t="s">
        <v>1172</v>
      </c>
      <c r="E16" s="401"/>
      <c r="F16" s="385" t="s">
        <v>11</v>
      </c>
      <c r="G16" s="464"/>
      <c r="H16" s="465"/>
      <c r="I16" s="465"/>
      <c r="J16" s="470" t="s">
        <v>2395</v>
      </c>
      <c r="K16" s="467"/>
    </row>
    <row r="17" spans="1:11" ht="18.75" customHeight="1">
      <c r="A17" s="462">
        <v>8</v>
      </c>
      <c r="B17" s="463" t="s">
        <v>25</v>
      </c>
      <c r="C17" s="364" t="s">
        <v>204</v>
      </c>
      <c r="D17" s="400" t="s">
        <v>1432</v>
      </c>
      <c r="E17" s="401"/>
      <c r="F17" s="385" t="s">
        <v>11</v>
      </c>
      <c r="G17" s="464"/>
      <c r="H17" s="465"/>
      <c r="I17" s="465"/>
      <c r="J17" s="470" t="s">
        <v>2396</v>
      </c>
      <c r="K17" s="467"/>
    </row>
    <row r="18" spans="1:11" ht="18.75" customHeight="1">
      <c r="A18" s="462">
        <v>9</v>
      </c>
      <c r="B18" s="463" t="s">
        <v>25</v>
      </c>
      <c r="C18" s="364" t="s">
        <v>223</v>
      </c>
      <c r="D18" s="400" t="s">
        <v>224</v>
      </c>
      <c r="E18" s="365" t="s">
        <v>521</v>
      </c>
      <c r="F18" s="385" t="s">
        <v>11</v>
      </c>
      <c r="G18" s="464"/>
      <c r="H18" s="475"/>
      <c r="I18" s="465"/>
      <c r="J18" s="470" t="s">
        <v>1425</v>
      </c>
      <c r="K18" s="476"/>
    </row>
    <row r="19" spans="1:11" ht="18.75" customHeight="1">
      <c r="A19" s="462">
        <v>10</v>
      </c>
      <c r="B19" s="463" t="s">
        <v>25</v>
      </c>
      <c r="C19" s="364" t="s">
        <v>223</v>
      </c>
      <c r="D19" s="400" t="s">
        <v>227</v>
      </c>
      <c r="E19" s="365" t="s">
        <v>228</v>
      </c>
      <c r="F19" s="385" t="s">
        <v>11</v>
      </c>
      <c r="G19" s="464"/>
      <c r="H19" s="465"/>
      <c r="I19" s="465"/>
      <c r="J19" s="470" t="s">
        <v>1407</v>
      </c>
      <c r="K19" s="476"/>
    </row>
    <row r="20" spans="1:11" ht="18.75" customHeight="1">
      <c r="A20" s="462">
        <v>11</v>
      </c>
      <c r="B20" s="463" t="s">
        <v>25</v>
      </c>
      <c r="C20" s="364" t="s">
        <v>223</v>
      </c>
      <c r="D20" s="400" t="s">
        <v>230</v>
      </c>
      <c r="E20" s="477"/>
      <c r="F20" s="385" t="s">
        <v>11</v>
      </c>
      <c r="G20" s="464"/>
      <c r="H20" s="465"/>
      <c r="I20" s="465"/>
      <c r="J20" s="404" t="s">
        <v>2668</v>
      </c>
      <c r="K20" s="476"/>
    </row>
    <row r="21" spans="1:11" ht="18.75" customHeight="1">
      <c r="A21" s="462">
        <v>12</v>
      </c>
      <c r="B21" s="463" t="s">
        <v>25</v>
      </c>
      <c r="C21" s="364" t="s">
        <v>223</v>
      </c>
      <c r="D21" s="400" t="s">
        <v>980</v>
      </c>
      <c r="E21" s="365" t="s">
        <v>232</v>
      </c>
      <c r="F21" s="385" t="s">
        <v>11</v>
      </c>
      <c r="G21" s="464"/>
      <c r="H21" s="465"/>
      <c r="I21" s="465"/>
      <c r="J21" s="734" t="s">
        <v>1771</v>
      </c>
      <c r="K21" s="736"/>
    </row>
    <row r="22" spans="1:11" ht="18.75" customHeight="1">
      <c r="A22" s="462">
        <v>13</v>
      </c>
      <c r="B22" s="463" t="s">
        <v>25</v>
      </c>
      <c r="C22" s="364" t="s">
        <v>223</v>
      </c>
      <c r="D22" s="400" t="s">
        <v>233</v>
      </c>
      <c r="E22" s="365" t="s">
        <v>69</v>
      </c>
      <c r="F22" s="385" t="s">
        <v>11</v>
      </c>
      <c r="G22" s="464"/>
      <c r="H22" s="465"/>
      <c r="I22" s="465"/>
      <c r="J22" s="734"/>
      <c r="K22" s="736"/>
    </row>
    <row r="23" spans="1:11" ht="18.75" customHeight="1">
      <c r="A23" s="462">
        <v>14</v>
      </c>
      <c r="B23" s="463" t="s">
        <v>25</v>
      </c>
      <c r="C23" s="364" t="s">
        <v>223</v>
      </c>
      <c r="D23" s="400" t="s">
        <v>234</v>
      </c>
      <c r="E23" s="365" t="s">
        <v>69</v>
      </c>
      <c r="F23" s="385" t="s">
        <v>11</v>
      </c>
      <c r="G23" s="464"/>
      <c r="H23" s="465"/>
      <c r="I23" s="465"/>
      <c r="J23" s="734"/>
      <c r="K23" s="736"/>
    </row>
    <row r="24" spans="1:11" ht="18.75" customHeight="1">
      <c r="A24" s="462">
        <v>15</v>
      </c>
      <c r="B24" s="463" t="s">
        <v>25</v>
      </c>
      <c r="C24" s="364" t="s">
        <v>223</v>
      </c>
      <c r="D24" s="400" t="s">
        <v>235</v>
      </c>
      <c r="E24" s="365" t="s">
        <v>69</v>
      </c>
      <c r="F24" s="385" t="s">
        <v>11</v>
      </c>
      <c r="G24" s="464"/>
      <c r="H24" s="465"/>
      <c r="I24" s="465"/>
      <c r="J24" s="734"/>
      <c r="K24" s="736"/>
    </row>
    <row r="25" spans="1:11" ht="18.75" customHeight="1">
      <c r="A25" s="462">
        <v>16</v>
      </c>
      <c r="B25" s="463" t="s">
        <v>25</v>
      </c>
      <c r="C25" s="364" t="s">
        <v>223</v>
      </c>
      <c r="D25" s="400" t="s">
        <v>981</v>
      </c>
      <c r="E25" s="365" t="s">
        <v>69</v>
      </c>
      <c r="F25" s="385" t="s">
        <v>11</v>
      </c>
      <c r="G25" s="464"/>
      <c r="H25" s="465"/>
      <c r="I25" s="465"/>
      <c r="J25" s="734"/>
      <c r="K25" s="736"/>
    </row>
    <row r="26" spans="1:11" ht="18.75" customHeight="1">
      <c r="A26" s="462">
        <v>17</v>
      </c>
      <c r="B26" s="463" t="s">
        <v>25</v>
      </c>
      <c r="C26" s="364" t="s">
        <v>223</v>
      </c>
      <c r="D26" s="400" t="s">
        <v>237</v>
      </c>
      <c r="E26" s="365" t="s">
        <v>69</v>
      </c>
      <c r="F26" s="385" t="s">
        <v>11</v>
      </c>
      <c r="G26" s="464"/>
      <c r="H26" s="465"/>
      <c r="I26" s="465"/>
      <c r="J26" s="734"/>
      <c r="K26" s="736"/>
    </row>
    <row r="27" spans="1:11" ht="18.75" customHeight="1">
      <c r="A27" s="462">
        <v>18</v>
      </c>
      <c r="B27" s="463"/>
      <c r="C27" s="364" t="s">
        <v>223</v>
      </c>
      <c r="D27" s="337" t="s">
        <v>2769</v>
      </c>
      <c r="E27" s="276"/>
      <c r="F27" s="224" t="s">
        <v>11</v>
      </c>
      <c r="G27" s="280"/>
      <c r="H27" s="292"/>
      <c r="I27" s="292"/>
      <c r="J27" s="297"/>
      <c r="K27" s="478" t="s">
        <v>2758</v>
      </c>
    </row>
    <row r="28" spans="1:11" ht="15.75" customHeight="1">
      <c r="A28" s="479">
        <v>19</v>
      </c>
      <c r="B28" s="321" t="s">
        <v>25</v>
      </c>
      <c r="C28" s="278" t="s">
        <v>186</v>
      </c>
      <c r="D28" s="278" t="s">
        <v>1419</v>
      </c>
      <c r="E28" s="279"/>
      <c r="F28" s="224" t="s">
        <v>11</v>
      </c>
      <c r="G28" s="280"/>
      <c r="H28" s="292"/>
      <c r="I28" s="292"/>
      <c r="J28" s="480" t="s">
        <v>2678</v>
      </c>
      <c r="K28" s="481"/>
    </row>
    <row r="29" spans="1:11" ht="15.75" customHeight="1">
      <c r="A29" s="479">
        <v>20</v>
      </c>
      <c r="B29" s="321" t="s">
        <v>25</v>
      </c>
      <c r="C29" s="482" t="s">
        <v>54</v>
      </c>
      <c r="D29" s="482" t="s">
        <v>188</v>
      </c>
      <c r="E29" s="279"/>
      <c r="F29" s="224" t="s">
        <v>11</v>
      </c>
      <c r="G29" s="280"/>
      <c r="H29" s="292"/>
      <c r="I29" s="292"/>
      <c r="J29" s="483" t="s">
        <v>2704</v>
      </c>
      <c r="K29" s="735" t="s">
        <v>2394</v>
      </c>
    </row>
    <row r="30" spans="1:11" ht="15.75" customHeight="1">
      <c r="A30" s="479">
        <v>21</v>
      </c>
      <c r="B30" s="321" t="s">
        <v>25</v>
      </c>
      <c r="C30" s="482" t="s">
        <v>54</v>
      </c>
      <c r="D30" s="482" t="s">
        <v>189</v>
      </c>
      <c r="E30" s="279"/>
      <c r="F30" s="224" t="s">
        <v>11</v>
      </c>
      <c r="G30" s="280"/>
      <c r="H30" s="292"/>
      <c r="I30" s="292"/>
      <c r="J30" s="283" t="s">
        <v>1769</v>
      </c>
      <c r="K30" s="635"/>
    </row>
    <row r="31" spans="1:11" ht="15.75" customHeight="1">
      <c r="A31" s="479">
        <v>22</v>
      </c>
      <c r="B31" s="321" t="s">
        <v>25</v>
      </c>
      <c r="C31" s="482" t="s">
        <v>54</v>
      </c>
      <c r="D31" s="482" t="s">
        <v>190</v>
      </c>
      <c r="E31" s="279"/>
      <c r="F31" s="224" t="s">
        <v>11</v>
      </c>
      <c r="G31" s="280"/>
      <c r="H31" s="292"/>
      <c r="I31" s="292"/>
      <c r="J31" s="283" t="s">
        <v>1422</v>
      </c>
      <c r="K31" s="635"/>
    </row>
    <row r="32" spans="1:11" ht="15.75" customHeight="1">
      <c r="A32" s="479">
        <v>23</v>
      </c>
      <c r="B32" s="321" t="s">
        <v>25</v>
      </c>
      <c r="C32" s="482" t="s">
        <v>54</v>
      </c>
      <c r="D32" s="482" t="s">
        <v>191</v>
      </c>
      <c r="E32" s="279"/>
      <c r="F32" s="224" t="s">
        <v>11</v>
      </c>
      <c r="G32" s="280"/>
      <c r="H32" s="292"/>
      <c r="I32" s="292"/>
      <c r="J32" s="283" t="s">
        <v>192</v>
      </c>
      <c r="K32" s="635"/>
    </row>
    <row r="33" spans="1:11" ht="15.75" customHeight="1">
      <c r="A33" s="479">
        <v>24</v>
      </c>
      <c r="B33" s="321" t="s">
        <v>25</v>
      </c>
      <c r="C33" s="482" t="s">
        <v>54</v>
      </c>
      <c r="D33" s="482" t="s">
        <v>1185</v>
      </c>
      <c r="E33" s="279"/>
      <c r="F33" s="224" t="s">
        <v>11</v>
      </c>
      <c r="G33" s="280"/>
      <c r="H33" s="292"/>
      <c r="I33" s="292"/>
      <c r="J33" s="283" t="s">
        <v>1186</v>
      </c>
      <c r="K33" s="635"/>
    </row>
    <row r="34" spans="1:11" ht="15.75" customHeight="1">
      <c r="A34" s="479">
        <v>25</v>
      </c>
      <c r="B34" s="321" t="s">
        <v>25</v>
      </c>
      <c r="C34" s="482" t="s">
        <v>54</v>
      </c>
      <c r="D34" s="482" t="s">
        <v>1187</v>
      </c>
      <c r="E34" s="279"/>
      <c r="F34" s="224" t="s">
        <v>11</v>
      </c>
      <c r="G34" s="280"/>
      <c r="H34" s="292"/>
      <c r="I34" s="292"/>
      <c r="J34" s="283" t="s">
        <v>1188</v>
      </c>
      <c r="K34" s="635"/>
    </row>
    <row r="35" spans="1:11" ht="15.75" customHeight="1">
      <c r="A35" s="479">
        <v>26</v>
      </c>
      <c r="B35" s="321" t="s">
        <v>25</v>
      </c>
      <c r="C35" s="482" t="s">
        <v>54</v>
      </c>
      <c r="D35" s="482" t="s">
        <v>1189</v>
      </c>
      <c r="E35" s="279"/>
      <c r="F35" s="224" t="s">
        <v>11</v>
      </c>
      <c r="G35" s="280"/>
      <c r="H35" s="292"/>
      <c r="I35" s="292"/>
      <c r="J35" s="283" t="s">
        <v>1190</v>
      </c>
      <c r="K35" s="635"/>
    </row>
    <row r="36" spans="1:11" ht="15.75" customHeight="1">
      <c r="A36" s="479">
        <v>27</v>
      </c>
      <c r="B36" s="321" t="s">
        <v>25</v>
      </c>
      <c r="C36" s="482" t="s">
        <v>54</v>
      </c>
      <c r="D36" s="482" t="s">
        <v>1191</v>
      </c>
      <c r="E36" s="279"/>
      <c r="F36" s="224" t="s">
        <v>11</v>
      </c>
      <c r="G36" s="280"/>
      <c r="H36" s="292"/>
      <c r="I36" s="292"/>
      <c r="J36" s="283" t="s">
        <v>1192</v>
      </c>
      <c r="K36" s="635"/>
    </row>
    <row r="37" spans="1:11" ht="15.75" customHeight="1">
      <c r="A37" s="479">
        <v>28</v>
      </c>
      <c r="B37" s="321" t="s">
        <v>25</v>
      </c>
      <c r="C37" s="482" t="s">
        <v>54</v>
      </c>
      <c r="D37" s="482" t="s">
        <v>193</v>
      </c>
      <c r="E37" s="279"/>
      <c r="F37" s="224" t="s">
        <v>11</v>
      </c>
      <c r="G37" s="280"/>
      <c r="H37" s="292"/>
      <c r="I37" s="292"/>
      <c r="J37" s="283" t="s">
        <v>194</v>
      </c>
      <c r="K37" s="635"/>
    </row>
    <row r="38" spans="1:11" ht="15.75" customHeight="1">
      <c r="A38" s="479">
        <v>29</v>
      </c>
      <c r="B38" s="321" t="s">
        <v>25</v>
      </c>
      <c r="C38" s="482" t="s">
        <v>54</v>
      </c>
      <c r="D38" s="482" t="s">
        <v>195</v>
      </c>
      <c r="E38" s="279"/>
      <c r="F38" s="224" t="s">
        <v>11</v>
      </c>
      <c r="G38" s="280"/>
      <c r="H38" s="292"/>
      <c r="I38" s="292"/>
      <c r="J38" s="283" t="s">
        <v>196</v>
      </c>
      <c r="K38" s="635"/>
    </row>
    <row r="39" spans="1:11" ht="15.75" customHeight="1">
      <c r="A39" s="479">
        <v>30</v>
      </c>
      <c r="B39" s="321" t="s">
        <v>25</v>
      </c>
      <c r="C39" s="482" t="s">
        <v>54</v>
      </c>
      <c r="D39" s="482" t="s">
        <v>1193</v>
      </c>
      <c r="E39" s="279"/>
      <c r="F39" s="224" t="s">
        <v>11</v>
      </c>
      <c r="G39" s="280"/>
      <c r="H39" s="292"/>
      <c r="I39" s="292"/>
      <c r="J39" s="283" t="s">
        <v>1194</v>
      </c>
      <c r="K39" s="635"/>
    </row>
    <row r="40" spans="1:11" ht="15.75" customHeight="1">
      <c r="A40" s="479">
        <v>31</v>
      </c>
      <c r="B40" s="321" t="s">
        <v>25</v>
      </c>
      <c r="C40" s="482" t="s">
        <v>54</v>
      </c>
      <c r="D40" s="482" t="s">
        <v>1195</v>
      </c>
      <c r="E40" s="279"/>
      <c r="F40" s="224" t="s">
        <v>11</v>
      </c>
      <c r="G40" s="280"/>
      <c r="H40" s="292"/>
      <c r="I40" s="292"/>
      <c r="J40" s="283" t="s">
        <v>1196</v>
      </c>
      <c r="K40" s="635"/>
    </row>
    <row r="41" spans="1:11" ht="15.75" customHeight="1">
      <c r="A41" s="479">
        <v>32</v>
      </c>
      <c r="B41" s="321" t="s">
        <v>25</v>
      </c>
      <c r="C41" s="482" t="s">
        <v>54</v>
      </c>
      <c r="D41" s="482" t="s">
        <v>1197</v>
      </c>
      <c r="E41" s="279"/>
      <c r="F41" s="224" t="s">
        <v>11</v>
      </c>
      <c r="G41" s="280"/>
      <c r="H41" s="292"/>
      <c r="I41" s="292"/>
      <c r="J41" s="283" t="s">
        <v>1198</v>
      </c>
      <c r="K41" s="635"/>
    </row>
    <row r="42" spans="1:11" ht="15.75" customHeight="1">
      <c r="A42" s="479">
        <v>33</v>
      </c>
      <c r="B42" s="321" t="s">
        <v>25</v>
      </c>
      <c r="C42" s="482" t="s">
        <v>54</v>
      </c>
      <c r="D42" s="482" t="s">
        <v>1199</v>
      </c>
      <c r="E42" s="279"/>
      <c r="F42" s="224" t="s">
        <v>11</v>
      </c>
      <c r="G42" s="280"/>
      <c r="H42" s="292"/>
      <c r="I42" s="292"/>
      <c r="J42" s="283" t="s">
        <v>1200</v>
      </c>
      <c r="K42" s="635"/>
    </row>
    <row r="43" spans="1:11" ht="15.75" customHeight="1">
      <c r="A43" s="479">
        <v>34</v>
      </c>
      <c r="B43" s="321" t="s">
        <v>25</v>
      </c>
      <c r="C43" s="482" t="s">
        <v>54</v>
      </c>
      <c r="D43" s="482" t="s">
        <v>1201</v>
      </c>
      <c r="E43" s="279"/>
      <c r="F43" s="224" t="s">
        <v>11</v>
      </c>
      <c r="G43" s="280"/>
      <c r="H43" s="292"/>
      <c r="I43" s="292"/>
      <c r="J43" s="283" t="s">
        <v>1202</v>
      </c>
      <c r="K43" s="635"/>
    </row>
    <row r="44" spans="1:11" ht="15.75" customHeight="1">
      <c r="A44" s="479">
        <v>35</v>
      </c>
      <c r="B44" s="321" t="s">
        <v>25</v>
      </c>
      <c r="C44" s="482" t="s">
        <v>54</v>
      </c>
      <c r="D44" s="277" t="s">
        <v>1203</v>
      </c>
      <c r="E44" s="279"/>
      <c r="F44" s="224" t="s">
        <v>11</v>
      </c>
      <c r="G44" s="280"/>
      <c r="H44" s="292"/>
      <c r="I44" s="292"/>
      <c r="J44" s="283" t="s">
        <v>197</v>
      </c>
      <c r="K44" s="635"/>
    </row>
    <row r="45" spans="1:11" ht="15.75" customHeight="1">
      <c r="A45" s="479">
        <v>36</v>
      </c>
      <c r="B45" s="321" t="s">
        <v>25</v>
      </c>
      <c r="C45" s="482" t="s">
        <v>54</v>
      </c>
      <c r="D45" s="482" t="s">
        <v>198</v>
      </c>
      <c r="E45" s="279"/>
      <c r="F45" s="224" t="s">
        <v>11</v>
      </c>
      <c r="G45" s="280"/>
      <c r="H45" s="292"/>
      <c r="I45" s="292"/>
      <c r="J45" s="283" t="s">
        <v>199</v>
      </c>
      <c r="K45" s="635"/>
    </row>
    <row r="46" spans="1:11" ht="15.75" customHeight="1">
      <c r="A46" s="479">
        <v>37</v>
      </c>
      <c r="B46" s="321" t="s">
        <v>25</v>
      </c>
      <c r="C46" s="482" t="s">
        <v>54</v>
      </c>
      <c r="D46" s="482" t="s">
        <v>200</v>
      </c>
      <c r="E46" s="279"/>
      <c r="F46" s="224" t="s">
        <v>11</v>
      </c>
      <c r="G46" s="280"/>
      <c r="H46" s="292"/>
      <c r="I46" s="292"/>
      <c r="J46" s="283" t="s">
        <v>201</v>
      </c>
      <c r="K46" s="635"/>
    </row>
    <row r="47" spans="1:11" ht="15.75" customHeight="1">
      <c r="A47" s="479">
        <v>38</v>
      </c>
      <c r="B47" s="321" t="s">
        <v>25</v>
      </c>
      <c r="C47" s="482" t="s">
        <v>54</v>
      </c>
      <c r="D47" s="482" t="s">
        <v>1204</v>
      </c>
      <c r="E47" s="279"/>
      <c r="F47" s="224" t="s">
        <v>11</v>
      </c>
      <c r="G47" s="280"/>
      <c r="H47" s="292"/>
      <c r="I47" s="292"/>
      <c r="J47" s="283" t="s">
        <v>1205</v>
      </c>
      <c r="K47" s="635"/>
    </row>
    <row r="48" spans="1:11" ht="15.75" customHeight="1">
      <c r="A48" s="479">
        <v>39</v>
      </c>
      <c r="B48" s="321" t="s">
        <v>25</v>
      </c>
      <c r="C48" s="482" t="s">
        <v>54</v>
      </c>
      <c r="D48" s="482" t="s">
        <v>1206</v>
      </c>
      <c r="E48" s="279"/>
      <c r="F48" s="224" t="s">
        <v>11</v>
      </c>
      <c r="G48" s="280"/>
      <c r="H48" s="292"/>
      <c r="I48" s="292"/>
      <c r="J48" s="283" t="s">
        <v>2681</v>
      </c>
      <c r="K48" s="635"/>
    </row>
    <row r="49" spans="1:11" ht="15.75" customHeight="1">
      <c r="A49" s="479">
        <v>40</v>
      </c>
      <c r="B49" s="321" t="s">
        <v>25</v>
      </c>
      <c r="C49" s="482" t="s">
        <v>301</v>
      </c>
      <c r="D49" s="482" t="s">
        <v>1208</v>
      </c>
      <c r="E49" s="279"/>
      <c r="F49" s="296" t="s">
        <v>6</v>
      </c>
      <c r="G49" s="280"/>
      <c r="H49" s="292"/>
      <c r="I49" s="292"/>
      <c r="J49" s="283" t="s">
        <v>2682</v>
      </c>
      <c r="K49" s="481"/>
    </row>
    <row r="50" spans="1:11" ht="15.75" customHeight="1">
      <c r="A50" s="479">
        <v>41</v>
      </c>
      <c r="B50" s="321" t="s">
        <v>25</v>
      </c>
      <c r="C50" s="482" t="s">
        <v>301</v>
      </c>
      <c r="D50" s="482" t="s">
        <v>1209</v>
      </c>
      <c r="E50" s="279"/>
      <c r="F50" s="296" t="s">
        <v>6</v>
      </c>
      <c r="G50" s="280"/>
      <c r="H50" s="292"/>
      <c r="I50" s="292"/>
      <c r="J50" s="283" t="s">
        <v>1423</v>
      </c>
      <c r="K50" s="481"/>
    </row>
    <row r="51" spans="1:11" ht="15.75" customHeight="1">
      <c r="A51" s="479">
        <v>42</v>
      </c>
      <c r="B51" s="321" t="s">
        <v>25</v>
      </c>
      <c r="C51" s="482" t="s">
        <v>301</v>
      </c>
      <c r="D51" s="482" t="s">
        <v>1210</v>
      </c>
      <c r="E51" s="279"/>
      <c r="F51" s="296" t="s">
        <v>6</v>
      </c>
      <c r="G51" s="280"/>
      <c r="H51" s="292"/>
      <c r="I51" s="292"/>
      <c r="J51" s="283" t="s">
        <v>1424</v>
      </c>
      <c r="K51" s="481"/>
    </row>
    <row r="52" spans="1:11" ht="15.75" customHeight="1">
      <c r="A52" s="479">
        <v>43</v>
      </c>
      <c r="B52" s="321" t="s">
        <v>25</v>
      </c>
      <c r="C52" s="482" t="s">
        <v>301</v>
      </c>
      <c r="D52" s="482" t="s">
        <v>1211</v>
      </c>
      <c r="E52" s="279"/>
      <c r="F52" s="296" t="s">
        <v>6</v>
      </c>
      <c r="G52" s="280"/>
      <c r="H52" s="292"/>
      <c r="I52" s="292"/>
      <c r="J52" s="283" t="s">
        <v>2680</v>
      </c>
      <c r="K52" s="481"/>
    </row>
    <row r="53" spans="1:11" ht="16.5" customHeight="1">
      <c r="A53" s="479">
        <v>44</v>
      </c>
      <c r="B53" s="321" t="s">
        <v>25</v>
      </c>
      <c r="C53" s="482" t="s">
        <v>223</v>
      </c>
      <c r="D53" s="278" t="s">
        <v>1182</v>
      </c>
      <c r="E53" s="276" t="s">
        <v>521</v>
      </c>
      <c r="F53" s="224" t="s">
        <v>11</v>
      </c>
      <c r="G53" s="280"/>
      <c r="H53" s="292"/>
      <c r="I53" s="292"/>
      <c r="J53" s="283" t="s">
        <v>1425</v>
      </c>
      <c r="K53" s="484"/>
    </row>
    <row r="54" spans="1:11" ht="16.5" customHeight="1">
      <c r="A54" s="479">
        <v>45</v>
      </c>
      <c r="B54" s="321" t="s">
        <v>25</v>
      </c>
      <c r="C54" s="482" t="s">
        <v>223</v>
      </c>
      <c r="D54" s="278" t="s">
        <v>1183</v>
      </c>
      <c r="E54" s="276" t="s">
        <v>522</v>
      </c>
      <c r="F54" s="224" t="s">
        <v>11</v>
      </c>
      <c r="G54" s="280"/>
      <c r="H54" s="292"/>
      <c r="I54" s="292"/>
      <c r="J54" s="283" t="s">
        <v>1426</v>
      </c>
      <c r="K54" s="484"/>
    </row>
    <row r="55" spans="1:11" ht="16.5" customHeight="1" thickBot="1">
      <c r="A55" s="335">
        <v>46</v>
      </c>
      <c r="B55" s="485" t="s">
        <v>25</v>
      </c>
      <c r="C55" s="486" t="s">
        <v>204</v>
      </c>
      <c r="D55" s="486" t="s">
        <v>205</v>
      </c>
      <c r="E55" s="487"/>
      <c r="F55" s="488" t="s">
        <v>11</v>
      </c>
      <c r="G55" s="489"/>
      <c r="H55" s="490"/>
      <c r="I55" s="490"/>
      <c r="J55" s="491" t="s">
        <v>1434</v>
      </c>
      <c r="K55" s="492"/>
    </row>
    <row r="56" spans="1:11" ht="15.75" customHeight="1">
      <c r="A56" s="101"/>
      <c r="B56" s="109"/>
      <c r="C56" s="90"/>
      <c r="D56" s="90"/>
      <c r="E56" s="101"/>
      <c r="F56" s="90"/>
      <c r="G56" s="90"/>
      <c r="H56" s="90"/>
      <c r="I56" s="90"/>
      <c r="J56" s="110"/>
      <c r="K56" s="90"/>
    </row>
    <row r="57" spans="1:11" ht="15.75" customHeight="1">
      <c r="A57" s="44"/>
      <c r="B57" s="91"/>
      <c r="C57" s="42"/>
      <c r="D57" s="42"/>
      <c r="E57" s="44"/>
      <c r="F57" s="42"/>
      <c r="G57" s="42"/>
      <c r="H57" s="42"/>
      <c r="I57" s="42"/>
      <c r="J57" s="79"/>
      <c r="K57" s="42"/>
    </row>
    <row r="58" spans="1:11" ht="15.75" customHeight="1">
      <c r="A58" s="44"/>
      <c r="B58" s="91"/>
      <c r="C58" s="42"/>
      <c r="D58" s="42"/>
      <c r="E58" s="44"/>
      <c r="F58" s="42"/>
      <c r="G58" s="42"/>
      <c r="H58" s="42"/>
      <c r="I58" s="42"/>
      <c r="J58" s="79"/>
      <c r="K58" s="42"/>
    </row>
    <row r="59" spans="1:11" ht="15.75" customHeight="1">
      <c r="A59" s="44"/>
      <c r="B59" s="91"/>
      <c r="C59" s="42"/>
      <c r="D59" s="42"/>
      <c r="E59" s="44"/>
      <c r="F59" s="42"/>
      <c r="G59" s="42"/>
      <c r="H59" s="42"/>
      <c r="I59" s="42"/>
      <c r="J59" s="79"/>
      <c r="K59" s="42"/>
    </row>
    <row r="60" spans="1:11" ht="15.75" customHeight="1">
      <c r="A60" s="44"/>
      <c r="B60" s="91"/>
      <c r="C60" s="42"/>
      <c r="D60" s="42"/>
      <c r="E60" s="44"/>
      <c r="F60" s="42"/>
      <c r="G60" s="42"/>
      <c r="H60" s="42"/>
      <c r="I60" s="42"/>
      <c r="J60" s="79"/>
      <c r="K60" s="42"/>
    </row>
    <row r="61" spans="1:11" ht="15.75" customHeight="1">
      <c r="A61" s="44"/>
      <c r="B61" s="91"/>
      <c r="C61" s="42"/>
      <c r="D61" s="42"/>
      <c r="E61" s="44"/>
      <c r="F61" s="42"/>
      <c r="G61" s="42"/>
      <c r="H61" s="42"/>
      <c r="I61" s="42"/>
      <c r="J61" s="79"/>
      <c r="K61" s="42"/>
    </row>
    <row r="62" spans="1:11" ht="15.75" customHeight="1">
      <c r="A62" s="44"/>
      <c r="B62" s="91"/>
      <c r="C62" s="42"/>
      <c r="D62" s="42"/>
      <c r="E62" s="44"/>
      <c r="F62" s="42"/>
      <c r="G62" s="42"/>
      <c r="H62" s="42"/>
      <c r="I62" s="42"/>
      <c r="J62" s="79"/>
      <c r="K62" s="42"/>
    </row>
    <row r="63" spans="1:11" ht="15.75" customHeight="1">
      <c r="A63" s="44"/>
      <c r="B63" s="91"/>
      <c r="C63" s="42"/>
      <c r="D63" s="42"/>
      <c r="E63" s="44"/>
      <c r="F63" s="42"/>
      <c r="G63" s="42"/>
      <c r="H63" s="42"/>
      <c r="I63" s="42"/>
      <c r="J63" s="79"/>
      <c r="K63" s="42"/>
    </row>
    <row r="64" spans="1:11" ht="15.75" customHeight="1">
      <c r="A64" s="44"/>
      <c r="B64" s="91"/>
      <c r="C64" s="42"/>
      <c r="D64" s="42"/>
      <c r="E64" s="44"/>
      <c r="F64" s="42"/>
      <c r="G64" s="42"/>
      <c r="H64" s="42"/>
      <c r="I64" s="42"/>
      <c r="J64" s="79"/>
      <c r="K64" s="42"/>
    </row>
    <row r="65" spans="1:11" ht="15.75" customHeight="1">
      <c r="A65" s="44"/>
      <c r="B65" s="91"/>
      <c r="C65" s="42"/>
      <c r="D65" s="42"/>
      <c r="E65" s="44"/>
      <c r="F65" s="42"/>
      <c r="G65" s="42"/>
      <c r="H65" s="42"/>
      <c r="I65" s="42"/>
      <c r="J65" s="79"/>
      <c r="K65" s="42"/>
    </row>
    <row r="66" spans="1:11" ht="15.75" customHeight="1">
      <c r="A66" s="44"/>
      <c r="B66" s="91"/>
      <c r="C66" s="42"/>
      <c r="D66" s="42"/>
      <c r="E66" s="44"/>
      <c r="F66" s="42"/>
      <c r="G66" s="42"/>
      <c r="H66" s="42"/>
      <c r="I66" s="42"/>
      <c r="J66" s="79"/>
      <c r="K66" s="42"/>
    </row>
    <row r="67" spans="1:11" ht="15.75" customHeight="1">
      <c r="A67" s="44"/>
      <c r="B67" s="91"/>
      <c r="C67" s="42"/>
      <c r="D67" s="42"/>
      <c r="E67" s="44"/>
      <c r="F67" s="42"/>
      <c r="G67" s="42"/>
      <c r="H67" s="42"/>
      <c r="I67" s="42"/>
      <c r="J67" s="79"/>
      <c r="K67" s="42"/>
    </row>
    <row r="68" spans="1:11" ht="15.75" customHeight="1">
      <c r="A68" s="44"/>
      <c r="B68" s="91"/>
      <c r="C68" s="42"/>
      <c r="D68" s="42"/>
      <c r="E68" s="44"/>
      <c r="F68" s="42"/>
      <c r="G68" s="42"/>
      <c r="H68" s="42"/>
      <c r="I68" s="42"/>
      <c r="J68" s="79"/>
      <c r="K68" s="42"/>
    </row>
    <row r="69" spans="1:11" ht="15.75" customHeight="1">
      <c r="A69" s="44"/>
      <c r="B69" s="91"/>
      <c r="C69" s="42"/>
      <c r="D69" s="42"/>
      <c r="E69" s="44"/>
      <c r="F69" s="42"/>
      <c r="G69" s="42"/>
      <c r="H69" s="42"/>
      <c r="I69" s="42"/>
      <c r="J69" s="79"/>
      <c r="K69" s="42"/>
    </row>
    <row r="70" spans="1:11" ht="15.75" customHeight="1">
      <c r="A70" s="44"/>
      <c r="B70" s="91"/>
      <c r="C70" s="42"/>
      <c r="D70" s="42"/>
      <c r="E70" s="44"/>
      <c r="F70" s="42"/>
      <c r="G70" s="42"/>
      <c r="H70" s="42"/>
      <c r="I70" s="42"/>
      <c r="J70" s="79"/>
      <c r="K70" s="42"/>
    </row>
    <row r="71" spans="1:11" ht="15.75" customHeight="1">
      <c r="A71" s="44"/>
      <c r="B71" s="91"/>
      <c r="C71" s="42"/>
      <c r="D71" s="42"/>
      <c r="E71" s="44"/>
      <c r="F71" s="42"/>
      <c r="G71" s="42"/>
      <c r="H71" s="42"/>
      <c r="I71" s="42"/>
      <c r="J71" s="79"/>
      <c r="K71" s="42"/>
    </row>
    <row r="72" spans="1:11" ht="15.75" customHeight="1">
      <c r="A72" s="44"/>
      <c r="B72" s="91"/>
      <c r="C72" s="42"/>
      <c r="D72" s="42"/>
      <c r="E72" s="44"/>
      <c r="F72" s="42"/>
      <c r="G72" s="42"/>
      <c r="H72" s="42"/>
      <c r="I72" s="42"/>
      <c r="J72" s="79"/>
      <c r="K72" s="42"/>
    </row>
    <row r="73" spans="1:11" ht="15.75" customHeight="1">
      <c r="A73" s="44"/>
      <c r="B73" s="91"/>
      <c r="C73" s="42"/>
      <c r="D73" s="42"/>
      <c r="E73" s="44"/>
      <c r="F73" s="42"/>
      <c r="G73" s="42"/>
      <c r="H73" s="42"/>
      <c r="I73" s="42"/>
      <c r="J73" s="79"/>
      <c r="K73" s="42"/>
    </row>
    <row r="74" spans="1:11" ht="15.75" customHeight="1">
      <c r="A74" s="44"/>
      <c r="B74" s="91"/>
      <c r="C74" s="42"/>
      <c r="D74" s="42"/>
      <c r="E74" s="44"/>
      <c r="F74" s="42"/>
      <c r="G74" s="42"/>
      <c r="H74" s="42"/>
      <c r="I74" s="42"/>
      <c r="J74" s="79"/>
      <c r="K74" s="42"/>
    </row>
    <row r="75" spans="1:11" ht="15.75" customHeight="1">
      <c r="A75" s="44"/>
      <c r="B75" s="91"/>
      <c r="C75" s="42"/>
      <c r="D75" s="42"/>
      <c r="E75" s="44"/>
      <c r="F75" s="42"/>
      <c r="G75" s="42"/>
      <c r="H75" s="42"/>
      <c r="I75" s="42"/>
      <c r="J75" s="79"/>
      <c r="K75" s="42"/>
    </row>
    <row r="76" spans="1:11" ht="15.75" customHeight="1">
      <c r="A76" s="44"/>
      <c r="B76" s="91"/>
      <c r="C76" s="42"/>
      <c r="D76" s="42"/>
      <c r="E76" s="44"/>
      <c r="F76" s="42"/>
      <c r="G76" s="42"/>
      <c r="H76" s="42"/>
      <c r="I76" s="42"/>
      <c r="J76" s="79"/>
      <c r="K76" s="42"/>
    </row>
    <row r="77" spans="1:11" ht="15.75" customHeight="1">
      <c r="A77" s="44"/>
      <c r="B77" s="91"/>
      <c r="C77" s="42"/>
      <c r="D77" s="42"/>
      <c r="E77" s="44"/>
      <c r="F77" s="42"/>
      <c r="G77" s="42"/>
      <c r="H77" s="42"/>
      <c r="I77" s="42"/>
      <c r="J77" s="79"/>
      <c r="K77" s="42"/>
    </row>
    <row r="78" spans="1:11" ht="15.75" customHeight="1">
      <c r="A78" s="44"/>
      <c r="B78" s="91"/>
      <c r="C78" s="42"/>
      <c r="D78" s="42"/>
      <c r="E78" s="44"/>
      <c r="F78" s="42"/>
      <c r="G78" s="42"/>
      <c r="H78" s="42"/>
      <c r="I78" s="42"/>
      <c r="J78" s="79"/>
      <c r="K78" s="42"/>
    </row>
    <row r="79" spans="1:11" ht="15.75" customHeight="1">
      <c r="A79" s="44"/>
      <c r="B79" s="91"/>
      <c r="C79" s="42"/>
      <c r="D79" s="42"/>
      <c r="E79" s="44"/>
      <c r="F79" s="42"/>
      <c r="G79" s="42"/>
      <c r="H79" s="42"/>
      <c r="I79" s="42"/>
      <c r="J79" s="79"/>
      <c r="K79" s="42"/>
    </row>
    <row r="80" spans="1:11" ht="15.75" customHeight="1">
      <c r="A80" s="44"/>
      <c r="B80" s="91"/>
      <c r="C80" s="42"/>
      <c r="D80" s="42"/>
      <c r="E80" s="44"/>
      <c r="F80" s="42"/>
      <c r="G80" s="42"/>
      <c r="H80" s="42"/>
      <c r="I80" s="42"/>
      <c r="J80" s="79"/>
      <c r="K80" s="42"/>
    </row>
    <row r="81" spans="1:11" ht="15.75" customHeight="1">
      <c r="A81" s="44"/>
      <c r="B81" s="91"/>
      <c r="C81" s="42"/>
      <c r="D81" s="42"/>
      <c r="E81" s="44"/>
      <c r="F81" s="42"/>
      <c r="G81" s="42"/>
      <c r="H81" s="42"/>
      <c r="I81" s="42"/>
      <c r="J81" s="79"/>
      <c r="K81" s="42"/>
    </row>
    <row r="82" spans="1:11" ht="15.75" customHeight="1">
      <c r="A82" s="44"/>
      <c r="B82" s="91"/>
      <c r="C82" s="42"/>
      <c r="D82" s="42"/>
      <c r="E82" s="44"/>
      <c r="F82" s="42"/>
      <c r="G82" s="42"/>
      <c r="H82" s="42"/>
      <c r="I82" s="42"/>
      <c r="J82" s="79"/>
      <c r="K82" s="42"/>
    </row>
    <row r="83" spans="1:11" ht="15.75" customHeight="1">
      <c r="A83" s="44"/>
      <c r="B83" s="91"/>
      <c r="C83" s="42"/>
      <c r="D83" s="42"/>
      <c r="E83" s="44"/>
      <c r="F83" s="42"/>
      <c r="G83" s="42"/>
      <c r="H83" s="42"/>
      <c r="I83" s="42"/>
      <c r="J83" s="79"/>
      <c r="K83" s="42"/>
    </row>
    <row r="84" spans="1:11" ht="15.75" customHeight="1">
      <c r="A84" s="44"/>
      <c r="B84" s="91"/>
      <c r="C84" s="42"/>
      <c r="D84" s="42"/>
      <c r="E84" s="44"/>
      <c r="F84" s="42"/>
      <c r="G84" s="42"/>
      <c r="H84" s="42"/>
      <c r="I84" s="42"/>
      <c r="J84" s="79"/>
      <c r="K84" s="42"/>
    </row>
    <row r="85" spans="1:11" ht="15.75" customHeight="1">
      <c r="A85" s="44"/>
      <c r="B85" s="91"/>
      <c r="C85" s="42"/>
      <c r="D85" s="42"/>
      <c r="E85" s="44"/>
      <c r="F85" s="42"/>
      <c r="G85" s="42"/>
      <c r="H85" s="42"/>
      <c r="I85" s="42"/>
      <c r="J85" s="79"/>
      <c r="K85" s="42"/>
    </row>
    <row r="86" spans="1:11" ht="15.75" customHeight="1">
      <c r="A86" s="44"/>
      <c r="B86" s="91"/>
      <c r="C86" s="42"/>
      <c r="D86" s="42"/>
      <c r="E86" s="44"/>
      <c r="F86" s="42"/>
      <c r="G86" s="42"/>
      <c r="H86" s="42"/>
      <c r="I86" s="42"/>
      <c r="J86" s="79"/>
      <c r="K86" s="42"/>
    </row>
    <row r="87" spans="1:11" ht="15.75" customHeight="1">
      <c r="A87" s="44"/>
      <c r="B87" s="91"/>
      <c r="C87" s="42"/>
      <c r="D87" s="42"/>
      <c r="E87" s="44"/>
      <c r="F87" s="42"/>
      <c r="G87" s="42"/>
      <c r="H87" s="42"/>
      <c r="I87" s="42"/>
      <c r="J87" s="79"/>
      <c r="K87" s="42"/>
    </row>
    <row r="88" spans="1:11" ht="15.75" customHeight="1">
      <c r="A88" s="44"/>
      <c r="B88" s="91"/>
      <c r="C88" s="42"/>
      <c r="D88" s="42"/>
      <c r="E88" s="44"/>
      <c r="F88" s="42"/>
      <c r="G88" s="42"/>
      <c r="H88" s="42"/>
      <c r="I88" s="42"/>
      <c r="J88" s="79"/>
      <c r="K88" s="42"/>
    </row>
    <row r="89" spans="1:11" ht="15.75" customHeight="1">
      <c r="A89" s="44"/>
      <c r="B89" s="91"/>
      <c r="C89" s="42"/>
      <c r="D89" s="42"/>
      <c r="E89" s="44"/>
      <c r="F89" s="42"/>
      <c r="G89" s="42"/>
      <c r="H89" s="42"/>
      <c r="I89" s="42"/>
      <c r="J89" s="79"/>
      <c r="K89" s="42"/>
    </row>
    <row r="90" spans="1:11" ht="15.75" customHeight="1">
      <c r="A90" s="44"/>
      <c r="B90" s="91"/>
      <c r="C90" s="42"/>
      <c r="D90" s="42"/>
      <c r="E90" s="44"/>
      <c r="F90" s="42"/>
      <c r="G90" s="42"/>
      <c r="H90" s="42"/>
      <c r="I90" s="42"/>
      <c r="J90" s="79"/>
      <c r="K90" s="42"/>
    </row>
    <row r="91" spans="1:11" ht="15.75" customHeight="1">
      <c r="A91" s="44"/>
      <c r="B91" s="91"/>
      <c r="C91" s="42"/>
      <c r="D91" s="42"/>
      <c r="E91" s="44"/>
      <c r="F91" s="42"/>
      <c r="G91" s="42"/>
      <c r="H91" s="42"/>
      <c r="I91" s="42"/>
      <c r="J91" s="79"/>
      <c r="K91" s="42"/>
    </row>
    <row r="92" spans="1:11" ht="15.75" customHeight="1">
      <c r="A92" s="44"/>
      <c r="B92" s="91"/>
      <c r="C92" s="42"/>
      <c r="D92" s="42"/>
      <c r="E92" s="44"/>
      <c r="F92" s="42"/>
      <c r="G92" s="42"/>
      <c r="H92" s="42"/>
      <c r="I92" s="42"/>
      <c r="J92" s="79"/>
      <c r="K92" s="42"/>
    </row>
    <row r="93" spans="1:11" ht="15.75" customHeight="1">
      <c r="A93" s="44"/>
      <c r="B93" s="91"/>
      <c r="C93" s="42"/>
      <c r="D93" s="42"/>
      <c r="E93" s="44"/>
      <c r="F93" s="42"/>
      <c r="G93" s="42"/>
      <c r="H93" s="42"/>
      <c r="I93" s="42"/>
      <c r="J93" s="79"/>
      <c r="K93" s="42"/>
    </row>
    <row r="94" spans="1:11" ht="15.75" customHeight="1">
      <c r="A94" s="44"/>
      <c r="B94" s="91"/>
      <c r="C94" s="42"/>
      <c r="D94" s="42"/>
      <c r="E94" s="44"/>
      <c r="F94" s="42"/>
      <c r="G94" s="42"/>
      <c r="H94" s="42"/>
      <c r="I94" s="42"/>
      <c r="J94" s="79"/>
      <c r="K94" s="42"/>
    </row>
    <row r="95" spans="1:11" ht="15.75" customHeight="1">
      <c r="A95" s="44"/>
      <c r="B95" s="91"/>
      <c r="C95" s="42"/>
      <c r="D95" s="42"/>
      <c r="E95" s="44"/>
      <c r="F95" s="42"/>
      <c r="G95" s="42"/>
      <c r="H95" s="42"/>
      <c r="I95" s="42"/>
      <c r="J95" s="79"/>
      <c r="K95" s="42"/>
    </row>
    <row r="96" spans="1:11" ht="15.75" customHeight="1">
      <c r="A96" s="44"/>
      <c r="B96" s="91"/>
      <c r="C96" s="42"/>
      <c r="D96" s="42"/>
      <c r="E96" s="44"/>
      <c r="F96" s="42"/>
      <c r="G96" s="42"/>
      <c r="H96" s="42"/>
      <c r="I96" s="42"/>
      <c r="J96" s="79"/>
      <c r="K96" s="42"/>
    </row>
    <row r="97" spans="1:11" ht="15.75" customHeight="1">
      <c r="A97" s="44"/>
      <c r="B97" s="91"/>
      <c r="C97" s="42"/>
      <c r="D97" s="42"/>
      <c r="E97" s="44"/>
      <c r="F97" s="42"/>
      <c r="G97" s="42"/>
      <c r="H97" s="42"/>
      <c r="I97" s="42"/>
      <c r="J97" s="79"/>
      <c r="K97" s="42"/>
    </row>
    <row r="98" spans="1:11" ht="15.75" customHeight="1">
      <c r="A98" s="44"/>
      <c r="B98" s="91"/>
      <c r="C98" s="42"/>
      <c r="D98" s="42"/>
      <c r="E98" s="44"/>
      <c r="F98" s="42"/>
      <c r="G98" s="42"/>
      <c r="H98" s="42"/>
      <c r="I98" s="42"/>
      <c r="J98" s="79"/>
      <c r="K98" s="42"/>
    </row>
    <row r="99" spans="1:11" ht="15.75" customHeight="1">
      <c r="A99" s="44"/>
      <c r="B99" s="91"/>
      <c r="C99" s="42"/>
      <c r="D99" s="42"/>
      <c r="E99" s="44"/>
      <c r="F99" s="42"/>
      <c r="G99" s="42"/>
      <c r="H99" s="42"/>
      <c r="I99" s="42"/>
      <c r="J99" s="79"/>
      <c r="K99" s="42"/>
    </row>
    <row r="100" spans="1:11" ht="15.75" customHeight="1">
      <c r="A100" s="44"/>
      <c r="B100" s="91"/>
      <c r="C100" s="42"/>
      <c r="D100" s="42"/>
      <c r="E100" s="44"/>
      <c r="F100" s="42"/>
      <c r="G100" s="42"/>
      <c r="H100" s="42"/>
      <c r="I100" s="42"/>
      <c r="J100" s="79"/>
      <c r="K100" s="42"/>
    </row>
    <row r="101" spans="1:11" ht="15.75" customHeight="1">
      <c r="A101" s="44"/>
      <c r="B101" s="91"/>
      <c r="C101" s="42"/>
      <c r="D101" s="42"/>
      <c r="E101" s="44"/>
      <c r="F101" s="42"/>
      <c r="G101" s="42"/>
      <c r="H101" s="42"/>
      <c r="I101" s="42"/>
      <c r="J101" s="79"/>
      <c r="K101" s="42"/>
    </row>
    <row r="102" spans="1:11" ht="15.75" customHeight="1">
      <c r="A102" s="44"/>
      <c r="B102" s="91"/>
      <c r="C102" s="42"/>
      <c r="D102" s="42"/>
      <c r="E102" s="44"/>
      <c r="F102" s="42"/>
      <c r="G102" s="42"/>
      <c r="H102" s="42"/>
      <c r="I102" s="42"/>
      <c r="J102" s="79"/>
      <c r="K102" s="42"/>
    </row>
    <row r="103" spans="1:11" ht="15.75" customHeight="1">
      <c r="A103" s="44"/>
      <c r="B103" s="91"/>
      <c r="C103" s="42"/>
      <c r="D103" s="42"/>
      <c r="E103" s="44"/>
      <c r="F103" s="42"/>
      <c r="G103" s="42"/>
      <c r="H103" s="42"/>
      <c r="I103" s="42"/>
      <c r="J103" s="79"/>
      <c r="K103" s="42"/>
    </row>
    <row r="104" spans="1:11" ht="15.75" customHeight="1">
      <c r="A104" s="44"/>
      <c r="B104" s="91"/>
      <c r="C104" s="42"/>
      <c r="D104" s="42"/>
      <c r="E104" s="44"/>
      <c r="F104" s="42"/>
      <c r="G104" s="42"/>
      <c r="H104" s="42"/>
      <c r="I104" s="42"/>
      <c r="J104" s="79"/>
      <c r="K104" s="42"/>
    </row>
    <row r="105" spans="1:11" ht="15.75" customHeight="1">
      <c r="A105" s="44"/>
      <c r="B105" s="91"/>
      <c r="C105" s="42"/>
      <c r="D105" s="42"/>
      <c r="E105" s="44"/>
      <c r="F105" s="42"/>
      <c r="G105" s="42"/>
      <c r="H105" s="42"/>
      <c r="I105" s="42"/>
      <c r="J105" s="79"/>
      <c r="K105" s="42"/>
    </row>
    <row r="106" spans="1:11" ht="15.75" customHeight="1">
      <c r="A106" s="44"/>
      <c r="B106" s="91"/>
      <c r="C106" s="42"/>
      <c r="D106" s="42"/>
      <c r="E106" s="44"/>
      <c r="F106" s="42"/>
      <c r="G106" s="42"/>
      <c r="H106" s="42"/>
      <c r="I106" s="42"/>
      <c r="J106" s="79"/>
      <c r="K106" s="42"/>
    </row>
    <row r="107" spans="1:11" ht="15.75" customHeight="1">
      <c r="A107" s="44"/>
      <c r="B107" s="91"/>
      <c r="C107" s="42"/>
      <c r="D107" s="42"/>
      <c r="E107" s="44"/>
      <c r="F107" s="42"/>
      <c r="G107" s="42"/>
      <c r="H107" s="42"/>
      <c r="I107" s="42"/>
      <c r="J107" s="79"/>
      <c r="K107" s="42"/>
    </row>
    <row r="108" spans="1:11" ht="15.75" customHeight="1">
      <c r="A108" s="44"/>
      <c r="B108" s="91"/>
      <c r="C108" s="42"/>
      <c r="D108" s="42"/>
      <c r="E108" s="44"/>
      <c r="F108" s="42"/>
      <c r="G108" s="42"/>
      <c r="H108" s="42"/>
      <c r="I108" s="42"/>
      <c r="J108" s="79"/>
      <c r="K108" s="42"/>
    </row>
    <row r="109" spans="1:11" ht="15.75" customHeight="1">
      <c r="A109" s="44"/>
      <c r="B109" s="91"/>
      <c r="C109" s="42"/>
      <c r="D109" s="42"/>
      <c r="E109" s="44"/>
      <c r="F109" s="42"/>
      <c r="G109" s="42"/>
      <c r="H109" s="42"/>
      <c r="I109" s="42"/>
      <c r="J109" s="79"/>
      <c r="K109" s="42"/>
    </row>
    <row r="110" spans="1:11" ht="15.75" customHeight="1">
      <c r="A110" s="44"/>
      <c r="B110" s="91"/>
      <c r="C110" s="42"/>
      <c r="D110" s="42"/>
      <c r="E110" s="44"/>
      <c r="F110" s="42"/>
      <c r="G110" s="42"/>
      <c r="H110" s="42"/>
      <c r="I110" s="42"/>
      <c r="J110" s="79"/>
      <c r="K110" s="42"/>
    </row>
    <row r="111" spans="1:11" ht="15.75" customHeight="1">
      <c r="A111" s="44"/>
      <c r="B111" s="91"/>
      <c r="C111" s="42"/>
      <c r="D111" s="42"/>
      <c r="E111" s="44"/>
      <c r="F111" s="42"/>
      <c r="G111" s="42"/>
      <c r="H111" s="42"/>
      <c r="I111" s="42"/>
      <c r="J111" s="79"/>
      <c r="K111" s="42"/>
    </row>
    <row r="112" spans="1:11" ht="15.75" customHeight="1">
      <c r="A112" s="44"/>
      <c r="B112" s="91"/>
      <c r="C112" s="42"/>
      <c r="D112" s="42"/>
      <c r="E112" s="44"/>
      <c r="F112" s="42"/>
      <c r="G112" s="42"/>
      <c r="H112" s="42"/>
      <c r="I112" s="42"/>
      <c r="J112" s="79"/>
      <c r="K112" s="42"/>
    </row>
    <row r="113" spans="1:11" ht="15.75" customHeight="1">
      <c r="A113" s="44"/>
      <c r="B113" s="91"/>
      <c r="C113" s="42"/>
      <c r="D113" s="42"/>
      <c r="E113" s="44"/>
      <c r="F113" s="42"/>
      <c r="G113" s="42"/>
      <c r="H113" s="42"/>
      <c r="I113" s="42"/>
      <c r="J113" s="79"/>
      <c r="K113" s="42"/>
    </row>
    <row r="114" spans="1:11" ht="15.75" customHeight="1">
      <c r="A114" s="44"/>
      <c r="B114" s="91"/>
      <c r="C114" s="42"/>
      <c r="D114" s="42"/>
      <c r="E114" s="44"/>
      <c r="F114" s="42"/>
      <c r="G114" s="42"/>
      <c r="H114" s="42"/>
      <c r="I114" s="42"/>
      <c r="J114" s="79"/>
      <c r="K114" s="42"/>
    </row>
    <row r="115" spans="1:11" ht="15.75" customHeight="1">
      <c r="A115" s="44"/>
      <c r="B115" s="91"/>
      <c r="C115" s="42"/>
      <c r="D115" s="42"/>
      <c r="E115" s="44"/>
      <c r="F115" s="42"/>
      <c r="G115" s="42"/>
      <c r="H115" s="42"/>
      <c r="I115" s="42"/>
      <c r="J115" s="79"/>
      <c r="K115" s="42"/>
    </row>
    <row r="116" spans="1:11" ht="15.75" customHeight="1">
      <c r="A116" s="44"/>
      <c r="B116" s="91"/>
      <c r="C116" s="42"/>
      <c r="D116" s="42"/>
      <c r="E116" s="44"/>
      <c r="F116" s="42"/>
      <c r="G116" s="42"/>
      <c r="H116" s="42"/>
      <c r="I116" s="42"/>
      <c r="J116" s="79"/>
      <c r="K116" s="42"/>
    </row>
    <row r="117" spans="1:11" ht="15.75" customHeight="1">
      <c r="A117" s="44"/>
      <c r="B117" s="91"/>
      <c r="C117" s="42"/>
      <c r="D117" s="42"/>
      <c r="E117" s="44"/>
      <c r="F117" s="42"/>
      <c r="G117" s="42"/>
      <c r="H117" s="42"/>
      <c r="I117" s="42"/>
      <c r="J117" s="79"/>
      <c r="K117" s="42"/>
    </row>
    <row r="118" spans="1:11" ht="15.75" customHeight="1">
      <c r="A118" s="44"/>
      <c r="B118" s="91"/>
      <c r="C118" s="42"/>
      <c r="D118" s="42"/>
      <c r="E118" s="44"/>
      <c r="F118" s="42"/>
      <c r="G118" s="42"/>
      <c r="H118" s="42"/>
      <c r="I118" s="42"/>
      <c r="J118" s="79"/>
      <c r="K118" s="42"/>
    </row>
    <row r="119" spans="1:11" ht="15.75" customHeight="1">
      <c r="A119" s="44"/>
      <c r="B119" s="91"/>
      <c r="C119" s="42"/>
      <c r="D119" s="42"/>
      <c r="E119" s="44"/>
      <c r="F119" s="42"/>
      <c r="G119" s="42"/>
      <c r="H119" s="42"/>
      <c r="I119" s="42"/>
      <c r="J119" s="79"/>
      <c r="K119" s="42"/>
    </row>
    <row r="120" spans="1:11" ht="15.75" customHeight="1">
      <c r="A120" s="44"/>
      <c r="B120" s="91"/>
      <c r="C120" s="42"/>
      <c r="D120" s="42"/>
      <c r="E120" s="44"/>
      <c r="F120" s="42"/>
      <c r="G120" s="42"/>
      <c r="H120" s="42"/>
      <c r="I120" s="42"/>
      <c r="J120" s="79"/>
      <c r="K120" s="42"/>
    </row>
    <row r="121" spans="1:11" ht="15.75" customHeight="1">
      <c r="A121" s="44"/>
      <c r="B121" s="91"/>
      <c r="C121" s="42"/>
      <c r="D121" s="42"/>
      <c r="E121" s="44"/>
      <c r="F121" s="42"/>
      <c r="G121" s="42"/>
      <c r="H121" s="42"/>
      <c r="I121" s="42"/>
      <c r="J121" s="79"/>
      <c r="K121" s="42"/>
    </row>
    <row r="122" spans="1:11" ht="15.75" customHeight="1">
      <c r="A122" s="44"/>
      <c r="B122" s="91"/>
      <c r="C122" s="42"/>
      <c r="D122" s="42"/>
      <c r="E122" s="44"/>
      <c r="F122" s="42"/>
      <c r="G122" s="42"/>
      <c r="H122" s="42"/>
      <c r="I122" s="42"/>
      <c r="J122" s="79"/>
      <c r="K122" s="42"/>
    </row>
    <row r="123" spans="1:11" ht="15.75" customHeight="1">
      <c r="A123" s="44"/>
      <c r="B123" s="91"/>
      <c r="C123" s="42"/>
      <c r="D123" s="42"/>
      <c r="E123" s="44"/>
      <c r="F123" s="42"/>
      <c r="G123" s="42"/>
      <c r="H123" s="42"/>
      <c r="I123" s="42"/>
      <c r="J123" s="79"/>
      <c r="K123" s="42"/>
    </row>
    <row r="124" spans="1:11" ht="15.75" customHeight="1">
      <c r="A124" s="44"/>
      <c r="B124" s="91"/>
      <c r="C124" s="42"/>
      <c r="D124" s="42"/>
      <c r="E124" s="44"/>
      <c r="F124" s="42"/>
      <c r="G124" s="42"/>
      <c r="H124" s="42"/>
      <c r="I124" s="42"/>
      <c r="J124" s="79"/>
      <c r="K124" s="42"/>
    </row>
    <row r="125" spans="1:11" ht="15.75" customHeight="1">
      <c r="A125" s="44"/>
      <c r="B125" s="91"/>
      <c r="C125" s="42"/>
      <c r="D125" s="42"/>
      <c r="E125" s="44"/>
      <c r="F125" s="42"/>
      <c r="G125" s="42"/>
      <c r="H125" s="42"/>
      <c r="I125" s="42"/>
      <c r="J125" s="79"/>
      <c r="K125" s="42"/>
    </row>
    <row r="126" spans="1:11" ht="15.75" customHeight="1">
      <c r="A126" s="44"/>
      <c r="B126" s="91"/>
      <c r="C126" s="42"/>
      <c r="D126" s="42"/>
      <c r="E126" s="44"/>
      <c r="F126" s="42"/>
      <c r="G126" s="42"/>
      <c r="H126" s="42"/>
      <c r="I126" s="42"/>
      <c r="J126" s="79"/>
      <c r="K126" s="42"/>
    </row>
    <row r="127" spans="1:11" ht="15.75" customHeight="1">
      <c r="A127" s="44"/>
      <c r="B127" s="91"/>
      <c r="C127" s="42"/>
      <c r="D127" s="42"/>
      <c r="E127" s="44"/>
      <c r="F127" s="42"/>
      <c r="G127" s="42"/>
      <c r="H127" s="42"/>
      <c r="I127" s="42"/>
      <c r="J127" s="79"/>
      <c r="K127" s="42"/>
    </row>
    <row r="128" spans="1:11" ht="15.75" customHeight="1">
      <c r="A128" s="44"/>
      <c r="B128" s="91"/>
      <c r="C128" s="42"/>
      <c r="D128" s="42"/>
      <c r="E128" s="44"/>
      <c r="F128" s="42"/>
      <c r="G128" s="42"/>
      <c r="H128" s="42"/>
      <c r="I128" s="42"/>
      <c r="J128" s="79"/>
      <c r="K128" s="42"/>
    </row>
    <row r="129" spans="1:11" ht="15.75" customHeight="1">
      <c r="A129" s="44"/>
      <c r="B129" s="91"/>
      <c r="C129" s="42"/>
      <c r="D129" s="42"/>
      <c r="E129" s="44"/>
      <c r="F129" s="42"/>
      <c r="G129" s="42"/>
      <c r="H129" s="42"/>
      <c r="I129" s="42"/>
      <c r="J129" s="79"/>
      <c r="K129" s="42"/>
    </row>
    <row r="130" spans="1:11" ht="15.75" customHeight="1">
      <c r="A130" s="44"/>
      <c r="B130" s="91"/>
      <c r="C130" s="42"/>
      <c r="D130" s="42"/>
      <c r="E130" s="44"/>
      <c r="F130" s="42"/>
      <c r="G130" s="42"/>
      <c r="H130" s="42"/>
      <c r="I130" s="42"/>
      <c r="J130" s="79"/>
      <c r="K130" s="42"/>
    </row>
    <row r="131" spans="1:11" ht="15.75" customHeight="1">
      <c r="A131" s="44"/>
      <c r="B131" s="91"/>
      <c r="C131" s="42"/>
      <c r="D131" s="42"/>
      <c r="E131" s="44"/>
      <c r="F131" s="42"/>
      <c r="G131" s="42"/>
      <c r="H131" s="42"/>
      <c r="I131" s="42"/>
      <c r="J131" s="79"/>
      <c r="K131" s="42"/>
    </row>
    <row r="132" spans="1:11" ht="15.75" customHeight="1">
      <c r="A132" s="44"/>
      <c r="B132" s="91"/>
      <c r="C132" s="42"/>
      <c r="D132" s="42"/>
      <c r="E132" s="44"/>
      <c r="F132" s="42"/>
      <c r="G132" s="42"/>
      <c r="H132" s="42"/>
      <c r="I132" s="42"/>
      <c r="J132" s="79"/>
      <c r="K132" s="42"/>
    </row>
    <row r="133" spans="1:11" ht="15.75" customHeight="1">
      <c r="A133" s="44"/>
      <c r="B133" s="91"/>
      <c r="C133" s="42"/>
      <c r="D133" s="42"/>
      <c r="E133" s="44"/>
      <c r="F133" s="42"/>
      <c r="G133" s="42"/>
      <c r="H133" s="42"/>
      <c r="I133" s="42"/>
      <c r="J133" s="79"/>
      <c r="K133" s="42"/>
    </row>
    <row r="134" spans="1:11" ht="15.75" customHeight="1">
      <c r="A134" s="44"/>
      <c r="B134" s="91"/>
      <c r="C134" s="42"/>
      <c r="D134" s="42"/>
      <c r="E134" s="44"/>
      <c r="F134" s="42"/>
      <c r="G134" s="42"/>
      <c r="H134" s="42"/>
      <c r="I134" s="42"/>
      <c r="J134" s="79"/>
      <c r="K134" s="42"/>
    </row>
    <row r="135" spans="1:11" ht="15.75" customHeight="1">
      <c r="A135" s="44"/>
      <c r="B135" s="91"/>
      <c r="C135" s="42"/>
      <c r="D135" s="42"/>
      <c r="E135" s="44"/>
      <c r="F135" s="42"/>
      <c r="G135" s="42"/>
      <c r="H135" s="42"/>
      <c r="I135" s="42"/>
      <c r="J135" s="79"/>
      <c r="K135" s="42"/>
    </row>
    <row r="136" spans="1:11" ht="15.75" customHeight="1">
      <c r="A136" s="44"/>
      <c r="B136" s="91"/>
      <c r="C136" s="42"/>
      <c r="D136" s="42"/>
      <c r="E136" s="44"/>
      <c r="F136" s="42"/>
      <c r="G136" s="42"/>
      <c r="H136" s="42"/>
      <c r="I136" s="42"/>
      <c r="J136" s="79"/>
      <c r="K136" s="42"/>
    </row>
    <row r="137" spans="1:11" ht="15.75" customHeight="1">
      <c r="A137" s="44"/>
      <c r="B137" s="91"/>
      <c r="C137" s="42"/>
      <c r="D137" s="42"/>
      <c r="E137" s="44"/>
      <c r="F137" s="42"/>
      <c r="G137" s="42"/>
      <c r="H137" s="42"/>
      <c r="I137" s="42"/>
      <c r="J137" s="79"/>
      <c r="K137" s="42"/>
    </row>
    <row r="138" spans="1:11" ht="15.75" customHeight="1">
      <c r="A138" s="44"/>
      <c r="B138" s="91"/>
      <c r="C138" s="42"/>
      <c r="D138" s="42"/>
      <c r="E138" s="44"/>
      <c r="F138" s="42"/>
      <c r="G138" s="42"/>
      <c r="H138" s="42"/>
      <c r="I138" s="42"/>
      <c r="J138" s="79"/>
      <c r="K138" s="42"/>
    </row>
    <row r="139" spans="1:11" ht="15.75" customHeight="1">
      <c r="A139" s="44"/>
      <c r="B139" s="91"/>
      <c r="C139" s="42"/>
      <c r="D139" s="42"/>
      <c r="E139" s="44"/>
      <c r="F139" s="42"/>
      <c r="G139" s="42"/>
      <c r="H139" s="42"/>
      <c r="I139" s="42"/>
      <c r="J139" s="79"/>
      <c r="K139" s="42"/>
    </row>
    <row r="140" spans="1:11" ht="15.75" customHeight="1">
      <c r="A140" s="44"/>
      <c r="B140" s="91"/>
      <c r="C140" s="42"/>
      <c r="D140" s="42"/>
      <c r="E140" s="44"/>
      <c r="F140" s="42"/>
      <c r="G140" s="42"/>
      <c r="H140" s="42"/>
      <c r="I140" s="42"/>
      <c r="J140" s="79"/>
      <c r="K140" s="42"/>
    </row>
    <row r="141" spans="1:11" ht="15.75" customHeight="1">
      <c r="A141" s="44"/>
      <c r="B141" s="91"/>
      <c r="C141" s="42"/>
      <c r="D141" s="42"/>
      <c r="E141" s="44"/>
      <c r="F141" s="42"/>
      <c r="G141" s="42"/>
      <c r="H141" s="42"/>
      <c r="I141" s="42"/>
      <c r="J141" s="79"/>
      <c r="K141" s="42"/>
    </row>
    <row r="142" spans="1:11" ht="15.75" customHeight="1">
      <c r="A142" s="44"/>
      <c r="B142" s="91"/>
      <c r="C142" s="42"/>
      <c r="D142" s="42"/>
      <c r="E142" s="44"/>
      <c r="F142" s="42"/>
      <c r="G142" s="42"/>
      <c r="H142" s="42"/>
      <c r="I142" s="42"/>
      <c r="J142" s="79"/>
      <c r="K142" s="42"/>
    </row>
    <row r="143" spans="1:11" ht="15.75" customHeight="1">
      <c r="A143" s="44"/>
      <c r="B143" s="91"/>
      <c r="C143" s="42"/>
      <c r="D143" s="42"/>
      <c r="E143" s="44"/>
      <c r="F143" s="42"/>
      <c r="G143" s="42"/>
      <c r="H143" s="42"/>
      <c r="I143" s="42"/>
      <c r="J143" s="79"/>
      <c r="K143" s="42"/>
    </row>
    <row r="144" spans="1:11" ht="15.75" customHeight="1">
      <c r="A144" s="44"/>
      <c r="B144" s="91"/>
      <c r="C144" s="42"/>
      <c r="D144" s="42"/>
      <c r="E144" s="44"/>
      <c r="F144" s="42"/>
      <c r="G144" s="42"/>
      <c r="H144" s="42"/>
      <c r="I144" s="42"/>
      <c r="J144" s="79"/>
      <c r="K144" s="42"/>
    </row>
    <row r="145" spans="1:11" ht="15.75" customHeight="1">
      <c r="A145" s="44"/>
      <c r="B145" s="91"/>
      <c r="C145" s="42"/>
      <c r="D145" s="42"/>
      <c r="E145" s="44"/>
      <c r="F145" s="42"/>
      <c r="G145" s="42"/>
      <c r="H145" s="42"/>
      <c r="I145" s="42"/>
      <c r="J145" s="79"/>
      <c r="K145" s="42"/>
    </row>
    <row r="146" spans="1:11" ht="15.75" customHeight="1">
      <c r="A146" s="44"/>
      <c r="B146" s="91"/>
      <c r="C146" s="42"/>
      <c r="D146" s="42"/>
      <c r="E146" s="44"/>
      <c r="F146" s="42"/>
      <c r="G146" s="42"/>
      <c r="H146" s="42"/>
      <c r="I146" s="42"/>
      <c r="J146" s="79"/>
      <c r="K146" s="42"/>
    </row>
    <row r="147" spans="1:11" ht="15.75" customHeight="1">
      <c r="A147" s="44"/>
      <c r="B147" s="91"/>
      <c r="C147" s="42"/>
      <c r="D147" s="42"/>
      <c r="E147" s="44"/>
      <c r="F147" s="42"/>
      <c r="G147" s="42"/>
      <c r="H147" s="42"/>
      <c r="I147" s="42"/>
      <c r="J147" s="79"/>
      <c r="K147" s="42"/>
    </row>
    <row r="148" spans="1:11" ht="15.75" customHeight="1">
      <c r="A148" s="44"/>
      <c r="B148" s="91"/>
      <c r="C148" s="42"/>
      <c r="D148" s="42"/>
      <c r="E148" s="44"/>
      <c r="F148" s="42"/>
      <c r="G148" s="42"/>
      <c r="H148" s="42"/>
      <c r="I148" s="42"/>
      <c r="J148" s="79"/>
      <c r="K148" s="42"/>
    </row>
    <row r="149" spans="1:11" ht="15.75" customHeight="1">
      <c r="A149" s="44"/>
      <c r="B149" s="91"/>
      <c r="C149" s="42"/>
      <c r="D149" s="42"/>
      <c r="E149" s="44"/>
      <c r="F149" s="42"/>
      <c r="G149" s="42"/>
      <c r="H149" s="42"/>
      <c r="I149" s="42"/>
      <c r="J149" s="79"/>
      <c r="K149" s="42"/>
    </row>
    <row r="150" spans="1:11" ht="15.75" customHeight="1">
      <c r="A150" s="44"/>
      <c r="B150" s="91"/>
      <c r="C150" s="42"/>
      <c r="D150" s="42"/>
      <c r="E150" s="44"/>
      <c r="F150" s="42"/>
      <c r="G150" s="42"/>
      <c r="H150" s="42"/>
      <c r="I150" s="42"/>
      <c r="J150" s="79"/>
      <c r="K150" s="42"/>
    </row>
    <row r="151" spans="1:11" ht="15.75" customHeight="1">
      <c r="A151" s="44"/>
      <c r="B151" s="91"/>
      <c r="C151" s="42"/>
      <c r="D151" s="42"/>
      <c r="E151" s="44"/>
      <c r="F151" s="42"/>
      <c r="G151" s="42"/>
      <c r="H151" s="42"/>
      <c r="I151" s="42"/>
      <c r="J151" s="79"/>
      <c r="K151" s="42"/>
    </row>
    <row r="152" spans="1:11" ht="15.75" customHeight="1">
      <c r="A152" s="44"/>
      <c r="B152" s="91"/>
      <c r="C152" s="42"/>
      <c r="D152" s="42"/>
      <c r="E152" s="44"/>
      <c r="F152" s="42"/>
      <c r="G152" s="42"/>
      <c r="H152" s="42"/>
      <c r="I152" s="42"/>
      <c r="J152" s="79"/>
      <c r="K152" s="42"/>
    </row>
    <row r="153" spans="1:11" ht="15.75" customHeight="1">
      <c r="A153" s="44"/>
      <c r="B153" s="91"/>
      <c r="C153" s="42"/>
      <c r="D153" s="42"/>
      <c r="E153" s="44"/>
      <c r="F153" s="42"/>
      <c r="G153" s="42"/>
      <c r="H153" s="42"/>
      <c r="I153" s="42"/>
      <c r="J153" s="79"/>
      <c r="K153" s="42"/>
    </row>
    <row r="154" spans="1:11" ht="15.75" customHeight="1">
      <c r="A154" s="44"/>
      <c r="B154" s="91"/>
      <c r="C154" s="42"/>
      <c r="D154" s="42"/>
      <c r="E154" s="44"/>
      <c r="F154" s="42"/>
      <c r="G154" s="42"/>
      <c r="H154" s="42"/>
      <c r="I154" s="42"/>
      <c r="J154" s="79"/>
      <c r="K154" s="42"/>
    </row>
    <row r="155" spans="1:11" ht="15.75" customHeight="1">
      <c r="A155" s="44"/>
      <c r="B155" s="91"/>
      <c r="C155" s="42"/>
      <c r="D155" s="42"/>
      <c r="E155" s="44"/>
      <c r="F155" s="42"/>
      <c r="G155" s="42"/>
      <c r="H155" s="42"/>
      <c r="I155" s="42"/>
      <c r="J155" s="79"/>
      <c r="K155" s="42"/>
    </row>
    <row r="156" spans="1:11" ht="15.75" customHeight="1">
      <c r="A156" s="44"/>
      <c r="B156" s="91"/>
      <c r="C156" s="42"/>
      <c r="D156" s="42"/>
      <c r="E156" s="44"/>
      <c r="F156" s="42"/>
      <c r="G156" s="42"/>
      <c r="H156" s="42"/>
      <c r="I156" s="42"/>
      <c r="J156" s="79"/>
      <c r="K156" s="42"/>
    </row>
    <row r="157" spans="1:11" ht="15.75" customHeight="1">
      <c r="A157" s="44"/>
      <c r="B157" s="91"/>
      <c r="C157" s="42"/>
      <c r="D157" s="42"/>
      <c r="E157" s="44"/>
      <c r="F157" s="42"/>
      <c r="G157" s="42"/>
      <c r="H157" s="42"/>
      <c r="I157" s="42"/>
      <c r="J157" s="79"/>
      <c r="K157" s="42"/>
    </row>
    <row r="158" spans="1:11" ht="15.75" customHeight="1">
      <c r="A158" s="44"/>
      <c r="B158" s="91"/>
      <c r="C158" s="42"/>
      <c r="D158" s="42"/>
      <c r="E158" s="44"/>
      <c r="F158" s="42"/>
      <c r="G158" s="42"/>
      <c r="H158" s="42"/>
      <c r="I158" s="42"/>
      <c r="J158" s="79"/>
      <c r="K158" s="42"/>
    </row>
    <row r="159" spans="1:11" ht="15.75" customHeight="1">
      <c r="A159" s="44"/>
      <c r="B159" s="91"/>
      <c r="C159" s="42"/>
      <c r="D159" s="42"/>
      <c r="E159" s="44"/>
      <c r="F159" s="42"/>
      <c r="G159" s="42"/>
      <c r="H159" s="42"/>
      <c r="I159" s="42"/>
      <c r="J159" s="79"/>
      <c r="K159" s="42"/>
    </row>
    <row r="160" spans="1:11" ht="15.75" customHeight="1">
      <c r="A160" s="44"/>
      <c r="B160" s="91"/>
      <c r="C160" s="42"/>
      <c r="D160" s="42"/>
      <c r="E160" s="44"/>
      <c r="F160" s="42"/>
      <c r="G160" s="42"/>
      <c r="H160" s="42"/>
      <c r="I160" s="42"/>
      <c r="J160" s="79"/>
      <c r="K160" s="42"/>
    </row>
    <row r="161" spans="1:11" ht="15.75" customHeight="1">
      <c r="A161" s="44"/>
      <c r="B161" s="91"/>
      <c r="C161" s="42"/>
      <c r="D161" s="42"/>
      <c r="E161" s="44"/>
      <c r="F161" s="42"/>
      <c r="G161" s="42"/>
      <c r="H161" s="42"/>
      <c r="I161" s="42"/>
      <c r="J161" s="79"/>
      <c r="K161" s="42"/>
    </row>
    <row r="162" spans="1:11" ht="15.75" customHeight="1">
      <c r="A162" s="44"/>
      <c r="B162" s="91"/>
      <c r="C162" s="42"/>
      <c r="D162" s="42"/>
      <c r="E162" s="44"/>
      <c r="F162" s="42"/>
      <c r="G162" s="42"/>
      <c r="H162" s="42"/>
      <c r="I162" s="42"/>
      <c r="J162" s="79"/>
      <c r="K162" s="42"/>
    </row>
    <row r="163" spans="1:11" ht="15.75" customHeight="1">
      <c r="A163" s="44"/>
      <c r="B163" s="91"/>
      <c r="C163" s="42"/>
      <c r="D163" s="42"/>
      <c r="E163" s="44"/>
      <c r="F163" s="42"/>
      <c r="G163" s="42"/>
      <c r="H163" s="42"/>
      <c r="I163" s="42"/>
      <c r="J163" s="79"/>
      <c r="K163" s="42"/>
    </row>
    <row r="164" spans="1:11" ht="15.75" customHeight="1">
      <c r="A164" s="44"/>
      <c r="B164" s="91"/>
      <c r="C164" s="42"/>
      <c r="D164" s="42"/>
      <c r="E164" s="44"/>
      <c r="F164" s="42"/>
      <c r="G164" s="42"/>
      <c r="H164" s="42"/>
      <c r="I164" s="42"/>
      <c r="J164" s="79"/>
      <c r="K164" s="42"/>
    </row>
    <row r="165" spans="1:11" ht="15.75" customHeight="1">
      <c r="A165" s="44"/>
      <c r="B165" s="91"/>
      <c r="C165" s="42"/>
      <c r="D165" s="42"/>
      <c r="E165" s="44"/>
      <c r="F165" s="42"/>
      <c r="G165" s="42"/>
      <c r="H165" s="42"/>
      <c r="I165" s="42"/>
      <c r="J165" s="79"/>
      <c r="K165" s="42"/>
    </row>
    <row r="166" spans="1:11" ht="15.75" customHeight="1">
      <c r="A166" s="44"/>
      <c r="B166" s="91"/>
      <c r="C166" s="42"/>
      <c r="D166" s="42"/>
      <c r="E166" s="44"/>
      <c r="F166" s="42"/>
      <c r="G166" s="42"/>
      <c r="H166" s="42"/>
      <c r="I166" s="42"/>
      <c r="J166" s="79"/>
      <c r="K166" s="42"/>
    </row>
    <row r="167" spans="1:11" ht="15.75" customHeight="1">
      <c r="A167" s="44"/>
      <c r="B167" s="91"/>
      <c r="C167" s="42"/>
      <c r="D167" s="42"/>
      <c r="E167" s="44"/>
      <c r="F167" s="42"/>
      <c r="G167" s="42"/>
      <c r="H167" s="42"/>
      <c r="I167" s="42"/>
      <c r="J167" s="79"/>
      <c r="K167" s="42"/>
    </row>
    <row r="168" spans="1:11" ht="15.75" customHeight="1">
      <c r="A168" s="44"/>
      <c r="B168" s="91"/>
      <c r="C168" s="42"/>
      <c r="D168" s="42"/>
      <c r="E168" s="44"/>
      <c r="F168" s="42"/>
      <c r="G168" s="42"/>
      <c r="H168" s="42"/>
      <c r="I168" s="42"/>
      <c r="J168" s="79"/>
      <c r="K168" s="42"/>
    </row>
    <row r="169" spans="1:11" ht="15.75" customHeight="1">
      <c r="A169" s="44"/>
      <c r="B169" s="91"/>
      <c r="C169" s="42"/>
      <c r="D169" s="42"/>
      <c r="E169" s="44"/>
      <c r="F169" s="42"/>
      <c r="G169" s="42"/>
      <c r="H169" s="42"/>
      <c r="I169" s="42"/>
      <c r="J169" s="79"/>
      <c r="K169" s="42"/>
    </row>
    <row r="170" spans="1:11" ht="15.75" customHeight="1">
      <c r="A170" s="44"/>
      <c r="B170" s="91"/>
      <c r="C170" s="42"/>
      <c r="D170" s="42"/>
      <c r="E170" s="44"/>
      <c r="F170" s="42"/>
      <c r="G170" s="42"/>
      <c r="H170" s="42"/>
      <c r="I170" s="42"/>
      <c r="J170" s="79"/>
      <c r="K170" s="42"/>
    </row>
    <row r="171" spans="1:11" ht="15.75" customHeight="1">
      <c r="A171" s="44"/>
      <c r="B171" s="91"/>
      <c r="C171" s="42"/>
      <c r="D171" s="42"/>
      <c r="E171" s="44"/>
      <c r="F171" s="42"/>
      <c r="G171" s="42"/>
      <c r="H171" s="42"/>
      <c r="I171" s="42"/>
      <c r="J171" s="79"/>
      <c r="K171" s="42"/>
    </row>
    <row r="172" spans="1:11" ht="15.75" customHeight="1">
      <c r="A172" s="44"/>
      <c r="B172" s="91"/>
      <c r="C172" s="42"/>
      <c r="D172" s="42"/>
      <c r="E172" s="44"/>
      <c r="F172" s="42"/>
      <c r="G172" s="42"/>
      <c r="H172" s="42"/>
      <c r="I172" s="42"/>
      <c r="J172" s="79"/>
      <c r="K172" s="42"/>
    </row>
    <row r="173" spans="1:11" ht="15.75" customHeight="1">
      <c r="A173" s="44"/>
      <c r="B173" s="91"/>
      <c r="C173" s="42"/>
      <c r="D173" s="42"/>
      <c r="E173" s="44"/>
      <c r="F173" s="42"/>
      <c r="G173" s="42"/>
      <c r="H173" s="42"/>
      <c r="I173" s="42"/>
      <c r="J173" s="79"/>
      <c r="K173" s="42"/>
    </row>
    <row r="174" spans="1:11" ht="15.75" customHeight="1">
      <c r="A174" s="44"/>
      <c r="B174" s="91"/>
      <c r="C174" s="42"/>
      <c r="D174" s="42"/>
      <c r="E174" s="44"/>
      <c r="F174" s="42"/>
      <c r="G174" s="42"/>
      <c r="H174" s="42"/>
      <c r="I174" s="42"/>
      <c r="J174" s="79"/>
      <c r="K174" s="42"/>
    </row>
    <row r="175" spans="1:11" ht="15.75" customHeight="1">
      <c r="A175" s="44"/>
      <c r="B175" s="91"/>
      <c r="C175" s="42"/>
      <c r="D175" s="42"/>
      <c r="E175" s="44"/>
      <c r="F175" s="42"/>
      <c r="G175" s="42"/>
      <c r="H175" s="42"/>
      <c r="I175" s="42"/>
      <c r="J175" s="79"/>
      <c r="K175" s="42"/>
    </row>
    <row r="176" spans="1:11" ht="15.75" customHeight="1">
      <c r="A176" s="44"/>
      <c r="B176" s="91"/>
      <c r="C176" s="42"/>
      <c r="D176" s="42"/>
      <c r="E176" s="44"/>
      <c r="F176" s="42"/>
      <c r="G176" s="42"/>
      <c r="H176" s="42"/>
      <c r="I176" s="42"/>
      <c r="J176" s="79"/>
      <c r="K176" s="42"/>
    </row>
    <row r="177" spans="1:11" ht="15.75" customHeight="1">
      <c r="A177" s="44"/>
      <c r="B177" s="91"/>
      <c r="C177" s="42"/>
      <c r="D177" s="42"/>
      <c r="E177" s="44"/>
      <c r="F177" s="42"/>
      <c r="G177" s="42"/>
      <c r="H177" s="42"/>
      <c r="I177" s="42"/>
      <c r="J177" s="79"/>
      <c r="K177" s="42"/>
    </row>
    <row r="178" spans="1:11" ht="15.75" customHeight="1">
      <c r="A178" s="44"/>
      <c r="B178" s="91"/>
      <c r="C178" s="42"/>
      <c r="D178" s="42"/>
      <c r="E178" s="44"/>
      <c r="F178" s="42"/>
      <c r="G178" s="42"/>
      <c r="H178" s="42"/>
      <c r="I178" s="42"/>
      <c r="J178" s="79"/>
      <c r="K178" s="42"/>
    </row>
    <row r="179" spans="1:11" ht="15.75" customHeight="1">
      <c r="A179" s="44"/>
      <c r="B179" s="91"/>
      <c r="C179" s="42"/>
      <c r="D179" s="42"/>
      <c r="E179" s="44"/>
      <c r="F179" s="42"/>
      <c r="G179" s="42"/>
      <c r="H179" s="42"/>
      <c r="I179" s="42"/>
      <c r="J179" s="79"/>
      <c r="K179" s="42"/>
    </row>
    <row r="180" spans="1:11" ht="15.75" customHeight="1">
      <c r="A180" s="44"/>
      <c r="B180" s="91"/>
      <c r="C180" s="42"/>
      <c r="D180" s="42"/>
      <c r="E180" s="44"/>
      <c r="F180" s="42"/>
      <c r="G180" s="42"/>
      <c r="H180" s="42"/>
      <c r="I180" s="42"/>
      <c r="J180" s="79"/>
      <c r="K180" s="42"/>
    </row>
    <row r="181" spans="1:11" ht="15.75" customHeight="1">
      <c r="A181" s="44"/>
      <c r="B181" s="91"/>
      <c r="C181" s="42"/>
      <c r="D181" s="42"/>
      <c r="E181" s="44"/>
      <c r="F181" s="42"/>
      <c r="G181" s="42"/>
      <c r="H181" s="42"/>
      <c r="I181" s="42"/>
      <c r="J181" s="79"/>
      <c r="K181" s="42"/>
    </row>
    <row r="182" spans="1:11" ht="15.75" customHeight="1">
      <c r="A182" s="44"/>
      <c r="B182" s="91"/>
      <c r="C182" s="42"/>
      <c r="D182" s="42"/>
      <c r="E182" s="44"/>
      <c r="F182" s="42"/>
      <c r="G182" s="42"/>
      <c r="H182" s="42"/>
      <c r="I182" s="42"/>
      <c r="J182" s="79"/>
      <c r="K182" s="42"/>
    </row>
    <row r="183" spans="1:11" ht="15.75" customHeight="1">
      <c r="A183" s="44"/>
      <c r="B183" s="91"/>
      <c r="C183" s="42"/>
      <c r="D183" s="42"/>
      <c r="E183" s="44"/>
      <c r="F183" s="42"/>
      <c r="G183" s="42"/>
      <c r="H183" s="42"/>
      <c r="I183" s="42"/>
      <c r="J183" s="79"/>
      <c r="K183" s="42"/>
    </row>
    <row r="184" spans="1:11" ht="15.75" customHeight="1">
      <c r="A184" s="44"/>
      <c r="B184" s="91"/>
      <c r="C184" s="42"/>
      <c r="D184" s="42"/>
      <c r="E184" s="44"/>
      <c r="F184" s="42"/>
      <c r="G184" s="42"/>
      <c r="H184" s="42"/>
      <c r="I184" s="42"/>
      <c r="J184" s="79"/>
      <c r="K184" s="42"/>
    </row>
    <row r="185" spans="1:11" ht="15.75" customHeight="1">
      <c r="A185" s="44"/>
      <c r="B185" s="91"/>
      <c r="C185" s="42"/>
      <c r="D185" s="42"/>
      <c r="E185" s="44"/>
      <c r="F185" s="42"/>
      <c r="G185" s="42"/>
      <c r="H185" s="42"/>
      <c r="I185" s="42"/>
      <c r="J185" s="79"/>
      <c r="K185" s="42"/>
    </row>
    <row r="186" spans="1:11" ht="15.75" customHeight="1">
      <c r="A186" s="44"/>
      <c r="B186" s="91"/>
      <c r="C186" s="42"/>
      <c r="D186" s="42"/>
      <c r="E186" s="44"/>
      <c r="F186" s="42"/>
      <c r="G186" s="42"/>
      <c r="H186" s="42"/>
      <c r="I186" s="42"/>
      <c r="J186" s="79"/>
      <c r="K186" s="42"/>
    </row>
    <row r="187" spans="1:11" ht="15.75" customHeight="1">
      <c r="A187" s="44"/>
      <c r="B187" s="91"/>
      <c r="C187" s="42"/>
      <c r="D187" s="42"/>
      <c r="E187" s="44"/>
      <c r="F187" s="42"/>
      <c r="G187" s="42"/>
      <c r="H187" s="42"/>
      <c r="I187" s="42"/>
      <c r="J187" s="79"/>
      <c r="K187" s="42"/>
    </row>
    <row r="188" spans="1:11" ht="15.75" customHeight="1">
      <c r="A188" s="44"/>
      <c r="B188" s="91"/>
      <c r="C188" s="42"/>
      <c r="D188" s="42"/>
      <c r="E188" s="44"/>
      <c r="F188" s="42"/>
      <c r="G188" s="42"/>
      <c r="H188" s="42"/>
      <c r="I188" s="42"/>
      <c r="J188" s="79"/>
      <c r="K188" s="42"/>
    </row>
    <row r="189" spans="1:11" ht="15.75" customHeight="1">
      <c r="A189" s="44"/>
      <c r="B189" s="91"/>
      <c r="C189" s="42"/>
      <c r="D189" s="42"/>
      <c r="E189" s="44"/>
      <c r="F189" s="42"/>
      <c r="G189" s="42"/>
      <c r="H189" s="42"/>
      <c r="I189" s="42"/>
      <c r="J189" s="79"/>
      <c r="K189" s="42"/>
    </row>
    <row r="190" spans="1:11" ht="15.75" customHeight="1">
      <c r="A190" s="44"/>
      <c r="B190" s="91"/>
      <c r="C190" s="42"/>
      <c r="D190" s="42"/>
      <c r="E190" s="44"/>
      <c r="F190" s="42"/>
      <c r="G190" s="42"/>
      <c r="H190" s="42"/>
      <c r="I190" s="42"/>
      <c r="J190" s="79"/>
      <c r="K190" s="42"/>
    </row>
    <row r="191" spans="1:11" ht="15.75" customHeight="1">
      <c r="A191" s="44"/>
      <c r="B191" s="91"/>
      <c r="C191" s="42"/>
      <c r="D191" s="42"/>
      <c r="E191" s="44"/>
      <c r="F191" s="42"/>
      <c r="G191" s="42"/>
      <c r="H191" s="42"/>
      <c r="I191" s="42"/>
      <c r="J191" s="79"/>
      <c r="K191" s="42"/>
    </row>
    <row r="192" spans="1:11" ht="15.75" customHeight="1">
      <c r="A192" s="44"/>
      <c r="B192" s="91"/>
      <c r="C192" s="42"/>
      <c r="D192" s="42"/>
      <c r="E192" s="44"/>
      <c r="F192" s="42"/>
      <c r="G192" s="42"/>
      <c r="H192" s="42"/>
      <c r="I192" s="42"/>
      <c r="J192" s="79"/>
      <c r="K192" s="42"/>
    </row>
    <row r="193" spans="1:11" ht="15.75" customHeight="1">
      <c r="A193" s="44"/>
      <c r="B193" s="91"/>
      <c r="C193" s="42"/>
      <c r="D193" s="42"/>
      <c r="E193" s="44"/>
      <c r="F193" s="42"/>
      <c r="G193" s="42"/>
      <c r="H193" s="42"/>
      <c r="I193" s="42"/>
      <c r="J193" s="79"/>
      <c r="K193" s="42"/>
    </row>
    <row r="194" spans="1:11" ht="15.75" customHeight="1">
      <c r="A194" s="44"/>
      <c r="B194" s="91"/>
      <c r="C194" s="42"/>
      <c r="D194" s="42"/>
      <c r="E194" s="44"/>
      <c r="F194" s="42"/>
      <c r="G194" s="42"/>
      <c r="H194" s="42"/>
      <c r="I194" s="42"/>
      <c r="J194" s="79"/>
      <c r="K194" s="42"/>
    </row>
    <row r="195" spans="1:11" ht="15.75" customHeight="1">
      <c r="A195" s="44"/>
      <c r="B195" s="91"/>
      <c r="C195" s="42"/>
      <c r="D195" s="42"/>
      <c r="E195" s="44"/>
      <c r="F195" s="42"/>
      <c r="G195" s="42"/>
      <c r="H195" s="42"/>
      <c r="I195" s="42"/>
      <c r="J195" s="79"/>
      <c r="K195" s="42"/>
    </row>
    <row r="196" spans="1:11" ht="15.75" customHeight="1">
      <c r="A196" s="44"/>
      <c r="B196" s="91"/>
      <c r="C196" s="42"/>
      <c r="D196" s="42"/>
      <c r="E196" s="44"/>
      <c r="F196" s="42"/>
      <c r="G196" s="42"/>
      <c r="H196" s="42"/>
      <c r="I196" s="42"/>
      <c r="J196" s="79"/>
      <c r="K196" s="42"/>
    </row>
    <row r="197" spans="1:11" ht="15.75" customHeight="1">
      <c r="A197" s="44"/>
      <c r="B197" s="91"/>
      <c r="C197" s="42"/>
      <c r="D197" s="42"/>
      <c r="E197" s="44"/>
      <c r="F197" s="42"/>
      <c r="G197" s="42"/>
      <c r="H197" s="42"/>
      <c r="I197" s="42"/>
      <c r="J197" s="79"/>
      <c r="K197" s="42"/>
    </row>
    <row r="198" spans="1:11" ht="15.75" customHeight="1">
      <c r="A198" s="44"/>
      <c r="B198" s="91"/>
      <c r="C198" s="42"/>
      <c r="D198" s="42"/>
      <c r="E198" s="44"/>
      <c r="F198" s="42"/>
      <c r="G198" s="42"/>
      <c r="H198" s="42"/>
      <c r="I198" s="42"/>
      <c r="J198" s="79"/>
      <c r="K198" s="42"/>
    </row>
    <row r="199" spans="1:11" ht="15.75" customHeight="1">
      <c r="A199" s="44"/>
      <c r="B199" s="91"/>
      <c r="C199" s="42"/>
      <c r="D199" s="42"/>
      <c r="E199" s="44"/>
      <c r="F199" s="42"/>
      <c r="G199" s="42"/>
      <c r="H199" s="42"/>
      <c r="I199" s="42"/>
      <c r="J199" s="79"/>
      <c r="K199" s="42"/>
    </row>
    <row r="200" spans="1:11" ht="15.75" customHeight="1">
      <c r="A200" s="44"/>
      <c r="B200" s="91"/>
      <c r="C200" s="42"/>
      <c r="D200" s="42"/>
      <c r="E200" s="44"/>
      <c r="F200" s="42"/>
      <c r="G200" s="42"/>
      <c r="H200" s="42"/>
      <c r="I200" s="42"/>
      <c r="J200" s="79"/>
      <c r="K200" s="42"/>
    </row>
    <row r="201" spans="1:11" ht="15.75" customHeight="1">
      <c r="A201" s="44"/>
      <c r="B201" s="91"/>
      <c r="C201" s="42"/>
      <c r="D201" s="42"/>
      <c r="E201" s="44"/>
      <c r="F201" s="42"/>
      <c r="G201" s="42"/>
      <c r="H201" s="42"/>
      <c r="I201" s="42"/>
      <c r="J201" s="79"/>
      <c r="K201" s="42"/>
    </row>
    <row r="202" spans="1:11" ht="15.75" customHeight="1">
      <c r="A202" s="44"/>
      <c r="B202" s="91"/>
      <c r="C202" s="42"/>
      <c r="D202" s="42"/>
      <c r="E202" s="44"/>
      <c r="F202" s="42"/>
      <c r="G202" s="42"/>
      <c r="H202" s="42"/>
      <c r="I202" s="42"/>
      <c r="J202" s="79"/>
      <c r="K202" s="42"/>
    </row>
    <row r="203" spans="1:11" ht="15.75" customHeight="1">
      <c r="A203" s="44"/>
      <c r="B203" s="91"/>
      <c r="C203" s="42"/>
      <c r="D203" s="42"/>
      <c r="E203" s="44"/>
      <c r="F203" s="42"/>
      <c r="G203" s="42"/>
      <c r="H203" s="42"/>
      <c r="I203" s="42"/>
      <c r="J203" s="79"/>
      <c r="K203" s="42"/>
    </row>
    <row r="204" spans="1:11" ht="15.75" customHeight="1">
      <c r="A204" s="44"/>
      <c r="B204" s="91"/>
      <c r="C204" s="42"/>
      <c r="D204" s="42"/>
      <c r="E204" s="44"/>
      <c r="F204" s="42"/>
      <c r="G204" s="42"/>
      <c r="H204" s="42"/>
      <c r="I204" s="42"/>
      <c r="J204" s="79"/>
      <c r="K204" s="42"/>
    </row>
    <row r="205" spans="1:11" ht="15.75" customHeight="1">
      <c r="A205" s="44"/>
      <c r="B205" s="91"/>
      <c r="C205" s="42"/>
      <c r="D205" s="42"/>
      <c r="E205" s="44"/>
      <c r="F205" s="42"/>
      <c r="G205" s="42"/>
      <c r="H205" s="42"/>
      <c r="I205" s="42"/>
      <c r="J205" s="79"/>
      <c r="K205" s="42"/>
    </row>
    <row r="206" spans="1:11" ht="15.75" customHeight="1">
      <c r="A206" s="44"/>
      <c r="B206" s="91"/>
      <c r="C206" s="42"/>
      <c r="D206" s="42"/>
      <c r="E206" s="44"/>
      <c r="F206" s="42"/>
      <c r="G206" s="42"/>
      <c r="H206" s="42"/>
      <c r="I206" s="42"/>
      <c r="J206" s="79"/>
      <c r="K206" s="42"/>
    </row>
    <row r="207" spans="1:11" ht="15.75" customHeight="1">
      <c r="A207" s="44"/>
      <c r="B207" s="91"/>
      <c r="C207" s="42"/>
      <c r="D207" s="42"/>
      <c r="E207" s="44"/>
      <c r="F207" s="42"/>
      <c r="G207" s="42"/>
      <c r="H207" s="42"/>
      <c r="I207" s="42"/>
      <c r="J207" s="79"/>
      <c r="K207" s="42"/>
    </row>
    <row r="208" spans="1:11" ht="15.75" customHeight="1">
      <c r="A208" s="44"/>
      <c r="B208" s="91"/>
      <c r="C208" s="42"/>
      <c r="D208" s="42"/>
      <c r="E208" s="44"/>
      <c r="F208" s="42"/>
      <c r="G208" s="42"/>
      <c r="H208" s="42"/>
      <c r="I208" s="42"/>
      <c r="J208" s="79"/>
      <c r="K208" s="42"/>
    </row>
    <row r="209" spans="1:11" ht="15.75" customHeight="1">
      <c r="A209" s="44"/>
      <c r="B209" s="91"/>
      <c r="C209" s="42"/>
      <c r="D209" s="42"/>
      <c r="E209" s="44"/>
      <c r="F209" s="42"/>
      <c r="G209" s="42"/>
      <c r="H209" s="42"/>
      <c r="I209" s="42"/>
      <c r="J209" s="79"/>
      <c r="K209" s="42"/>
    </row>
    <row r="210" spans="1:11" ht="15.75" customHeight="1">
      <c r="A210" s="44"/>
      <c r="B210" s="91"/>
      <c r="C210" s="42"/>
      <c r="D210" s="42"/>
      <c r="E210" s="44"/>
      <c r="F210" s="42"/>
      <c r="G210" s="42"/>
      <c r="H210" s="42"/>
      <c r="I210" s="42"/>
      <c r="J210" s="79"/>
      <c r="K210" s="42"/>
    </row>
    <row r="211" spans="1:11" ht="15.75" customHeight="1">
      <c r="A211" s="44"/>
      <c r="B211" s="91"/>
      <c r="C211" s="42"/>
      <c r="D211" s="42"/>
      <c r="E211" s="44"/>
      <c r="F211" s="42"/>
      <c r="G211" s="42"/>
      <c r="H211" s="42"/>
      <c r="I211" s="42"/>
      <c r="J211" s="79"/>
      <c r="K211" s="42"/>
    </row>
    <row r="212" spans="1:11" ht="15.75" customHeight="1">
      <c r="A212" s="44"/>
      <c r="B212" s="91"/>
      <c r="C212" s="42"/>
      <c r="D212" s="42"/>
      <c r="E212" s="44"/>
      <c r="F212" s="42"/>
      <c r="G212" s="42"/>
      <c r="H212" s="42"/>
      <c r="I212" s="42"/>
      <c r="J212" s="79"/>
      <c r="K212" s="42"/>
    </row>
    <row r="213" spans="1:11" ht="15.75" customHeight="1">
      <c r="A213" s="44"/>
      <c r="B213" s="91"/>
      <c r="C213" s="42"/>
      <c r="D213" s="42"/>
      <c r="E213" s="44"/>
      <c r="F213" s="42"/>
      <c r="G213" s="42"/>
      <c r="H213" s="42"/>
      <c r="I213" s="42"/>
      <c r="J213" s="79"/>
      <c r="K213" s="42"/>
    </row>
    <row r="214" spans="1:11" ht="15.75" customHeight="1">
      <c r="A214" s="44"/>
      <c r="B214" s="91"/>
      <c r="C214" s="42"/>
      <c r="D214" s="42"/>
      <c r="E214" s="44"/>
      <c r="F214" s="42"/>
      <c r="G214" s="42"/>
      <c r="H214" s="42"/>
      <c r="I214" s="42"/>
      <c r="J214" s="79"/>
      <c r="K214" s="42"/>
    </row>
    <row r="215" spans="1:11" ht="15.75" customHeight="1">
      <c r="A215" s="44"/>
      <c r="B215" s="91"/>
      <c r="C215" s="42"/>
      <c r="D215" s="42"/>
      <c r="E215" s="44"/>
      <c r="F215" s="42"/>
      <c r="G215" s="42"/>
      <c r="H215" s="42"/>
      <c r="I215" s="42"/>
      <c r="J215" s="79"/>
      <c r="K215" s="42"/>
    </row>
    <row r="216" spans="1:11" ht="15.75" customHeight="1">
      <c r="A216" s="44"/>
      <c r="B216" s="91"/>
      <c r="C216" s="42"/>
      <c r="D216" s="42"/>
      <c r="E216" s="44"/>
      <c r="F216" s="42"/>
      <c r="G216" s="42"/>
      <c r="H216" s="42"/>
      <c r="I216" s="42"/>
      <c r="J216" s="79"/>
      <c r="K216" s="42"/>
    </row>
    <row r="217" spans="1:11" ht="15.75" customHeight="1">
      <c r="A217" s="44"/>
      <c r="B217" s="91"/>
      <c r="C217" s="42"/>
      <c r="D217" s="42"/>
      <c r="E217" s="44"/>
      <c r="F217" s="42"/>
      <c r="G217" s="42"/>
      <c r="H217" s="42"/>
      <c r="I217" s="42"/>
      <c r="J217" s="79"/>
      <c r="K217" s="42"/>
    </row>
    <row r="218" spans="1:11" ht="15.75" customHeight="1">
      <c r="A218" s="44"/>
      <c r="B218" s="91"/>
      <c r="C218" s="42"/>
      <c r="D218" s="42"/>
      <c r="E218" s="44"/>
      <c r="F218" s="42"/>
      <c r="G218" s="42"/>
      <c r="H218" s="42"/>
      <c r="I218" s="42"/>
      <c r="J218" s="79"/>
      <c r="K218" s="42"/>
    </row>
    <row r="219" spans="1:11" ht="15.75" customHeight="1">
      <c r="A219" s="44"/>
      <c r="B219" s="91"/>
      <c r="C219" s="42"/>
      <c r="D219" s="42"/>
      <c r="E219" s="44"/>
      <c r="F219" s="42"/>
      <c r="G219" s="42"/>
      <c r="H219" s="42"/>
      <c r="I219" s="42"/>
      <c r="J219" s="79"/>
      <c r="K219" s="42"/>
    </row>
    <row r="220" spans="1:11" ht="15.75" customHeight="1">
      <c r="A220" s="44"/>
      <c r="B220" s="91"/>
      <c r="C220" s="42"/>
      <c r="D220" s="42"/>
      <c r="E220" s="44"/>
      <c r="F220" s="42"/>
      <c r="G220" s="42"/>
      <c r="H220" s="42"/>
      <c r="I220" s="42"/>
      <c r="J220" s="79"/>
      <c r="K220" s="42"/>
    </row>
    <row r="221" spans="1:11" ht="15.75" customHeight="1">
      <c r="A221" s="44"/>
      <c r="B221" s="91"/>
      <c r="C221" s="42"/>
      <c r="D221" s="42"/>
      <c r="E221" s="44"/>
      <c r="F221" s="42"/>
      <c r="G221" s="42"/>
      <c r="H221" s="42"/>
      <c r="I221" s="42"/>
      <c r="J221" s="79"/>
      <c r="K221" s="42"/>
    </row>
    <row r="222" spans="1:11" ht="15.75" customHeight="1">
      <c r="A222" s="44"/>
      <c r="B222" s="91"/>
      <c r="C222" s="42"/>
      <c r="D222" s="42"/>
      <c r="E222" s="44"/>
      <c r="F222" s="42"/>
      <c r="G222" s="42"/>
      <c r="H222" s="42"/>
      <c r="I222" s="42"/>
      <c r="J222" s="79"/>
      <c r="K222" s="42"/>
    </row>
    <row r="223" spans="1:11" ht="15.75" customHeight="1">
      <c r="A223" s="44"/>
      <c r="B223" s="91"/>
      <c r="C223" s="42"/>
      <c r="D223" s="42"/>
      <c r="E223" s="44"/>
      <c r="F223" s="42"/>
      <c r="G223" s="42"/>
      <c r="H223" s="42"/>
      <c r="I223" s="42"/>
      <c r="J223" s="79"/>
      <c r="K223" s="42"/>
    </row>
    <row r="224" spans="1:11" ht="15.75" customHeight="1">
      <c r="A224" s="44"/>
      <c r="B224" s="91"/>
      <c r="C224" s="42"/>
      <c r="D224" s="42"/>
      <c r="E224" s="44"/>
      <c r="F224" s="42"/>
      <c r="G224" s="42"/>
      <c r="H224" s="42"/>
      <c r="I224" s="42"/>
      <c r="J224" s="79"/>
      <c r="K224" s="42"/>
    </row>
    <row r="225" spans="1:11" ht="15.75" customHeight="1">
      <c r="A225" s="44"/>
      <c r="B225" s="91"/>
      <c r="C225" s="42"/>
      <c r="D225" s="42"/>
      <c r="E225" s="44"/>
      <c r="F225" s="42"/>
      <c r="G225" s="42"/>
      <c r="H225" s="42"/>
      <c r="I225" s="42"/>
      <c r="J225" s="79"/>
      <c r="K225" s="42"/>
    </row>
    <row r="226" spans="1:11" ht="15.75" customHeight="1">
      <c r="A226" s="44"/>
      <c r="B226" s="91"/>
      <c r="C226" s="42"/>
      <c r="D226" s="42"/>
      <c r="E226" s="44"/>
      <c r="F226" s="42"/>
      <c r="G226" s="42"/>
      <c r="H226" s="42"/>
      <c r="I226" s="42"/>
      <c r="J226" s="79"/>
      <c r="K226" s="42"/>
    </row>
    <row r="227" spans="1:11" ht="15.75" customHeight="1">
      <c r="A227" s="44"/>
      <c r="B227" s="91"/>
      <c r="C227" s="42"/>
      <c r="D227" s="42"/>
      <c r="E227" s="44"/>
      <c r="F227" s="42"/>
      <c r="G227" s="42"/>
      <c r="H227" s="42"/>
      <c r="I227" s="42"/>
      <c r="J227" s="79"/>
      <c r="K227" s="42"/>
    </row>
    <row r="228" spans="1:11" ht="15.75" customHeight="1">
      <c r="A228" s="44"/>
      <c r="B228" s="91"/>
      <c r="C228" s="42"/>
      <c r="D228" s="42"/>
      <c r="E228" s="44"/>
      <c r="F228" s="42"/>
      <c r="G228" s="42"/>
      <c r="H228" s="42"/>
      <c r="I228" s="42"/>
      <c r="J228" s="79"/>
      <c r="K228" s="42"/>
    </row>
    <row r="229" spans="1:11" ht="15.75" customHeight="1">
      <c r="A229" s="44"/>
      <c r="B229" s="91"/>
      <c r="C229" s="42"/>
      <c r="D229" s="42"/>
      <c r="E229" s="44"/>
      <c r="F229" s="42"/>
      <c r="G229" s="42"/>
      <c r="H229" s="42"/>
      <c r="I229" s="42"/>
      <c r="J229" s="79"/>
      <c r="K229" s="42"/>
    </row>
    <row r="230" spans="1:11" ht="15.75" customHeight="1">
      <c r="A230" s="44"/>
      <c r="B230" s="91"/>
      <c r="C230" s="42"/>
      <c r="D230" s="42"/>
      <c r="E230" s="44"/>
      <c r="F230" s="42"/>
      <c r="G230" s="42"/>
      <c r="H230" s="42"/>
      <c r="I230" s="42"/>
      <c r="J230" s="79"/>
      <c r="K230" s="42"/>
    </row>
    <row r="231" spans="1:11" ht="15.75" customHeight="1">
      <c r="A231" s="44"/>
      <c r="B231" s="91"/>
      <c r="C231" s="42"/>
      <c r="D231" s="42"/>
      <c r="E231" s="44"/>
      <c r="F231" s="42"/>
      <c r="G231" s="42"/>
      <c r="H231" s="42"/>
      <c r="I231" s="42"/>
      <c r="J231" s="79"/>
      <c r="K231" s="42"/>
    </row>
    <row r="232" spans="1:11" ht="15.75" customHeight="1">
      <c r="A232" s="44"/>
      <c r="B232" s="91"/>
      <c r="C232" s="42"/>
      <c r="D232" s="42"/>
      <c r="E232" s="44"/>
      <c r="F232" s="42"/>
      <c r="G232" s="42"/>
      <c r="H232" s="42"/>
      <c r="I232" s="42"/>
      <c r="J232" s="79"/>
      <c r="K232" s="42"/>
    </row>
    <row r="233" spans="1:11" ht="15.75" customHeight="1">
      <c r="A233" s="44"/>
      <c r="B233" s="91"/>
      <c r="C233" s="42"/>
      <c r="D233" s="42"/>
      <c r="E233" s="44"/>
      <c r="F233" s="42"/>
      <c r="G233" s="42"/>
      <c r="H233" s="42"/>
      <c r="I233" s="42"/>
      <c r="J233" s="79"/>
      <c r="K233" s="42"/>
    </row>
    <row r="234" spans="1:11" ht="15.75" customHeight="1">
      <c r="A234" s="44"/>
      <c r="B234" s="91"/>
      <c r="C234" s="42"/>
      <c r="D234" s="42"/>
      <c r="E234" s="44"/>
      <c r="F234" s="42"/>
      <c r="G234" s="42"/>
      <c r="H234" s="42"/>
      <c r="I234" s="42"/>
      <c r="J234" s="79"/>
      <c r="K234" s="42"/>
    </row>
    <row r="235" spans="1:11" ht="15.75" customHeight="1">
      <c r="A235" s="44"/>
      <c r="B235" s="91"/>
      <c r="C235" s="42"/>
      <c r="D235" s="42"/>
      <c r="E235" s="44"/>
      <c r="F235" s="42"/>
      <c r="G235" s="42"/>
      <c r="H235" s="42"/>
      <c r="I235" s="42"/>
      <c r="J235" s="79"/>
      <c r="K235" s="42"/>
    </row>
    <row r="236" spans="1:11" ht="15.75" customHeight="1">
      <c r="A236" s="44"/>
      <c r="B236" s="91"/>
      <c r="C236" s="42"/>
      <c r="D236" s="42"/>
      <c r="E236" s="44"/>
      <c r="F236" s="42"/>
      <c r="G236" s="42"/>
      <c r="H236" s="42"/>
      <c r="I236" s="42"/>
      <c r="J236" s="79"/>
      <c r="K236" s="42"/>
    </row>
    <row r="237" spans="1:11" ht="15.75" customHeight="1">
      <c r="A237" s="44"/>
      <c r="B237" s="91"/>
      <c r="C237" s="42"/>
      <c r="D237" s="42"/>
      <c r="E237" s="44"/>
      <c r="F237" s="42"/>
      <c r="G237" s="42"/>
      <c r="H237" s="42"/>
      <c r="I237" s="42"/>
      <c r="J237" s="79"/>
      <c r="K237" s="42"/>
    </row>
    <row r="238" spans="1:11" ht="15.75" customHeight="1">
      <c r="A238" s="44"/>
      <c r="B238" s="91"/>
      <c r="C238" s="42"/>
      <c r="D238" s="42"/>
      <c r="E238" s="44"/>
      <c r="F238" s="42"/>
      <c r="G238" s="42"/>
      <c r="H238" s="42"/>
      <c r="I238" s="42"/>
      <c r="J238" s="79"/>
      <c r="K238" s="42"/>
    </row>
    <row r="239" spans="1:11" ht="15.75" customHeight="1">
      <c r="A239" s="44"/>
      <c r="B239" s="91"/>
      <c r="C239" s="42"/>
      <c r="D239" s="42"/>
      <c r="E239" s="44"/>
      <c r="F239" s="42"/>
      <c r="G239" s="42"/>
      <c r="H239" s="42"/>
      <c r="I239" s="42"/>
      <c r="J239" s="79"/>
      <c r="K239" s="42"/>
    </row>
    <row r="240" spans="1:11" ht="15.75" customHeight="1">
      <c r="A240" s="44"/>
      <c r="B240" s="91"/>
      <c r="C240" s="42"/>
      <c r="D240" s="42"/>
      <c r="E240" s="44"/>
      <c r="F240" s="42"/>
      <c r="G240" s="42"/>
      <c r="H240" s="42"/>
      <c r="I240" s="42"/>
      <c r="J240" s="79"/>
      <c r="K240" s="42"/>
    </row>
    <row r="241" spans="1:11" ht="15.75" customHeight="1">
      <c r="A241" s="44"/>
      <c r="B241" s="91"/>
      <c r="C241" s="42"/>
      <c r="D241" s="42"/>
      <c r="E241" s="44"/>
      <c r="F241" s="42"/>
      <c r="G241" s="42"/>
      <c r="H241" s="42"/>
      <c r="I241" s="42"/>
      <c r="J241" s="79"/>
      <c r="K241" s="42"/>
    </row>
    <row r="242" spans="1:11" ht="15.75" customHeight="1">
      <c r="A242" s="44"/>
      <c r="B242" s="91"/>
      <c r="C242" s="42"/>
      <c r="D242" s="42"/>
      <c r="E242" s="44"/>
      <c r="F242" s="42"/>
      <c r="G242" s="42"/>
      <c r="H242" s="42"/>
      <c r="I242" s="42"/>
      <c r="J242" s="79"/>
      <c r="K242" s="42"/>
    </row>
    <row r="243" spans="1:11" ht="15.75" customHeight="1">
      <c r="A243" s="44"/>
      <c r="B243" s="91"/>
      <c r="C243" s="42"/>
      <c r="D243" s="42"/>
      <c r="E243" s="44"/>
      <c r="F243" s="42"/>
      <c r="G243" s="42"/>
      <c r="H243" s="42"/>
      <c r="I243" s="42"/>
      <c r="J243" s="79"/>
      <c r="K243" s="42"/>
    </row>
    <row r="244" spans="1:11" ht="15.75" customHeight="1">
      <c r="A244" s="44"/>
      <c r="B244" s="91"/>
      <c r="C244" s="42"/>
      <c r="D244" s="42"/>
      <c r="E244" s="44"/>
      <c r="F244" s="42"/>
      <c r="G244" s="42"/>
      <c r="H244" s="42"/>
      <c r="I244" s="42"/>
      <c r="J244" s="79"/>
      <c r="K244" s="42"/>
    </row>
    <row r="245" spans="1:11" ht="15.75" customHeight="1">
      <c r="A245" s="44"/>
      <c r="B245" s="91"/>
      <c r="C245" s="42"/>
      <c r="D245" s="42"/>
      <c r="E245" s="44"/>
      <c r="F245" s="42"/>
      <c r="G245" s="42"/>
      <c r="H245" s="42"/>
      <c r="I245" s="42"/>
      <c r="J245" s="79"/>
      <c r="K245" s="42"/>
    </row>
    <row r="246" spans="1:11" ht="15.75" customHeight="1">
      <c r="A246" s="44"/>
      <c r="B246" s="91"/>
      <c r="C246" s="42"/>
      <c r="D246" s="42"/>
      <c r="E246" s="44"/>
      <c r="F246" s="42"/>
      <c r="G246" s="42"/>
      <c r="H246" s="42"/>
      <c r="I246" s="42"/>
      <c r="J246" s="79"/>
      <c r="K246" s="42"/>
    </row>
    <row r="247" spans="1:11" ht="15.75" customHeight="1">
      <c r="A247" s="44"/>
      <c r="B247" s="91"/>
      <c r="C247" s="42"/>
      <c r="D247" s="42"/>
      <c r="E247" s="44"/>
      <c r="F247" s="42"/>
      <c r="G247" s="42"/>
      <c r="H247" s="42"/>
      <c r="I247" s="42"/>
      <c r="J247" s="79"/>
      <c r="K247" s="42"/>
    </row>
    <row r="248" spans="1:11" ht="15.75" customHeight="1">
      <c r="A248" s="44"/>
      <c r="B248" s="91"/>
      <c r="C248" s="42"/>
      <c r="D248" s="42"/>
      <c r="E248" s="44"/>
      <c r="F248" s="42"/>
      <c r="G248" s="42"/>
      <c r="H248" s="42"/>
      <c r="I248" s="42"/>
      <c r="J248" s="79"/>
      <c r="K248" s="42"/>
    </row>
    <row r="249" spans="1:11" ht="15.75" customHeight="1">
      <c r="A249" s="44"/>
      <c r="B249" s="91"/>
      <c r="C249" s="42"/>
      <c r="D249" s="42"/>
      <c r="E249" s="44"/>
      <c r="F249" s="42"/>
      <c r="G249" s="42"/>
      <c r="H249" s="42"/>
      <c r="I249" s="42"/>
      <c r="J249" s="79"/>
      <c r="K249" s="42"/>
    </row>
    <row r="250" spans="1:11" ht="15.75" customHeight="1">
      <c r="A250" s="44"/>
      <c r="B250" s="91"/>
      <c r="C250" s="42"/>
      <c r="D250" s="42"/>
      <c r="E250" s="44"/>
      <c r="F250" s="42"/>
      <c r="G250" s="42"/>
      <c r="H250" s="42"/>
      <c r="I250" s="42"/>
      <c r="J250" s="79"/>
      <c r="K250" s="42"/>
    </row>
    <row r="251" spans="1:11" ht="15.75" customHeight="1">
      <c r="A251" s="44"/>
      <c r="B251" s="91"/>
      <c r="C251" s="42"/>
      <c r="D251" s="42"/>
      <c r="E251" s="44"/>
      <c r="F251" s="42"/>
      <c r="G251" s="42"/>
      <c r="H251" s="42"/>
      <c r="I251" s="42"/>
      <c r="J251" s="79"/>
      <c r="K251" s="42"/>
    </row>
    <row r="252" spans="1:11" ht="15.75" customHeight="1">
      <c r="A252" s="44"/>
      <c r="B252" s="91"/>
      <c r="C252" s="42"/>
      <c r="D252" s="42"/>
      <c r="E252" s="44"/>
      <c r="F252" s="42"/>
      <c r="G252" s="42"/>
      <c r="H252" s="42"/>
      <c r="I252" s="42"/>
      <c r="J252" s="79"/>
      <c r="K252" s="42"/>
    </row>
    <row r="253" spans="1:11" ht="15.75" customHeight="1">
      <c r="A253" s="44"/>
      <c r="B253" s="91"/>
      <c r="C253" s="42"/>
      <c r="D253" s="42"/>
      <c r="E253" s="44"/>
      <c r="F253" s="42"/>
      <c r="G253" s="42"/>
      <c r="H253" s="42"/>
      <c r="I253" s="42"/>
      <c r="J253" s="79"/>
      <c r="K253" s="42"/>
    </row>
    <row r="254" spans="1:11" ht="15.75" customHeight="1">
      <c r="A254" s="44"/>
      <c r="B254" s="91"/>
      <c r="C254" s="42"/>
      <c r="D254" s="42"/>
      <c r="E254" s="44"/>
      <c r="F254" s="42"/>
      <c r="G254" s="42"/>
      <c r="H254" s="42"/>
      <c r="I254" s="42"/>
      <c r="J254" s="79"/>
      <c r="K254" s="42"/>
    </row>
    <row r="255" spans="1:11" ht="15.75" customHeight="1">
      <c r="A255" s="44"/>
      <c r="B255" s="91"/>
      <c r="C255" s="42"/>
      <c r="D255" s="42"/>
      <c r="E255" s="44"/>
      <c r="F255" s="42"/>
      <c r="G255" s="42"/>
      <c r="H255" s="42"/>
      <c r="I255" s="42"/>
      <c r="J255" s="79"/>
      <c r="K255" s="42"/>
    </row>
    <row r="256" spans="1:11" ht="15.75" customHeight="1">
      <c r="A256" s="44"/>
      <c r="B256" s="91"/>
      <c r="C256" s="42"/>
      <c r="D256" s="42"/>
      <c r="E256" s="44"/>
      <c r="F256" s="42"/>
      <c r="G256" s="42"/>
      <c r="H256" s="42"/>
      <c r="I256" s="42"/>
      <c r="J256" s="79"/>
      <c r="K256" s="42"/>
    </row>
    <row r="257" spans="1:11" ht="15.75" customHeight="1">
      <c r="A257" s="44"/>
      <c r="B257" s="91"/>
      <c r="C257" s="42"/>
      <c r="D257" s="42"/>
      <c r="E257" s="44"/>
      <c r="F257" s="42"/>
      <c r="G257" s="42"/>
      <c r="H257" s="42"/>
      <c r="I257" s="42"/>
      <c r="J257" s="79"/>
      <c r="K257" s="42"/>
    </row>
    <row r="258" spans="1:11" ht="15.75" customHeight="1">
      <c r="A258" s="44"/>
      <c r="B258" s="91"/>
      <c r="C258" s="42"/>
      <c r="D258" s="42"/>
      <c r="E258" s="44"/>
      <c r="F258" s="42"/>
      <c r="G258" s="42"/>
      <c r="H258" s="42"/>
      <c r="I258" s="42"/>
      <c r="J258" s="79"/>
      <c r="K258" s="42"/>
    </row>
    <row r="259" spans="1:11" ht="15.75" customHeight="1">
      <c r="A259" s="44"/>
      <c r="B259" s="91"/>
      <c r="C259" s="42"/>
      <c r="D259" s="42"/>
      <c r="E259" s="44"/>
      <c r="F259" s="42"/>
      <c r="G259" s="42"/>
      <c r="H259" s="42"/>
      <c r="I259" s="42"/>
      <c r="J259" s="79"/>
      <c r="K259" s="42"/>
    </row>
    <row r="260" spans="1:11" ht="15.75" customHeight="1">
      <c r="A260" s="44"/>
      <c r="B260" s="91"/>
      <c r="C260" s="42"/>
      <c r="D260" s="42"/>
      <c r="E260" s="44"/>
      <c r="F260" s="42"/>
      <c r="G260" s="42"/>
      <c r="H260" s="42"/>
      <c r="I260" s="42"/>
      <c r="J260" s="79"/>
      <c r="K260" s="42"/>
    </row>
    <row r="261" spans="1:11" ht="15.75" customHeight="1">
      <c r="A261" s="44"/>
      <c r="B261" s="91"/>
      <c r="C261" s="42"/>
      <c r="D261" s="42"/>
      <c r="E261" s="44"/>
      <c r="F261" s="42"/>
      <c r="G261" s="42"/>
      <c r="H261" s="42"/>
      <c r="I261" s="42"/>
      <c r="J261" s="79"/>
      <c r="K261" s="42"/>
    </row>
    <row r="262" spans="1:11" ht="15.75" customHeight="1">
      <c r="A262" s="44"/>
      <c r="B262" s="91"/>
      <c r="C262" s="42"/>
      <c r="D262" s="42"/>
      <c r="E262" s="44"/>
      <c r="F262" s="42"/>
      <c r="G262" s="42"/>
      <c r="H262" s="42"/>
      <c r="I262" s="42"/>
      <c r="J262" s="79"/>
      <c r="K262" s="42"/>
    </row>
    <row r="263" spans="1:11" ht="15.75" customHeight="1">
      <c r="A263" s="44"/>
      <c r="B263" s="91"/>
      <c r="C263" s="42"/>
      <c r="D263" s="42"/>
      <c r="E263" s="44"/>
      <c r="F263" s="42"/>
      <c r="G263" s="42"/>
      <c r="H263" s="42"/>
      <c r="I263" s="42"/>
      <c r="J263" s="79"/>
      <c r="K263" s="42"/>
    </row>
    <row r="264" spans="1:11" ht="15.75" customHeight="1">
      <c r="A264" s="44"/>
      <c r="B264" s="91"/>
      <c r="C264" s="42"/>
      <c r="D264" s="42"/>
      <c r="E264" s="44"/>
      <c r="F264" s="42"/>
      <c r="G264" s="42"/>
      <c r="H264" s="42"/>
      <c r="I264" s="42"/>
      <c r="J264" s="79"/>
      <c r="K264" s="42"/>
    </row>
    <row r="265" spans="1:11" ht="15.75" customHeight="1">
      <c r="A265" s="44"/>
      <c r="B265" s="91"/>
      <c r="C265" s="42"/>
      <c r="D265" s="42"/>
      <c r="E265" s="44"/>
      <c r="F265" s="42"/>
      <c r="G265" s="42"/>
      <c r="H265" s="42"/>
      <c r="I265" s="42"/>
      <c r="J265" s="79"/>
      <c r="K265" s="42"/>
    </row>
    <row r="266" spans="1:11" ht="15.75" customHeight="1">
      <c r="A266" s="44"/>
      <c r="B266" s="91"/>
      <c r="C266" s="42"/>
      <c r="D266" s="42"/>
      <c r="E266" s="44"/>
      <c r="F266" s="42"/>
      <c r="G266" s="42"/>
      <c r="H266" s="42"/>
      <c r="I266" s="42"/>
      <c r="J266" s="79"/>
      <c r="K266" s="42"/>
    </row>
    <row r="267" spans="1:11" ht="15.75" customHeight="1">
      <c r="A267" s="44"/>
      <c r="B267" s="91"/>
      <c r="C267" s="42"/>
      <c r="D267" s="42"/>
      <c r="E267" s="44"/>
      <c r="F267" s="42"/>
      <c r="G267" s="42"/>
      <c r="H267" s="42"/>
      <c r="I267" s="42"/>
      <c r="J267" s="79"/>
      <c r="K267" s="42"/>
    </row>
    <row r="268" spans="1:11" ht="15.75" customHeight="1">
      <c r="A268" s="44"/>
      <c r="B268" s="91"/>
      <c r="C268" s="42"/>
      <c r="D268" s="42"/>
      <c r="E268" s="44"/>
      <c r="F268" s="42"/>
      <c r="G268" s="42"/>
      <c r="H268" s="42"/>
      <c r="I268" s="42"/>
      <c r="J268" s="79"/>
      <c r="K268" s="42"/>
    </row>
    <row r="269" spans="1:11" ht="15.75" customHeight="1">
      <c r="A269" s="44"/>
      <c r="B269" s="91"/>
      <c r="C269" s="42"/>
      <c r="D269" s="42"/>
      <c r="E269" s="44"/>
      <c r="F269" s="42"/>
      <c r="G269" s="42"/>
      <c r="H269" s="42"/>
      <c r="I269" s="42"/>
      <c r="J269" s="79"/>
      <c r="K269" s="42"/>
    </row>
    <row r="270" spans="1:11" ht="15.75" customHeight="1">
      <c r="A270" s="44"/>
      <c r="B270" s="91"/>
      <c r="C270" s="42"/>
      <c r="D270" s="42"/>
      <c r="E270" s="44"/>
      <c r="F270" s="42"/>
      <c r="G270" s="42"/>
      <c r="H270" s="42"/>
      <c r="I270" s="42"/>
      <c r="J270" s="79"/>
      <c r="K270" s="42"/>
    </row>
    <row r="271" spans="1:11" ht="15.75" customHeight="1">
      <c r="A271" s="44"/>
      <c r="B271" s="91"/>
      <c r="C271" s="42"/>
      <c r="D271" s="42"/>
      <c r="E271" s="44"/>
      <c r="F271" s="42"/>
      <c r="G271" s="42"/>
      <c r="H271" s="42"/>
      <c r="I271" s="42"/>
      <c r="J271" s="79"/>
      <c r="K271" s="42"/>
    </row>
    <row r="272" spans="1:11" ht="15.75" customHeight="1">
      <c r="A272" s="44"/>
      <c r="B272" s="91"/>
      <c r="C272" s="42"/>
      <c r="D272" s="42"/>
      <c r="E272" s="44"/>
      <c r="F272" s="42"/>
      <c r="G272" s="42"/>
      <c r="H272" s="42"/>
      <c r="I272" s="42"/>
      <c r="J272" s="79"/>
      <c r="K272" s="42"/>
    </row>
    <row r="273" spans="1:11" ht="15.75" customHeight="1">
      <c r="A273" s="44"/>
      <c r="B273" s="91"/>
      <c r="C273" s="42"/>
      <c r="D273" s="42"/>
      <c r="E273" s="44"/>
      <c r="F273" s="42"/>
      <c r="G273" s="42"/>
      <c r="H273" s="42"/>
      <c r="I273" s="42"/>
      <c r="J273" s="79"/>
      <c r="K273" s="42"/>
    </row>
    <row r="274" spans="1:11" ht="15.75" customHeight="1">
      <c r="A274" s="44"/>
      <c r="B274" s="91"/>
      <c r="C274" s="42"/>
      <c r="D274" s="42"/>
      <c r="E274" s="44"/>
      <c r="F274" s="42"/>
      <c r="G274" s="42"/>
      <c r="H274" s="42"/>
      <c r="I274" s="42"/>
      <c r="J274" s="79"/>
      <c r="K274" s="42"/>
    </row>
    <row r="275" spans="1:11" ht="15.75" customHeight="1">
      <c r="A275" s="44"/>
      <c r="B275" s="91"/>
      <c r="C275" s="42"/>
      <c r="D275" s="42"/>
      <c r="E275" s="44"/>
      <c r="F275" s="42"/>
      <c r="G275" s="42"/>
      <c r="H275" s="42"/>
      <c r="I275" s="42"/>
      <c r="J275" s="79"/>
      <c r="K275" s="42"/>
    </row>
    <row r="276" spans="1:11" ht="15.75" customHeight="1">
      <c r="A276" s="44"/>
      <c r="B276" s="91"/>
      <c r="C276" s="42"/>
      <c r="D276" s="42"/>
      <c r="E276" s="44"/>
      <c r="F276" s="42"/>
      <c r="G276" s="42"/>
      <c r="H276" s="42"/>
      <c r="I276" s="42"/>
      <c r="J276" s="79"/>
      <c r="K276" s="42"/>
    </row>
    <row r="277" spans="1:11" ht="15.75" customHeight="1">
      <c r="A277" s="44"/>
      <c r="B277" s="91"/>
      <c r="C277" s="42"/>
      <c r="D277" s="42"/>
      <c r="E277" s="44"/>
      <c r="F277" s="42"/>
      <c r="G277" s="42"/>
      <c r="H277" s="42"/>
      <c r="I277" s="42"/>
      <c r="J277" s="79"/>
      <c r="K277" s="42"/>
    </row>
    <row r="278" spans="1:11" ht="15.75" customHeight="1">
      <c r="A278" s="44"/>
      <c r="B278" s="91"/>
      <c r="C278" s="42"/>
      <c r="D278" s="42"/>
      <c r="E278" s="44"/>
      <c r="F278" s="42"/>
      <c r="G278" s="42"/>
      <c r="H278" s="42"/>
      <c r="I278" s="42"/>
      <c r="J278" s="79"/>
      <c r="K278" s="42"/>
    </row>
    <row r="279" spans="1:11" ht="15.75" customHeight="1">
      <c r="A279" s="44"/>
      <c r="B279" s="91"/>
      <c r="C279" s="42"/>
      <c r="D279" s="42"/>
      <c r="E279" s="44"/>
      <c r="F279" s="42"/>
      <c r="G279" s="42"/>
      <c r="H279" s="42"/>
      <c r="I279" s="42"/>
      <c r="J279" s="79"/>
      <c r="K279" s="42"/>
    </row>
    <row r="280" spans="1:11" ht="15.75" customHeight="1">
      <c r="A280" s="44"/>
      <c r="B280" s="91"/>
      <c r="C280" s="42"/>
      <c r="D280" s="42"/>
      <c r="E280" s="44"/>
      <c r="F280" s="42"/>
      <c r="G280" s="42"/>
      <c r="H280" s="42"/>
      <c r="I280" s="42"/>
      <c r="J280" s="79"/>
      <c r="K280" s="42"/>
    </row>
    <row r="281" spans="1:11" ht="15.75" customHeight="1">
      <c r="A281" s="44"/>
      <c r="B281" s="91"/>
      <c r="C281" s="42"/>
      <c r="D281" s="42"/>
      <c r="E281" s="44"/>
      <c r="F281" s="42"/>
      <c r="G281" s="42"/>
      <c r="H281" s="42"/>
      <c r="I281" s="42"/>
      <c r="J281" s="79"/>
      <c r="K281" s="42"/>
    </row>
    <row r="282" spans="1:11" ht="15.75" customHeight="1">
      <c r="A282" s="44"/>
      <c r="B282" s="91"/>
      <c r="C282" s="42"/>
      <c r="D282" s="42"/>
      <c r="E282" s="44"/>
      <c r="F282" s="42"/>
      <c r="G282" s="42"/>
      <c r="H282" s="42"/>
      <c r="I282" s="42"/>
      <c r="J282" s="79"/>
      <c r="K282" s="42"/>
    </row>
    <row r="283" spans="1:11" ht="15.75" customHeight="1">
      <c r="A283" s="44"/>
      <c r="B283" s="91"/>
      <c r="C283" s="42"/>
      <c r="D283" s="42"/>
      <c r="E283" s="44"/>
      <c r="F283" s="42"/>
      <c r="G283" s="42"/>
      <c r="H283" s="42"/>
      <c r="I283" s="42"/>
      <c r="J283" s="79"/>
      <c r="K283" s="42"/>
    </row>
    <row r="284" spans="1:11" ht="15.75" customHeight="1">
      <c r="A284" s="44"/>
      <c r="B284" s="91"/>
      <c r="C284" s="42"/>
      <c r="D284" s="42"/>
      <c r="E284" s="44"/>
      <c r="F284" s="42"/>
      <c r="G284" s="42"/>
      <c r="H284" s="42"/>
      <c r="I284" s="42"/>
      <c r="J284" s="79"/>
      <c r="K284" s="42"/>
    </row>
    <row r="285" spans="1:11" ht="15.75" customHeight="1">
      <c r="A285" s="44"/>
      <c r="B285" s="91"/>
      <c r="C285" s="42"/>
      <c r="D285" s="42"/>
      <c r="E285" s="44"/>
      <c r="F285" s="42"/>
      <c r="G285" s="42"/>
      <c r="H285" s="42"/>
      <c r="I285" s="42"/>
      <c r="J285" s="79"/>
      <c r="K285" s="42"/>
    </row>
    <row r="286" spans="1:11" ht="15.75" customHeight="1">
      <c r="A286" s="44"/>
      <c r="B286" s="91"/>
      <c r="C286" s="42"/>
      <c r="D286" s="42"/>
      <c r="E286" s="44"/>
      <c r="F286" s="42"/>
      <c r="G286" s="42"/>
      <c r="H286" s="42"/>
      <c r="I286" s="42"/>
      <c r="J286" s="79"/>
      <c r="K286" s="42"/>
    </row>
    <row r="287" spans="1:11" ht="15.75" customHeight="1">
      <c r="A287" s="44"/>
      <c r="B287" s="91"/>
      <c r="C287" s="42"/>
      <c r="D287" s="42"/>
      <c r="E287" s="44"/>
      <c r="F287" s="42"/>
      <c r="G287" s="42"/>
      <c r="H287" s="42"/>
      <c r="I287" s="42"/>
      <c r="J287" s="79"/>
      <c r="K287" s="42"/>
    </row>
    <row r="288" spans="1:11" ht="15.75" customHeight="1">
      <c r="A288" s="44"/>
      <c r="B288" s="91"/>
      <c r="C288" s="42"/>
      <c r="D288" s="42"/>
      <c r="E288" s="44"/>
      <c r="F288" s="42"/>
      <c r="G288" s="42"/>
      <c r="H288" s="42"/>
      <c r="I288" s="42"/>
      <c r="J288" s="79"/>
      <c r="K288" s="42"/>
    </row>
    <row r="289" spans="1:11" ht="15.75" customHeight="1">
      <c r="A289" s="44"/>
      <c r="B289" s="91"/>
      <c r="C289" s="42"/>
      <c r="D289" s="42"/>
      <c r="E289" s="44"/>
      <c r="F289" s="42"/>
      <c r="G289" s="42"/>
      <c r="H289" s="42"/>
      <c r="I289" s="42"/>
      <c r="J289" s="79"/>
      <c r="K289" s="42"/>
    </row>
    <row r="290" spans="1:11" ht="15.75" customHeight="1">
      <c r="A290" s="44"/>
      <c r="B290" s="91"/>
      <c r="C290" s="42"/>
      <c r="D290" s="42"/>
      <c r="E290" s="44"/>
      <c r="F290" s="42"/>
      <c r="G290" s="42"/>
      <c r="H290" s="42"/>
      <c r="I290" s="42"/>
      <c r="J290" s="79"/>
      <c r="K290" s="42"/>
    </row>
    <row r="291" spans="1:11" ht="15.75" customHeight="1">
      <c r="A291" s="44"/>
      <c r="B291" s="91"/>
      <c r="C291" s="42"/>
      <c r="D291" s="42"/>
      <c r="E291" s="44"/>
      <c r="F291" s="42"/>
      <c r="G291" s="42"/>
      <c r="H291" s="42"/>
      <c r="I291" s="42"/>
      <c r="J291" s="79"/>
      <c r="K291" s="42"/>
    </row>
    <row r="292" spans="1:11" ht="15.75" customHeight="1">
      <c r="A292" s="44"/>
      <c r="B292" s="91"/>
      <c r="C292" s="42"/>
      <c r="D292" s="42"/>
      <c r="E292" s="44"/>
      <c r="F292" s="42"/>
      <c r="G292" s="42"/>
      <c r="H292" s="42"/>
      <c r="I292" s="42"/>
      <c r="J292" s="79"/>
      <c r="K292" s="42"/>
    </row>
    <row r="293" spans="1:11" ht="15.75" customHeight="1">
      <c r="A293" s="44"/>
      <c r="B293" s="91"/>
      <c r="C293" s="42"/>
      <c r="D293" s="42"/>
      <c r="E293" s="44"/>
      <c r="F293" s="42"/>
      <c r="G293" s="42"/>
      <c r="H293" s="42"/>
      <c r="I293" s="42"/>
      <c r="J293" s="79"/>
      <c r="K293" s="42"/>
    </row>
    <row r="294" spans="1:11" ht="15.75" customHeight="1">
      <c r="A294" s="44"/>
      <c r="B294" s="91"/>
      <c r="C294" s="42"/>
      <c r="D294" s="42"/>
      <c r="E294" s="44"/>
      <c r="F294" s="42"/>
      <c r="G294" s="42"/>
      <c r="H294" s="42"/>
      <c r="I294" s="42"/>
      <c r="J294" s="79"/>
      <c r="K294" s="42"/>
    </row>
    <row r="295" spans="1:11" ht="15.75" customHeight="1">
      <c r="A295" s="44"/>
      <c r="B295" s="91"/>
      <c r="C295" s="42"/>
      <c r="D295" s="42"/>
      <c r="E295" s="44"/>
      <c r="F295" s="42"/>
      <c r="G295" s="42"/>
      <c r="H295" s="42"/>
      <c r="I295" s="42"/>
      <c r="J295" s="79"/>
      <c r="K295" s="42"/>
    </row>
    <row r="296" spans="1:11" ht="15.75" customHeight="1">
      <c r="A296" s="44"/>
      <c r="B296" s="91"/>
      <c r="C296" s="42"/>
      <c r="D296" s="42"/>
      <c r="E296" s="44"/>
      <c r="F296" s="42"/>
      <c r="G296" s="42"/>
      <c r="H296" s="42"/>
      <c r="I296" s="42"/>
      <c r="J296" s="79"/>
      <c r="K296" s="42"/>
    </row>
    <row r="297" spans="1:11" ht="15.75" customHeight="1">
      <c r="A297" s="44"/>
      <c r="B297" s="91"/>
      <c r="C297" s="42"/>
      <c r="D297" s="42"/>
      <c r="E297" s="44"/>
      <c r="F297" s="42"/>
      <c r="G297" s="42"/>
      <c r="H297" s="42"/>
      <c r="I297" s="42"/>
      <c r="J297" s="79"/>
      <c r="K297" s="42"/>
    </row>
    <row r="298" spans="1:11" ht="15.75" customHeight="1">
      <c r="A298" s="44"/>
      <c r="B298" s="91"/>
      <c r="C298" s="42"/>
      <c r="D298" s="42"/>
      <c r="E298" s="44"/>
      <c r="F298" s="42"/>
      <c r="G298" s="42"/>
      <c r="H298" s="42"/>
      <c r="I298" s="42"/>
      <c r="J298" s="79"/>
      <c r="K298" s="42"/>
    </row>
    <row r="299" spans="1:11" ht="15.75" customHeight="1">
      <c r="A299" s="44"/>
      <c r="B299" s="91"/>
      <c r="C299" s="42"/>
      <c r="D299" s="42"/>
      <c r="E299" s="44"/>
      <c r="F299" s="42"/>
      <c r="G299" s="42"/>
      <c r="H299" s="42"/>
      <c r="I299" s="42"/>
      <c r="J299" s="79"/>
      <c r="K299" s="42"/>
    </row>
    <row r="300" spans="1:11" ht="15.75" customHeight="1">
      <c r="A300" s="44"/>
      <c r="B300" s="91"/>
      <c r="C300" s="42"/>
      <c r="D300" s="42"/>
      <c r="E300" s="44"/>
      <c r="F300" s="42"/>
      <c r="G300" s="42"/>
      <c r="H300" s="42"/>
      <c r="I300" s="42"/>
      <c r="J300" s="79"/>
      <c r="K300" s="42"/>
    </row>
    <row r="301" spans="1:11" ht="15.75" customHeight="1">
      <c r="A301" s="44"/>
      <c r="B301" s="91"/>
      <c r="C301" s="42"/>
      <c r="D301" s="42"/>
      <c r="E301" s="44"/>
      <c r="F301" s="42"/>
      <c r="G301" s="42"/>
      <c r="H301" s="42"/>
      <c r="I301" s="42"/>
      <c r="J301" s="79"/>
      <c r="K301" s="42"/>
    </row>
    <row r="302" spans="1:11" ht="15.75" customHeight="1">
      <c r="A302" s="44"/>
      <c r="B302" s="91"/>
      <c r="C302" s="42"/>
      <c r="D302" s="42"/>
      <c r="E302" s="44"/>
      <c r="F302" s="42"/>
      <c r="G302" s="42"/>
      <c r="H302" s="42"/>
      <c r="I302" s="42"/>
      <c r="J302" s="79"/>
      <c r="K302" s="42"/>
    </row>
    <row r="303" spans="1:11" ht="15.75" customHeight="1">
      <c r="A303" s="44"/>
      <c r="B303" s="91"/>
      <c r="C303" s="42"/>
      <c r="D303" s="42"/>
      <c r="E303" s="44"/>
      <c r="F303" s="42"/>
      <c r="G303" s="42"/>
      <c r="H303" s="42"/>
      <c r="I303" s="42"/>
      <c r="J303" s="79"/>
      <c r="K303" s="42"/>
    </row>
    <row r="304" spans="1:11" ht="15.75" customHeight="1">
      <c r="A304" s="44"/>
      <c r="B304" s="91"/>
      <c r="C304" s="42"/>
      <c r="D304" s="42"/>
      <c r="E304" s="44"/>
      <c r="F304" s="42"/>
      <c r="G304" s="42"/>
      <c r="H304" s="42"/>
      <c r="I304" s="42"/>
      <c r="J304" s="79"/>
      <c r="K304" s="42"/>
    </row>
    <row r="305" spans="1:11" ht="15.75" customHeight="1">
      <c r="A305" s="44"/>
      <c r="B305" s="91"/>
      <c r="C305" s="42"/>
      <c r="D305" s="42"/>
      <c r="E305" s="44"/>
      <c r="F305" s="42"/>
      <c r="G305" s="42"/>
      <c r="H305" s="42"/>
      <c r="I305" s="42"/>
      <c r="J305" s="79"/>
      <c r="K305" s="42"/>
    </row>
    <row r="306" spans="1:11" ht="15.75" customHeight="1">
      <c r="A306" s="44"/>
      <c r="B306" s="91"/>
      <c r="C306" s="42"/>
      <c r="D306" s="42"/>
      <c r="E306" s="44"/>
      <c r="F306" s="42"/>
      <c r="G306" s="42"/>
      <c r="H306" s="42"/>
      <c r="I306" s="42"/>
      <c r="J306" s="79"/>
      <c r="K306" s="42"/>
    </row>
    <row r="307" spans="1:11" ht="15.75" customHeight="1">
      <c r="A307" s="44"/>
      <c r="B307" s="91"/>
      <c r="C307" s="42"/>
      <c r="D307" s="42"/>
      <c r="E307" s="44"/>
      <c r="F307" s="42"/>
      <c r="G307" s="42"/>
      <c r="H307" s="42"/>
      <c r="I307" s="42"/>
      <c r="J307" s="79"/>
      <c r="K307" s="42"/>
    </row>
    <row r="308" spans="1:11" ht="15.75" customHeight="1">
      <c r="A308" s="44"/>
      <c r="B308" s="91"/>
      <c r="C308" s="42"/>
      <c r="D308" s="42"/>
      <c r="E308" s="44"/>
      <c r="F308" s="42"/>
      <c r="G308" s="42"/>
      <c r="H308" s="42"/>
      <c r="I308" s="42"/>
      <c r="J308" s="79"/>
      <c r="K308" s="42"/>
    </row>
    <row r="309" spans="1:11" ht="15.75" customHeight="1">
      <c r="A309" s="44"/>
      <c r="B309" s="91"/>
      <c r="C309" s="42"/>
      <c r="D309" s="42"/>
      <c r="E309" s="44"/>
      <c r="F309" s="42"/>
      <c r="G309" s="42"/>
      <c r="H309" s="42"/>
      <c r="I309" s="42"/>
      <c r="J309" s="79"/>
      <c r="K309" s="42"/>
    </row>
    <row r="310" spans="1:11" ht="15.75" customHeight="1">
      <c r="A310" s="44"/>
      <c r="B310" s="91"/>
      <c r="C310" s="42"/>
      <c r="D310" s="42"/>
      <c r="E310" s="44"/>
      <c r="F310" s="42"/>
      <c r="G310" s="42"/>
      <c r="H310" s="42"/>
      <c r="I310" s="42"/>
      <c r="J310" s="79"/>
      <c r="K310" s="42"/>
    </row>
    <row r="311" spans="1:11" ht="15.75" customHeight="1">
      <c r="A311" s="44"/>
      <c r="B311" s="91"/>
      <c r="C311" s="42"/>
      <c r="D311" s="42"/>
      <c r="E311" s="44"/>
      <c r="F311" s="42"/>
      <c r="G311" s="42"/>
      <c r="H311" s="42"/>
      <c r="I311" s="42"/>
      <c r="J311" s="79"/>
      <c r="K311" s="42"/>
    </row>
  </sheetData>
  <mergeCells count="5">
    <mergeCell ref="E1:E8"/>
    <mergeCell ref="C1:D8"/>
    <mergeCell ref="J21:J26"/>
    <mergeCell ref="K29:K48"/>
    <mergeCell ref="K21:K26"/>
  </mergeCells>
  <phoneticPr fontId="21" type="noConversion"/>
  <pageMargins left="0.69930599999999998" right="0.69930599999999998" top="0.75" bottom="0.75" header="0.3" footer="0.3"/>
  <pageSetup orientation="portrait" r:id="rId1"/>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dimension ref="A1:AP294"/>
  <sheetViews>
    <sheetView topLeftCell="A37" zoomScalePageLayoutView="150" workbookViewId="0">
      <selection activeCell="H163" sqref="H163"/>
    </sheetView>
  </sheetViews>
  <sheetFormatPr defaultColWidth="8.625" defaultRowHeight="15.75"/>
  <cols>
    <col min="1" max="1" width="5.375" style="144" bestFit="1" customWidth="1"/>
    <col min="2" max="2" width="9.125" style="156" bestFit="1" customWidth="1"/>
    <col min="3" max="3" width="13.625" style="199" bestFit="1" customWidth="1"/>
    <col min="4" max="4" width="47.625" style="191" customWidth="1"/>
    <col min="5" max="5" width="13.625" style="144" bestFit="1" customWidth="1"/>
    <col min="6" max="6" width="13.625" style="150" bestFit="1" customWidth="1"/>
    <col min="7" max="7" width="19.625" style="150" customWidth="1"/>
    <col min="8" max="8" width="13.375" style="150" bestFit="1" customWidth="1"/>
    <col min="9" max="9" width="26.875" style="149" bestFit="1" customWidth="1"/>
    <col min="10" max="10" width="67.5" style="149" customWidth="1"/>
    <col min="11" max="11" width="49" style="150" customWidth="1"/>
    <col min="12" max="12" width="25.625" style="150" customWidth="1"/>
    <col min="13" max="13" width="24.625" style="150" hidden="1" customWidth="1"/>
    <col min="14" max="14" width="17.625" style="150" hidden="1" customWidth="1"/>
    <col min="15" max="16384" width="8.625" style="150"/>
  </cols>
  <sheetData>
    <row r="1" spans="1:12" ht="15.6" customHeight="1">
      <c r="B1" s="145"/>
      <c r="C1" s="196"/>
      <c r="D1" s="145"/>
      <c r="E1" s="741"/>
      <c r="F1" s="146"/>
      <c r="G1" s="147" t="s">
        <v>1785</v>
      </c>
      <c r="H1" s="148"/>
    </row>
    <row r="2" spans="1:12" ht="16.5" customHeight="1">
      <c r="B2" s="145"/>
      <c r="C2" s="196"/>
      <c r="D2" s="145"/>
      <c r="E2" s="741"/>
      <c r="F2" s="151" t="s">
        <v>1786</v>
      </c>
      <c r="G2" s="152">
        <f>COUNTIF(F10:F310,"Not POR")</f>
        <v>17</v>
      </c>
      <c r="H2" s="153"/>
    </row>
    <row r="3" spans="1:12" ht="16.5" customHeight="1">
      <c r="B3" s="145"/>
      <c r="C3" s="196"/>
      <c r="D3" s="145"/>
      <c r="E3" s="741"/>
      <c r="F3" s="154" t="s">
        <v>1787</v>
      </c>
      <c r="G3" s="152">
        <f>COUNTIF(F11:F311,"CHN validation")</f>
        <v>0</v>
      </c>
      <c r="H3" s="153"/>
    </row>
    <row r="4" spans="1:12" ht="17.100000000000001" customHeight="1">
      <c r="B4" s="145"/>
      <c r="C4" s="196"/>
      <c r="D4" s="145"/>
      <c r="E4" s="741"/>
      <c r="F4" s="155" t="s">
        <v>9</v>
      </c>
      <c r="G4" s="152">
        <f>COUNTIF(F12:F312,"New Item")</f>
        <v>0</v>
      </c>
      <c r="H4" s="153"/>
    </row>
    <row r="5" spans="1:12" ht="19.5" customHeight="1">
      <c r="A5" s="150"/>
      <c r="C5" s="197"/>
      <c r="D5" s="156"/>
      <c r="E5" s="741"/>
      <c r="F5" s="157" t="s">
        <v>1788</v>
      </c>
      <c r="G5" s="152">
        <f>COUNTIF(F13:F313,"Pending update")</f>
        <v>0</v>
      </c>
      <c r="H5" s="158"/>
      <c r="I5" s="150"/>
      <c r="J5" s="150"/>
    </row>
    <row r="6" spans="1:12" ht="19.5" customHeight="1">
      <c r="B6" s="145"/>
      <c r="C6" s="196"/>
      <c r="D6" s="145"/>
      <c r="E6" s="741"/>
      <c r="F6" s="159" t="s">
        <v>10</v>
      </c>
      <c r="G6" s="152">
        <f>COUNTIF(F14:F314,"Modified")</f>
        <v>21</v>
      </c>
      <c r="H6" s="153"/>
    </row>
    <row r="7" spans="1:12" ht="18.75" customHeight="1">
      <c r="B7" s="145"/>
      <c r="C7" s="196"/>
      <c r="D7" s="145"/>
      <c r="E7" s="741"/>
      <c r="F7" s="160" t="s">
        <v>1789</v>
      </c>
      <c r="G7" s="152">
        <f>COUNTIF(F10:F310,"Ready")</f>
        <v>212</v>
      </c>
      <c r="H7" s="153"/>
    </row>
    <row r="8" spans="1:12" ht="17.25" customHeight="1" thickBot="1">
      <c r="B8" s="145"/>
      <c r="C8" s="196"/>
      <c r="D8" s="145"/>
      <c r="E8" s="741"/>
      <c r="F8" s="192" t="s">
        <v>1790</v>
      </c>
      <c r="G8" s="161">
        <f>COUNTIF(F16:F316,"Not ready")</f>
        <v>1</v>
      </c>
      <c r="H8" s="153"/>
    </row>
    <row r="9" spans="1:12" ht="31.5">
      <c r="A9" s="426" t="s">
        <v>13</v>
      </c>
      <c r="B9" s="427" t="s">
        <v>14</v>
      </c>
      <c r="C9" s="427" t="s">
        <v>1791</v>
      </c>
      <c r="D9" s="427" t="s">
        <v>1792</v>
      </c>
      <c r="E9" s="427" t="s">
        <v>1908</v>
      </c>
      <c r="F9" s="427" t="s">
        <v>1909</v>
      </c>
      <c r="G9" s="428" t="s">
        <v>1912</v>
      </c>
      <c r="H9" s="427" t="s">
        <v>1910</v>
      </c>
      <c r="I9" s="427" t="s">
        <v>1911</v>
      </c>
      <c r="J9" s="427" t="s">
        <v>1777</v>
      </c>
      <c r="K9" s="429" t="s">
        <v>1901</v>
      </c>
    </row>
    <row r="10" spans="1:12" ht="18.75" customHeight="1">
      <c r="A10" s="430">
        <v>1</v>
      </c>
      <c r="B10" s="348" t="s">
        <v>1793</v>
      </c>
      <c r="C10" s="349" t="s">
        <v>28</v>
      </c>
      <c r="D10" s="349" t="s">
        <v>29</v>
      </c>
      <c r="E10" s="347"/>
      <c r="F10" s="350" t="s">
        <v>11</v>
      </c>
      <c r="G10" s="351"/>
      <c r="H10" s="351"/>
      <c r="I10" s="352"/>
      <c r="J10" s="353"/>
      <c r="K10" s="431"/>
    </row>
    <row r="11" spans="1:12" ht="18" customHeight="1">
      <c r="A11" s="430">
        <v>2</v>
      </c>
      <c r="B11" s="348" t="s">
        <v>1793</v>
      </c>
      <c r="C11" s="349" t="s">
        <v>28</v>
      </c>
      <c r="D11" s="349" t="s">
        <v>31</v>
      </c>
      <c r="E11" s="347"/>
      <c r="F11" s="350" t="s">
        <v>11</v>
      </c>
      <c r="G11" s="351"/>
      <c r="H11" s="351"/>
      <c r="I11" s="352"/>
      <c r="J11" s="353"/>
      <c r="K11" s="431"/>
    </row>
    <row r="12" spans="1:12" s="162" customFormat="1" ht="17.25" customHeight="1">
      <c r="A12" s="430">
        <v>3</v>
      </c>
      <c r="B12" s="348" t="s">
        <v>1793</v>
      </c>
      <c r="C12" s="349" t="s">
        <v>33</v>
      </c>
      <c r="D12" s="354" t="s">
        <v>34</v>
      </c>
      <c r="E12" s="355"/>
      <c r="F12" s="350" t="s">
        <v>11</v>
      </c>
      <c r="G12" s="356"/>
      <c r="H12" s="356"/>
      <c r="I12" s="357" t="s">
        <v>1794</v>
      </c>
      <c r="J12" s="358"/>
      <c r="K12" s="432"/>
    </row>
    <row r="13" spans="1:12" ht="17.25" customHeight="1">
      <c r="A13" s="430">
        <v>4</v>
      </c>
      <c r="B13" s="348" t="s">
        <v>1793</v>
      </c>
      <c r="C13" s="349" t="s">
        <v>26</v>
      </c>
      <c r="D13" s="354" t="s">
        <v>1795</v>
      </c>
      <c r="E13" s="347"/>
      <c r="F13" s="350" t="s">
        <v>11</v>
      </c>
      <c r="G13" s="351"/>
      <c r="H13" s="351"/>
      <c r="I13" s="360"/>
      <c r="J13" s="361" t="s">
        <v>2683</v>
      </c>
      <c r="K13" s="431"/>
    </row>
    <row r="14" spans="1:12" ht="17.100000000000001" customHeight="1">
      <c r="A14" s="430">
        <v>5</v>
      </c>
      <c r="B14" s="348" t="s">
        <v>1793</v>
      </c>
      <c r="C14" s="349" t="s">
        <v>26</v>
      </c>
      <c r="D14" s="354" t="s">
        <v>1458</v>
      </c>
      <c r="E14" s="347"/>
      <c r="F14" s="350" t="s">
        <v>11</v>
      </c>
      <c r="G14" s="351"/>
      <c r="H14" s="351" t="s">
        <v>1796</v>
      </c>
      <c r="I14" s="352"/>
      <c r="J14" s="361" t="s">
        <v>1899</v>
      </c>
      <c r="K14" s="431" t="s">
        <v>2670</v>
      </c>
    </row>
    <row r="15" spans="1:12" ht="17.100000000000001" customHeight="1">
      <c r="A15" s="430">
        <v>6</v>
      </c>
      <c r="B15" s="348" t="s">
        <v>1793</v>
      </c>
      <c r="C15" s="349" t="s">
        <v>26</v>
      </c>
      <c r="D15" s="354" t="s">
        <v>1797</v>
      </c>
      <c r="E15" s="347"/>
      <c r="F15" s="350" t="s">
        <v>11</v>
      </c>
      <c r="G15" s="351"/>
      <c r="H15" s="347"/>
      <c r="I15" s="351"/>
      <c r="J15" s="361"/>
      <c r="K15" s="431"/>
      <c r="L15" s="164"/>
    </row>
    <row r="16" spans="1:12" ht="17.100000000000001" customHeight="1">
      <c r="A16" s="430">
        <v>7</v>
      </c>
      <c r="B16" s="348" t="s">
        <v>1793</v>
      </c>
      <c r="C16" s="349" t="s">
        <v>223</v>
      </c>
      <c r="D16" s="354" t="s">
        <v>224</v>
      </c>
      <c r="E16" s="347" t="s">
        <v>1798</v>
      </c>
      <c r="F16" s="350" t="s">
        <v>11</v>
      </c>
      <c r="G16" s="351"/>
      <c r="H16" s="351"/>
      <c r="I16" s="352"/>
      <c r="J16" s="361" t="s">
        <v>1799</v>
      </c>
      <c r="K16" s="431"/>
      <c r="L16" s="164"/>
    </row>
    <row r="17" spans="1:14" ht="17.100000000000001" customHeight="1">
      <c r="A17" s="430">
        <v>8</v>
      </c>
      <c r="B17" s="348" t="s">
        <v>1793</v>
      </c>
      <c r="C17" s="349" t="s">
        <v>223</v>
      </c>
      <c r="D17" s="354" t="s">
        <v>227</v>
      </c>
      <c r="E17" s="347" t="s">
        <v>228</v>
      </c>
      <c r="F17" s="350" t="s">
        <v>11</v>
      </c>
      <c r="G17" s="351"/>
      <c r="H17" s="351"/>
      <c r="I17" s="352"/>
      <c r="J17" s="361" t="s">
        <v>1800</v>
      </c>
      <c r="K17" s="431"/>
      <c r="L17" s="164"/>
      <c r="N17" s="165"/>
    </row>
    <row r="18" spans="1:14" ht="17.100000000000001" customHeight="1">
      <c r="A18" s="430">
        <v>9</v>
      </c>
      <c r="B18" s="348" t="s">
        <v>1793</v>
      </c>
      <c r="C18" s="349" t="s">
        <v>223</v>
      </c>
      <c r="D18" s="362" t="s">
        <v>1680</v>
      </c>
      <c r="E18" s="347"/>
      <c r="F18" s="350" t="s">
        <v>11</v>
      </c>
      <c r="G18" s="351"/>
      <c r="H18" s="351"/>
      <c r="I18" s="352"/>
      <c r="J18" s="361" t="s">
        <v>2669</v>
      </c>
      <c r="K18" s="431"/>
      <c r="L18" s="164"/>
      <c r="N18" s="165"/>
    </row>
    <row r="19" spans="1:14" ht="18" customHeight="1">
      <c r="A19" s="430">
        <v>10</v>
      </c>
      <c r="B19" s="348" t="s">
        <v>1793</v>
      </c>
      <c r="C19" s="349" t="s">
        <v>223</v>
      </c>
      <c r="D19" s="354" t="s">
        <v>231</v>
      </c>
      <c r="E19" s="363" t="s">
        <v>1801</v>
      </c>
      <c r="F19" s="350" t="s">
        <v>11</v>
      </c>
      <c r="G19" s="351"/>
      <c r="H19" s="351"/>
      <c r="I19" s="352"/>
      <c r="J19" s="361" t="s">
        <v>1802</v>
      </c>
      <c r="K19" s="431"/>
      <c r="L19" s="164"/>
      <c r="M19" s="164"/>
    </row>
    <row r="20" spans="1:14" ht="18" customHeight="1">
      <c r="A20" s="430">
        <v>11</v>
      </c>
      <c r="B20" s="348" t="s">
        <v>1793</v>
      </c>
      <c r="C20" s="349" t="s">
        <v>223</v>
      </c>
      <c r="D20" s="354" t="s">
        <v>233</v>
      </c>
      <c r="E20" s="347" t="s">
        <v>1803</v>
      </c>
      <c r="F20" s="350" t="s">
        <v>11</v>
      </c>
      <c r="G20" s="351"/>
      <c r="H20" s="351"/>
      <c r="I20" s="352"/>
      <c r="J20" s="361"/>
      <c r="K20" s="431"/>
      <c r="L20" s="164"/>
    </row>
    <row r="21" spans="1:14" ht="18" customHeight="1">
      <c r="A21" s="430">
        <v>12</v>
      </c>
      <c r="B21" s="348" t="s">
        <v>1793</v>
      </c>
      <c r="C21" s="349" t="s">
        <v>223</v>
      </c>
      <c r="D21" s="354" t="s">
        <v>234</v>
      </c>
      <c r="E21" s="347" t="s">
        <v>1803</v>
      </c>
      <c r="F21" s="350" t="s">
        <v>11</v>
      </c>
      <c r="G21" s="351"/>
      <c r="H21" s="351"/>
      <c r="I21" s="352"/>
      <c r="J21" s="361"/>
      <c r="K21" s="431"/>
      <c r="L21" s="164"/>
    </row>
    <row r="22" spans="1:14" ht="18" customHeight="1">
      <c r="A22" s="430">
        <v>13</v>
      </c>
      <c r="B22" s="348" t="s">
        <v>1793</v>
      </c>
      <c r="C22" s="349" t="s">
        <v>223</v>
      </c>
      <c r="D22" s="354" t="s">
        <v>235</v>
      </c>
      <c r="E22" s="347" t="s">
        <v>1803</v>
      </c>
      <c r="F22" s="350" t="s">
        <v>11</v>
      </c>
      <c r="G22" s="351"/>
      <c r="H22" s="351"/>
      <c r="I22" s="352"/>
      <c r="J22" s="361"/>
      <c r="K22" s="431"/>
      <c r="L22" s="164"/>
    </row>
    <row r="23" spans="1:14" ht="18" customHeight="1">
      <c r="A23" s="430">
        <v>14</v>
      </c>
      <c r="B23" s="348" t="s">
        <v>1793</v>
      </c>
      <c r="C23" s="349" t="s">
        <v>223</v>
      </c>
      <c r="D23" s="354" t="s">
        <v>236</v>
      </c>
      <c r="E23" s="347" t="s">
        <v>1803</v>
      </c>
      <c r="F23" s="350" t="s">
        <v>11</v>
      </c>
      <c r="G23" s="351"/>
      <c r="H23" s="351"/>
      <c r="I23" s="352"/>
      <c r="J23" s="361"/>
      <c r="K23" s="431"/>
      <c r="L23" s="164"/>
    </row>
    <row r="24" spans="1:14" ht="18" customHeight="1">
      <c r="A24" s="430">
        <v>15</v>
      </c>
      <c r="B24" s="348" t="s">
        <v>1793</v>
      </c>
      <c r="C24" s="349" t="s">
        <v>223</v>
      </c>
      <c r="D24" s="354" t="s">
        <v>237</v>
      </c>
      <c r="E24" s="347" t="s">
        <v>1803</v>
      </c>
      <c r="F24" s="350" t="s">
        <v>11</v>
      </c>
      <c r="G24" s="351"/>
      <c r="H24" s="351"/>
      <c r="I24" s="352"/>
      <c r="J24" s="361"/>
      <c r="K24" s="431"/>
      <c r="L24" s="164"/>
    </row>
    <row r="25" spans="1:14" ht="18" customHeight="1">
      <c r="A25" s="430">
        <v>16</v>
      </c>
      <c r="B25" s="348" t="s">
        <v>1793</v>
      </c>
      <c r="C25" s="349" t="s">
        <v>223</v>
      </c>
      <c r="D25" s="364" t="s">
        <v>2769</v>
      </c>
      <c r="E25" s="365"/>
      <c r="F25" s="350" t="s">
        <v>11</v>
      </c>
      <c r="G25" s="351"/>
      <c r="H25" s="351"/>
      <c r="I25" s="352"/>
      <c r="J25" s="361"/>
      <c r="K25" s="433" t="s">
        <v>2758</v>
      </c>
      <c r="L25" s="164"/>
    </row>
    <row r="26" spans="1:14" s="162" customFormat="1" ht="16.5" customHeight="1">
      <c r="A26" s="430">
        <v>17</v>
      </c>
      <c r="B26" s="348" t="s">
        <v>1793</v>
      </c>
      <c r="C26" s="349" t="s">
        <v>70</v>
      </c>
      <c r="D26" s="349" t="s">
        <v>71</v>
      </c>
      <c r="E26" s="355" t="s">
        <v>72</v>
      </c>
      <c r="F26" s="366" t="s">
        <v>1786</v>
      </c>
      <c r="G26" s="356"/>
      <c r="H26" s="356"/>
      <c r="I26" s="367"/>
      <c r="J26" s="368" t="s">
        <v>1900</v>
      </c>
      <c r="K26" s="749"/>
    </row>
    <row r="27" spans="1:14" s="162" customFormat="1" ht="16.5" customHeight="1">
      <c r="A27" s="430">
        <v>18</v>
      </c>
      <c r="B27" s="348" t="s">
        <v>1793</v>
      </c>
      <c r="C27" s="349" t="s">
        <v>70</v>
      </c>
      <c r="D27" s="349" t="s">
        <v>1092</v>
      </c>
      <c r="E27" s="355" t="s">
        <v>880</v>
      </c>
      <c r="F27" s="366" t="s">
        <v>1786</v>
      </c>
      <c r="G27" s="356"/>
      <c r="H27" s="356"/>
      <c r="I27" s="367"/>
      <c r="J27" s="369" t="s">
        <v>2133</v>
      </c>
      <c r="K27" s="749"/>
    </row>
    <row r="28" spans="1:14" s="162" customFormat="1" ht="16.5" customHeight="1">
      <c r="A28" s="430">
        <v>19</v>
      </c>
      <c r="B28" s="348" t="s">
        <v>1793</v>
      </c>
      <c r="C28" s="349" t="s">
        <v>70</v>
      </c>
      <c r="D28" s="349" t="s">
        <v>1093</v>
      </c>
      <c r="E28" s="355" t="s">
        <v>883</v>
      </c>
      <c r="F28" s="366" t="s">
        <v>1786</v>
      </c>
      <c r="G28" s="356"/>
      <c r="H28" s="356"/>
      <c r="I28" s="367"/>
      <c r="J28" s="368" t="s">
        <v>2132</v>
      </c>
      <c r="K28" s="749"/>
    </row>
    <row r="29" spans="1:14" s="162" customFormat="1" ht="16.5" customHeight="1">
      <c r="A29" s="430">
        <v>20</v>
      </c>
      <c r="B29" s="348" t="s">
        <v>1793</v>
      </c>
      <c r="C29" s="349" t="s">
        <v>70</v>
      </c>
      <c r="D29" s="349" t="s">
        <v>1094</v>
      </c>
      <c r="E29" s="355" t="s">
        <v>74</v>
      </c>
      <c r="F29" s="87" t="s">
        <v>10</v>
      </c>
      <c r="G29" s="356"/>
      <c r="H29" s="356"/>
      <c r="I29" s="367"/>
      <c r="J29" s="370" t="s">
        <v>2827</v>
      </c>
      <c r="K29" s="434"/>
    </row>
    <row r="30" spans="1:14" s="162" customFormat="1" ht="16.5" customHeight="1">
      <c r="A30" s="430">
        <v>21</v>
      </c>
      <c r="B30" s="348" t="s">
        <v>1793</v>
      </c>
      <c r="C30" s="349" t="s">
        <v>70</v>
      </c>
      <c r="D30" s="349" t="s">
        <v>1095</v>
      </c>
      <c r="E30" s="355" t="s">
        <v>76</v>
      </c>
      <c r="F30" s="350" t="s">
        <v>11</v>
      </c>
      <c r="G30" s="356"/>
      <c r="H30" s="356"/>
      <c r="I30" s="367"/>
      <c r="J30" s="371" t="s">
        <v>2003</v>
      </c>
      <c r="K30" s="434"/>
    </row>
    <row r="31" spans="1:14" s="162" customFormat="1" ht="16.5" customHeight="1">
      <c r="A31" s="430">
        <v>22</v>
      </c>
      <c r="B31" s="348" t="s">
        <v>1793</v>
      </c>
      <c r="C31" s="349" t="s">
        <v>70</v>
      </c>
      <c r="D31" s="349" t="s">
        <v>1096</v>
      </c>
      <c r="E31" s="355" t="s">
        <v>77</v>
      </c>
      <c r="F31" s="350" t="s">
        <v>11</v>
      </c>
      <c r="G31" s="356"/>
      <c r="H31" s="356"/>
      <c r="I31" s="367"/>
      <c r="J31" s="372" t="s">
        <v>2035</v>
      </c>
      <c r="K31" s="434"/>
    </row>
    <row r="32" spans="1:14" s="162" customFormat="1" ht="16.5" customHeight="1">
      <c r="A32" s="430">
        <v>23</v>
      </c>
      <c r="B32" s="348" t="s">
        <v>1793</v>
      </c>
      <c r="C32" s="349" t="s">
        <v>70</v>
      </c>
      <c r="D32" s="349" t="s">
        <v>1097</v>
      </c>
      <c r="E32" s="355" t="s">
        <v>79</v>
      </c>
      <c r="F32" s="350" t="s">
        <v>11</v>
      </c>
      <c r="G32" s="356"/>
      <c r="H32" s="356"/>
      <c r="I32" s="367"/>
      <c r="J32" s="371" t="s">
        <v>2004</v>
      </c>
      <c r="K32" s="434"/>
    </row>
    <row r="33" spans="1:11" s="162" customFormat="1" ht="16.5" customHeight="1">
      <c r="A33" s="430">
        <v>24</v>
      </c>
      <c r="B33" s="348" t="s">
        <v>1793</v>
      </c>
      <c r="C33" s="349" t="s">
        <v>70</v>
      </c>
      <c r="D33" s="349" t="s">
        <v>1098</v>
      </c>
      <c r="E33" s="355"/>
      <c r="F33" s="366" t="s">
        <v>1786</v>
      </c>
      <c r="G33" s="356"/>
      <c r="H33" s="356"/>
      <c r="I33" s="367"/>
      <c r="J33" s="371" t="s">
        <v>2005</v>
      </c>
      <c r="K33" s="434"/>
    </row>
    <row r="34" spans="1:11" s="162" customFormat="1" ht="16.5" customHeight="1">
      <c r="A34" s="430">
        <v>25</v>
      </c>
      <c r="B34" s="348" t="s">
        <v>1793</v>
      </c>
      <c r="C34" s="349" t="s">
        <v>70</v>
      </c>
      <c r="D34" s="349" t="s">
        <v>1099</v>
      </c>
      <c r="E34" s="355"/>
      <c r="F34" s="366" t="s">
        <v>1786</v>
      </c>
      <c r="G34" s="356"/>
      <c r="H34" s="356"/>
      <c r="I34" s="367"/>
      <c r="J34" s="371" t="s">
        <v>2006</v>
      </c>
      <c r="K34" s="434"/>
    </row>
    <row r="35" spans="1:11" s="162" customFormat="1" ht="16.5" customHeight="1">
      <c r="A35" s="430">
        <v>26</v>
      </c>
      <c r="B35" s="348" t="s">
        <v>1793</v>
      </c>
      <c r="C35" s="349" t="s">
        <v>70</v>
      </c>
      <c r="D35" s="349" t="s">
        <v>1100</v>
      </c>
      <c r="E35" s="355" t="s">
        <v>83</v>
      </c>
      <c r="F35" s="350" t="s">
        <v>11</v>
      </c>
      <c r="G35" s="356"/>
      <c r="H35" s="356"/>
      <c r="I35" s="367"/>
      <c r="J35" s="371" t="s">
        <v>2007</v>
      </c>
      <c r="K35" s="434"/>
    </row>
    <row r="36" spans="1:11" s="162" customFormat="1" ht="16.5" customHeight="1">
      <c r="A36" s="430">
        <v>27</v>
      </c>
      <c r="B36" s="348" t="s">
        <v>1793</v>
      </c>
      <c r="C36" s="349" t="s">
        <v>70</v>
      </c>
      <c r="D36" s="349" t="s">
        <v>1101</v>
      </c>
      <c r="E36" s="355" t="s">
        <v>85</v>
      </c>
      <c r="F36" s="350" t="s">
        <v>11</v>
      </c>
      <c r="G36" s="356"/>
      <c r="H36" s="356"/>
      <c r="I36" s="367"/>
      <c r="J36" s="372" t="s">
        <v>2008</v>
      </c>
      <c r="K36" s="434"/>
    </row>
    <row r="37" spans="1:11" s="162" customFormat="1" ht="16.5" customHeight="1">
      <c r="A37" s="430">
        <v>28</v>
      </c>
      <c r="B37" s="348" t="s">
        <v>1793</v>
      </c>
      <c r="C37" s="349" t="s">
        <v>70</v>
      </c>
      <c r="D37" s="349" t="s">
        <v>86</v>
      </c>
      <c r="E37" s="355" t="s">
        <v>87</v>
      </c>
      <c r="F37" s="350" t="s">
        <v>11</v>
      </c>
      <c r="G37" s="356"/>
      <c r="H37" s="356"/>
      <c r="I37" s="367"/>
      <c r="J37" s="372" t="s">
        <v>2009</v>
      </c>
      <c r="K37" s="434"/>
    </row>
    <row r="38" spans="1:11" s="162" customFormat="1" ht="16.5" customHeight="1">
      <c r="A38" s="430">
        <v>29</v>
      </c>
      <c r="B38" s="348" t="s">
        <v>1793</v>
      </c>
      <c r="C38" s="349" t="s">
        <v>70</v>
      </c>
      <c r="D38" s="349" t="s">
        <v>88</v>
      </c>
      <c r="E38" s="355" t="s">
        <v>89</v>
      </c>
      <c r="F38" s="350" t="s">
        <v>11</v>
      </c>
      <c r="G38" s="356"/>
      <c r="H38" s="356"/>
      <c r="I38" s="367"/>
      <c r="J38" s="372" t="s">
        <v>2010</v>
      </c>
      <c r="K38" s="434"/>
    </row>
    <row r="39" spans="1:11" s="162" customFormat="1" ht="16.5" customHeight="1">
      <c r="A39" s="430">
        <v>30</v>
      </c>
      <c r="B39" s="348" t="s">
        <v>1793</v>
      </c>
      <c r="C39" s="349" t="s">
        <v>70</v>
      </c>
      <c r="D39" s="349" t="s">
        <v>1102</v>
      </c>
      <c r="E39" s="355" t="s">
        <v>91</v>
      </c>
      <c r="F39" s="350" t="s">
        <v>11</v>
      </c>
      <c r="G39" s="356"/>
      <c r="H39" s="356"/>
      <c r="I39" s="367"/>
      <c r="J39" s="372" t="s">
        <v>2010</v>
      </c>
      <c r="K39" s="434"/>
    </row>
    <row r="40" spans="1:11" s="162" customFormat="1" ht="16.5" customHeight="1">
      <c r="A40" s="430">
        <v>31</v>
      </c>
      <c r="B40" s="348" t="s">
        <v>1793</v>
      </c>
      <c r="C40" s="349" t="s">
        <v>70</v>
      </c>
      <c r="D40" s="349" t="s">
        <v>1103</v>
      </c>
      <c r="E40" s="355" t="s">
        <v>93</v>
      </c>
      <c r="F40" s="350" t="s">
        <v>11</v>
      </c>
      <c r="G40" s="356"/>
      <c r="H40" s="356"/>
      <c r="I40" s="367"/>
      <c r="J40" s="372" t="s">
        <v>2011</v>
      </c>
      <c r="K40" s="434"/>
    </row>
    <row r="41" spans="1:11" s="162" customFormat="1" ht="16.5" customHeight="1">
      <c r="A41" s="430">
        <v>32</v>
      </c>
      <c r="B41" s="348" t="s">
        <v>1793</v>
      </c>
      <c r="C41" s="349" t="s">
        <v>70</v>
      </c>
      <c r="D41" s="349" t="s">
        <v>1104</v>
      </c>
      <c r="E41" s="355" t="s">
        <v>95</v>
      </c>
      <c r="F41" s="350" t="s">
        <v>11</v>
      </c>
      <c r="G41" s="356"/>
      <c r="H41" s="356"/>
      <c r="I41" s="367"/>
      <c r="J41" s="372" t="s">
        <v>2031</v>
      </c>
      <c r="K41" s="434"/>
    </row>
    <row r="42" spans="1:11" s="162" customFormat="1" ht="16.5" customHeight="1">
      <c r="A42" s="430">
        <v>33</v>
      </c>
      <c r="B42" s="348" t="s">
        <v>1793</v>
      </c>
      <c r="C42" s="349" t="s">
        <v>70</v>
      </c>
      <c r="D42" s="349" t="s">
        <v>96</v>
      </c>
      <c r="E42" s="355" t="s">
        <v>97</v>
      </c>
      <c r="F42" s="350" t="s">
        <v>11</v>
      </c>
      <c r="G42" s="356"/>
      <c r="H42" s="356"/>
      <c r="I42" s="367"/>
      <c r="J42" s="372" t="s">
        <v>2012</v>
      </c>
      <c r="K42" s="434"/>
    </row>
    <row r="43" spans="1:11" s="162" customFormat="1" ht="16.5" customHeight="1">
      <c r="A43" s="430">
        <v>34</v>
      </c>
      <c r="B43" s="348" t="s">
        <v>1793</v>
      </c>
      <c r="C43" s="349" t="s">
        <v>70</v>
      </c>
      <c r="D43" s="349" t="s">
        <v>98</v>
      </c>
      <c r="E43" s="355" t="s">
        <v>97</v>
      </c>
      <c r="F43" s="350" t="s">
        <v>11</v>
      </c>
      <c r="G43" s="356"/>
      <c r="H43" s="356"/>
      <c r="I43" s="367"/>
      <c r="J43" s="371" t="s">
        <v>2013</v>
      </c>
      <c r="K43" s="434"/>
    </row>
    <row r="44" spans="1:11" s="162" customFormat="1" ht="16.5" customHeight="1">
      <c r="A44" s="430">
        <v>35</v>
      </c>
      <c r="B44" s="348" t="s">
        <v>1793</v>
      </c>
      <c r="C44" s="349" t="s">
        <v>70</v>
      </c>
      <c r="D44" s="349" t="s">
        <v>1105</v>
      </c>
      <c r="E44" s="355" t="s">
        <v>95</v>
      </c>
      <c r="F44" s="350" t="s">
        <v>11</v>
      </c>
      <c r="G44" s="356"/>
      <c r="H44" s="356"/>
      <c r="I44" s="367"/>
      <c r="J44" s="371" t="s">
        <v>2014</v>
      </c>
      <c r="K44" s="434"/>
    </row>
    <row r="45" spans="1:11" s="162" customFormat="1" ht="16.5" customHeight="1">
      <c r="A45" s="430">
        <v>36</v>
      </c>
      <c r="B45" s="348" t="s">
        <v>1793</v>
      </c>
      <c r="C45" s="349" t="s">
        <v>70</v>
      </c>
      <c r="D45" s="349" t="s">
        <v>100</v>
      </c>
      <c r="E45" s="355" t="s">
        <v>95</v>
      </c>
      <c r="F45" s="350" t="s">
        <v>11</v>
      </c>
      <c r="G45" s="356"/>
      <c r="H45" s="356"/>
      <c r="I45" s="367"/>
      <c r="J45" s="371" t="s">
        <v>2014</v>
      </c>
      <c r="K45" s="434"/>
    </row>
    <row r="46" spans="1:11" s="162" customFormat="1" ht="16.5" customHeight="1">
      <c r="A46" s="430">
        <v>37</v>
      </c>
      <c r="B46" s="348" t="s">
        <v>1793</v>
      </c>
      <c r="C46" s="349" t="s">
        <v>70</v>
      </c>
      <c r="D46" s="349" t="s">
        <v>1106</v>
      </c>
      <c r="E46" s="355" t="s">
        <v>95</v>
      </c>
      <c r="F46" s="350" t="s">
        <v>11</v>
      </c>
      <c r="G46" s="356"/>
      <c r="H46" s="356"/>
      <c r="I46" s="367"/>
      <c r="J46" s="371" t="s">
        <v>2013</v>
      </c>
      <c r="K46" s="434"/>
    </row>
    <row r="47" spans="1:11" s="162" customFormat="1" ht="16.5" customHeight="1">
      <c r="A47" s="430">
        <v>38</v>
      </c>
      <c r="B47" s="348" t="s">
        <v>1793</v>
      </c>
      <c r="C47" s="349" t="s">
        <v>70</v>
      </c>
      <c r="D47" s="349" t="s">
        <v>1107</v>
      </c>
      <c r="E47" s="355" t="s">
        <v>95</v>
      </c>
      <c r="F47" s="350" t="s">
        <v>11</v>
      </c>
      <c r="G47" s="356"/>
      <c r="H47" s="356"/>
      <c r="I47" s="367"/>
      <c r="J47" s="372" t="s">
        <v>2015</v>
      </c>
      <c r="K47" s="434"/>
    </row>
    <row r="48" spans="1:11" s="162" customFormat="1" ht="16.5" customHeight="1">
      <c r="A48" s="430">
        <v>39</v>
      </c>
      <c r="B48" s="348" t="s">
        <v>1793</v>
      </c>
      <c r="C48" s="349" t="s">
        <v>70</v>
      </c>
      <c r="D48" s="349" t="s">
        <v>1108</v>
      </c>
      <c r="E48" s="355" t="s">
        <v>104</v>
      </c>
      <c r="F48" s="350" t="s">
        <v>11</v>
      </c>
      <c r="G48" s="356"/>
      <c r="H48" s="356"/>
      <c r="I48" s="367"/>
      <c r="J48" s="371" t="s">
        <v>2032</v>
      </c>
      <c r="K48" s="434"/>
    </row>
    <row r="49" spans="1:12" s="162" customFormat="1" ht="16.5" customHeight="1">
      <c r="A49" s="430">
        <v>40</v>
      </c>
      <c r="B49" s="348" t="s">
        <v>1793</v>
      </c>
      <c r="C49" s="349" t="s">
        <v>70</v>
      </c>
      <c r="D49" s="349" t="s">
        <v>105</v>
      </c>
      <c r="E49" s="355" t="s">
        <v>106</v>
      </c>
      <c r="F49" s="350" t="s">
        <v>11</v>
      </c>
      <c r="G49" s="356"/>
      <c r="H49" s="356"/>
      <c r="I49" s="367"/>
      <c r="J49" s="371" t="s">
        <v>2032</v>
      </c>
      <c r="K49" s="434"/>
    </row>
    <row r="50" spans="1:12" s="162" customFormat="1" ht="16.5" customHeight="1">
      <c r="A50" s="430">
        <v>41</v>
      </c>
      <c r="B50" s="348" t="s">
        <v>1793</v>
      </c>
      <c r="C50" s="349" t="s">
        <v>70</v>
      </c>
      <c r="D50" s="349" t="s">
        <v>107</v>
      </c>
      <c r="E50" s="355" t="s">
        <v>108</v>
      </c>
      <c r="F50" s="366" t="s">
        <v>1786</v>
      </c>
      <c r="G50" s="356"/>
      <c r="H50" s="356"/>
      <c r="I50" s="367"/>
      <c r="J50" s="750" t="s">
        <v>2350</v>
      </c>
      <c r="K50" s="752" t="s">
        <v>2351</v>
      </c>
    </row>
    <row r="51" spans="1:12" s="162" customFormat="1" ht="16.5" customHeight="1">
      <c r="A51" s="430">
        <v>42</v>
      </c>
      <c r="B51" s="348" t="s">
        <v>1793</v>
      </c>
      <c r="C51" s="349" t="s">
        <v>70</v>
      </c>
      <c r="D51" s="349" t="s">
        <v>1109</v>
      </c>
      <c r="E51" s="355" t="s">
        <v>69</v>
      </c>
      <c r="F51" s="366" t="s">
        <v>1786</v>
      </c>
      <c r="G51" s="356"/>
      <c r="H51" s="356"/>
      <c r="I51" s="367"/>
      <c r="J51" s="750"/>
      <c r="K51" s="752"/>
    </row>
    <row r="52" spans="1:12" s="162" customFormat="1" ht="16.5" customHeight="1">
      <c r="A52" s="430">
        <v>43</v>
      </c>
      <c r="B52" s="348" t="s">
        <v>1793</v>
      </c>
      <c r="C52" s="349" t="s">
        <v>70</v>
      </c>
      <c r="D52" s="349" t="s">
        <v>111</v>
      </c>
      <c r="E52" s="355" t="s">
        <v>112</v>
      </c>
      <c r="F52" s="366" t="s">
        <v>1786</v>
      </c>
      <c r="G52" s="356"/>
      <c r="H52" s="356"/>
      <c r="I52" s="367"/>
      <c r="J52" s="750"/>
      <c r="K52" s="752"/>
    </row>
    <row r="53" spans="1:12" s="162" customFormat="1" ht="16.5" customHeight="1">
      <c r="A53" s="430">
        <v>44</v>
      </c>
      <c r="B53" s="348" t="s">
        <v>1793</v>
      </c>
      <c r="C53" s="349" t="s">
        <v>70</v>
      </c>
      <c r="D53" s="349" t="s">
        <v>1110</v>
      </c>
      <c r="E53" s="355" t="s">
        <v>97</v>
      </c>
      <c r="F53" s="366" t="s">
        <v>1786</v>
      </c>
      <c r="G53" s="356"/>
      <c r="H53" s="356"/>
      <c r="I53" s="367"/>
      <c r="J53" s="750"/>
      <c r="K53" s="752"/>
    </row>
    <row r="54" spans="1:12" s="162" customFormat="1" ht="16.5" customHeight="1">
      <c r="A54" s="430">
        <v>45</v>
      </c>
      <c r="B54" s="348" t="s">
        <v>1793</v>
      </c>
      <c r="C54" s="349" t="s">
        <v>70</v>
      </c>
      <c r="D54" s="349" t="s">
        <v>1111</v>
      </c>
      <c r="E54" s="355" t="s">
        <v>69</v>
      </c>
      <c r="F54" s="366" t="s">
        <v>1786</v>
      </c>
      <c r="G54" s="356"/>
      <c r="H54" s="356"/>
      <c r="I54" s="367"/>
      <c r="J54" s="750"/>
      <c r="K54" s="752"/>
    </row>
    <row r="55" spans="1:12" s="162" customFormat="1" ht="16.5" customHeight="1">
      <c r="A55" s="430">
        <v>46</v>
      </c>
      <c r="B55" s="348" t="s">
        <v>1793</v>
      </c>
      <c r="C55" s="349" t="s">
        <v>70</v>
      </c>
      <c r="D55" s="349" t="s">
        <v>1112</v>
      </c>
      <c r="E55" s="355" t="s">
        <v>79</v>
      </c>
      <c r="F55" s="366" t="s">
        <v>1786</v>
      </c>
      <c r="G55" s="356"/>
      <c r="H55" s="356"/>
      <c r="I55" s="367"/>
      <c r="J55" s="750"/>
      <c r="K55" s="752"/>
    </row>
    <row r="56" spans="1:12" s="162" customFormat="1" ht="16.5" customHeight="1">
      <c r="A56" s="430">
        <v>47</v>
      </c>
      <c r="B56" s="348" t="s">
        <v>1793</v>
      </c>
      <c r="C56" s="349" t="s">
        <v>70</v>
      </c>
      <c r="D56" s="349" t="s">
        <v>116</v>
      </c>
      <c r="E56" s="355" t="s">
        <v>97</v>
      </c>
      <c r="F56" s="366" t="s">
        <v>1786</v>
      </c>
      <c r="G56" s="356"/>
      <c r="H56" s="356"/>
      <c r="I56" s="367"/>
      <c r="J56" s="750"/>
      <c r="K56" s="752"/>
    </row>
    <row r="57" spans="1:12" s="162" customFormat="1" ht="16.5" customHeight="1">
      <c r="A57" s="430">
        <v>48</v>
      </c>
      <c r="B57" s="348" t="s">
        <v>1793</v>
      </c>
      <c r="C57" s="349" t="s">
        <v>70</v>
      </c>
      <c r="D57" s="349" t="s">
        <v>117</v>
      </c>
      <c r="E57" s="355" t="s">
        <v>118</v>
      </c>
      <c r="F57" s="366" t="s">
        <v>1786</v>
      </c>
      <c r="G57" s="356"/>
      <c r="H57" s="356"/>
      <c r="I57" s="367"/>
      <c r="J57" s="750"/>
      <c r="K57" s="752"/>
    </row>
    <row r="58" spans="1:12" s="162" customFormat="1" ht="16.5" customHeight="1">
      <c r="A58" s="430">
        <v>49</v>
      </c>
      <c r="B58" s="348" t="s">
        <v>1793</v>
      </c>
      <c r="C58" s="349" t="s">
        <v>70</v>
      </c>
      <c r="D58" s="349" t="s">
        <v>1113</v>
      </c>
      <c r="E58" s="355"/>
      <c r="F58" s="366" t="s">
        <v>1786</v>
      </c>
      <c r="G58" s="356"/>
      <c r="H58" s="356"/>
      <c r="I58" s="367"/>
      <c r="J58" s="373" t="s">
        <v>1114</v>
      </c>
      <c r="K58" s="752"/>
    </row>
    <row r="59" spans="1:12" s="162" customFormat="1" ht="16.5" customHeight="1">
      <c r="A59" s="430">
        <v>50</v>
      </c>
      <c r="B59" s="348" t="s">
        <v>1793</v>
      </c>
      <c r="C59" s="349" t="s">
        <v>301</v>
      </c>
      <c r="D59" s="349" t="s">
        <v>1334</v>
      </c>
      <c r="E59" s="355"/>
      <c r="F59" s="350" t="s">
        <v>11</v>
      </c>
      <c r="G59" s="356"/>
      <c r="H59" s="356"/>
      <c r="I59" s="367"/>
      <c r="J59" s="370" t="s">
        <v>2046</v>
      </c>
      <c r="K59" s="434"/>
    </row>
    <row r="60" spans="1:12" s="162" customFormat="1" ht="16.5" customHeight="1">
      <c r="A60" s="430">
        <v>51</v>
      </c>
      <c r="B60" s="348" t="s">
        <v>1793</v>
      </c>
      <c r="C60" s="349" t="s">
        <v>301</v>
      </c>
      <c r="D60" s="349" t="s">
        <v>296</v>
      </c>
      <c r="E60" s="355"/>
      <c r="F60" s="350" t="s">
        <v>11</v>
      </c>
      <c r="G60" s="356"/>
      <c r="H60" s="356"/>
      <c r="I60" s="367"/>
      <c r="J60" s="370" t="s">
        <v>1444</v>
      </c>
      <c r="K60" s="434"/>
    </row>
    <row r="61" spans="1:12" s="162" customFormat="1" ht="16.5" customHeight="1">
      <c r="A61" s="430">
        <v>52</v>
      </c>
      <c r="B61" s="348" t="s">
        <v>1793</v>
      </c>
      <c r="C61" s="349" t="s">
        <v>301</v>
      </c>
      <c r="D61" s="349" t="s">
        <v>1040</v>
      </c>
      <c r="E61" s="355"/>
      <c r="F61" s="350" t="s">
        <v>11</v>
      </c>
      <c r="G61" s="356"/>
      <c r="H61" s="356"/>
      <c r="I61" s="367"/>
      <c r="J61" s="370"/>
      <c r="K61" s="434"/>
    </row>
    <row r="62" spans="1:12" s="162" customFormat="1" ht="16.5" customHeight="1">
      <c r="A62" s="430">
        <v>53</v>
      </c>
      <c r="B62" s="348" t="s">
        <v>1793</v>
      </c>
      <c r="C62" s="349" t="s">
        <v>301</v>
      </c>
      <c r="D62" s="349" t="s">
        <v>1041</v>
      </c>
      <c r="E62" s="355"/>
      <c r="F62" s="350" t="s">
        <v>11</v>
      </c>
      <c r="G62" s="356"/>
      <c r="H62" s="356"/>
      <c r="I62" s="367"/>
      <c r="J62" s="370" t="s">
        <v>2047</v>
      </c>
      <c r="K62" s="434"/>
    </row>
    <row r="63" spans="1:12" s="162" customFormat="1" ht="16.5" customHeight="1">
      <c r="A63" s="430">
        <v>54</v>
      </c>
      <c r="B63" s="348" t="s">
        <v>1793</v>
      </c>
      <c r="C63" s="349" t="s">
        <v>301</v>
      </c>
      <c r="D63" s="349" t="s">
        <v>1358</v>
      </c>
      <c r="E63" s="374" t="s">
        <v>1804</v>
      </c>
      <c r="F63" s="350" t="s">
        <v>11</v>
      </c>
      <c r="G63" s="375"/>
      <c r="H63" s="375"/>
      <c r="I63" s="376"/>
      <c r="J63" s="747" t="s">
        <v>2352</v>
      </c>
      <c r="K63" s="742"/>
      <c r="L63" s="166"/>
    </row>
    <row r="64" spans="1:12" s="162" customFormat="1" ht="16.5" customHeight="1">
      <c r="A64" s="430">
        <v>55</v>
      </c>
      <c r="B64" s="348" t="s">
        <v>1793</v>
      </c>
      <c r="C64" s="349" t="s">
        <v>301</v>
      </c>
      <c r="D64" s="349" t="s">
        <v>1359</v>
      </c>
      <c r="E64" s="374" t="s">
        <v>1805</v>
      </c>
      <c r="F64" s="350" t="s">
        <v>11</v>
      </c>
      <c r="G64" s="375"/>
      <c r="H64" s="375"/>
      <c r="I64" s="376"/>
      <c r="J64" s="747"/>
      <c r="K64" s="742"/>
      <c r="L64" s="166"/>
    </row>
    <row r="65" spans="1:12" s="162" customFormat="1" ht="16.5" customHeight="1">
      <c r="A65" s="430">
        <v>56</v>
      </c>
      <c r="B65" s="348" t="s">
        <v>1793</v>
      </c>
      <c r="C65" s="349" t="s">
        <v>301</v>
      </c>
      <c r="D65" s="349" t="s">
        <v>1360</v>
      </c>
      <c r="E65" s="374" t="s">
        <v>1806</v>
      </c>
      <c r="F65" s="350" t="s">
        <v>11</v>
      </c>
      <c r="G65" s="375"/>
      <c r="H65" s="375"/>
      <c r="I65" s="376"/>
      <c r="J65" s="747"/>
      <c r="K65" s="742"/>
      <c r="L65" s="166"/>
    </row>
    <row r="66" spans="1:12" s="162" customFormat="1" ht="16.5" customHeight="1">
      <c r="A66" s="430">
        <v>57</v>
      </c>
      <c r="B66" s="348" t="s">
        <v>1793</v>
      </c>
      <c r="C66" s="349" t="s">
        <v>301</v>
      </c>
      <c r="D66" s="349" t="s">
        <v>1361</v>
      </c>
      <c r="E66" s="374" t="s">
        <v>1804</v>
      </c>
      <c r="F66" s="350" t="s">
        <v>11</v>
      </c>
      <c r="G66" s="375"/>
      <c r="H66" s="375"/>
      <c r="I66" s="376"/>
      <c r="J66" s="747"/>
      <c r="K66" s="742"/>
      <c r="L66" s="166"/>
    </row>
    <row r="67" spans="1:12" s="162" customFormat="1" ht="16.5" customHeight="1">
      <c r="A67" s="430">
        <v>58</v>
      </c>
      <c r="B67" s="348" t="s">
        <v>1793</v>
      </c>
      <c r="C67" s="349" t="s">
        <v>301</v>
      </c>
      <c r="D67" s="349" t="s">
        <v>1362</v>
      </c>
      <c r="E67" s="374" t="s">
        <v>985</v>
      </c>
      <c r="F67" s="350" t="s">
        <v>11</v>
      </c>
      <c r="G67" s="375"/>
      <c r="H67" s="375"/>
      <c r="I67" s="376"/>
      <c r="J67" s="747"/>
      <c r="K67" s="742"/>
      <c r="L67" s="166"/>
    </row>
    <row r="68" spans="1:12" s="162" customFormat="1" ht="16.5" customHeight="1">
      <c r="A68" s="430">
        <v>59</v>
      </c>
      <c r="B68" s="348" t="s">
        <v>1793</v>
      </c>
      <c r="C68" s="349" t="s">
        <v>301</v>
      </c>
      <c r="D68" s="349" t="s">
        <v>1363</v>
      </c>
      <c r="E68" s="374" t="s">
        <v>1044</v>
      </c>
      <c r="F68" s="350" t="s">
        <v>11</v>
      </c>
      <c r="G68" s="375"/>
      <c r="H68" s="375"/>
      <c r="I68" s="376"/>
      <c r="J68" s="747"/>
      <c r="K68" s="742"/>
      <c r="L68" s="166"/>
    </row>
    <row r="69" spans="1:12" s="162" customFormat="1" ht="16.5" customHeight="1">
      <c r="A69" s="430">
        <v>60</v>
      </c>
      <c r="B69" s="348" t="s">
        <v>1793</v>
      </c>
      <c r="C69" s="349" t="s">
        <v>301</v>
      </c>
      <c r="D69" s="349" t="s">
        <v>1364</v>
      </c>
      <c r="E69" s="374" t="s">
        <v>1807</v>
      </c>
      <c r="F69" s="350" t="s">
        <v>11</v>
      </c>
      <c r="G69" s="375"/>
      <c r="H69" s="375"/>
      <c r="I69" s="376"/>
      <c r="J69" s="747"/>
      <c r="K69" s="742"/>
      <c r="L69" s="166"/>
    </row>
    <row r="70" spans="1:12" s="162" customFormat="1" ht="16.5" customHeight="1">
      <c r="A70" s="430">
        <v>61</v>
      </c>
      <c r="B70" s="348" t="s">
        <v>1793</v>
      </c>
      <c r="C70" s="349" t="s">
        <v>301</v>
      </c>
      <c r="D70" s="349" t="s">
        <v>1365</v>
      </c>
      <c r="E70" s="374" t="s">
        <v>986</v>
      </c>
      <c r="F70" s="350" t="s">
        <v>11</v>
      </c>
      <c r="G70" s="375"/>
      <c r="H70" s="375"/>
      <c r="I70" s="376"/>
      <c r="J70" s="747"/>
      <c r="K70" s="742"/>
      <c r="L70" s="166"/>
    </row>
    <row r="71" spans="1:12" s="162" customFormat="1" ht="16.5" customHeight="1">
      <c r="A71" s="430">
        <v>62</v>
      </c>
      <c r="B71" s="348" t="s">
        <v>1793</v>
      </c>
      <c r="C71" s="349" t="s">
        <v>301</v>
      </c>
      <c r="D71" s="349" t="s">
        <v>1366</v>
      </c>
      <c r="E71" s="374" t="s">
        <v>987</v>
      </c>
      <c r="F71" s="350" t="s">
        <v>11</v>
      </c>
      <c r="G71" s="375"/>
      <c r="H71" s="375"/>
      <c r="I71" s="376"/>
      <c r="J71" s="747"/>
      <c r="K71" s="742"/>
      <c r="L71" s="166"/>
    </row>
    <row r="72" spans="1:12" s="162" customFormat="1" ht="16.5" customHeight="1">
      <c r="A72" s="430">
        <v>63</v>
      </c>
      <c r="B72" s="348" t="s">
        <v>1793</v>
      </c>
      <c r="C72" s="349" t="s">
        <v>301</v>
      </c>
      <c r="D72" s="349" t="s">
        <v>1367</v>
      </c>
      <c r="E72" s="374" t="s">
        <v>984</v>
      </c>
      <c r="F72" s="350" t="s">
        <v>11</v>
      </c>
      <c r="G72" s="375"/>
      <c r="H72" s="375"/>
      <c r="I72" s="376"/>
      <c r="J72" s="747"/>
      <c r="K72" s="742"/>
      <c r="L72" s="167"/>
    </row>
    <row r="73" spans="1:12" s="162" customFormat="1" ht="16.5" customHeight="1">
      <c r="A73" s="430">
        <v>64</v>
      </c>
      <c r="B73" s="348" t="s">
        <v>1793</v>
      </c>
      <c r="C73" s="349" t="s">
        <v>301</v>
      </c>
      <c r="D73" s="349" t="s">
        <v>1368</v>
      </c>
      <c r="E73" s="374" t="s">
        <v>1046</v>
      </c>
      <c r="F73" s="350" t="s">
        <v>11</v>
      </c>
      <c r="G73" s="375"/>
      <c r="H73" s="375"/>
      <c r="I73" s="376"/>
      <c r="J73" s="747"/>
      <c r="K73" s="742"/>
      <c r="L73" s="167"/>
    </row>
    <row r="74" spans="1:12" s="162" customFormat="1" ht="16.5" customHeight="1">
      <c r="A74" s="430">
        <v>65</v>
      </c>
      <c r="B74" s="348" t="s">
        <v>1793</v>
      </c>
      <c r="C74" s="349" t="s">
        <v>301</v>
      </c>
      <c r="D74" s="349" t="s">
        <v>1369</v>
      </c>
      <c r="E74" s="374" t="s">
        <v>1047</v>
      </c>
      <c r="F74" s="350" t="s">
        <v>11</v>
      </c>
      <c r="G74" s="375"/>
      <c r="H74" s="375"/>
      <c r="I74" s="376"/>
      <c r="J74" s="747"/>
      <c r="K74" s="742"/>
      <c r="L74" s="167"/>
    </row>
    <row r="75" spans="1:12" s="162" customFormat="1" ht="16.5" customHeight="1">
      <c r="A75" s="430">
        <v>66</v>
      </c>
      <c r="B75" s="348" t="s">
        <v>1793</v>
      </c>
      <c r="C75" s="349" t="s">
        <v>301</v>
      </c>
      <c r="D75" s="349" t="s">
        <v>1370</v>
      </c>
      <c r="E75" s="374" t="s">
        <v>1047</v>
      </c>
      <c r="F75" s="350" t="s">
        <v>11</v>
      </c>
      <c r="G75" s="375"/>
      <c r="H75" s="375"/>
      <c r="I75" s="376"/>
      <c r="J75" s="747"/>
      <c r="K75" s="742"/>
      <c r="L75" s="167"/>
    </row>
    <row r="76" spans="1:12" s="162" customFormat="1" ht="16.5" customHeight="1">
      <c r="A76" s="430">
        <v>67</v>
      </c>
      <c r="B76" s="348" t="s">
        <v>1793</v>
      </c>
      <c r="C76" s="349" t="s">
        <v>301</v>
      </c>
      <c r="D76" s="349" t="s">
        <v>1371</v>
      </c>
      <c r="E76" s="374" t="s">
        <v>983</v>
      </c>
      <c r="F76" s="350" t="s">
        <v>11</v>
      </c>
      <c r="G76" s="375"/>
      <c r="H76" s="375"/>
      <c r="I76" s="376"/>
      <c r="J76" s="747"/>
      <c r="K76" s="742"/>
      <c r="L76" s="167"/>
    </row>
    <row r="77" spans="1:12" s="162" customFormat="1" ht="16.5" customHeight="1">
      <c r="A77" s="430">
        <v>68</v>
      </c>
      <c r="B77" s="348" t="s">
        <v>1793</v>
      </c>
      <c r="C77" s="349" t="s">
        <v>301</v>
      </c>
      <c r="D77" s="349" t="s">
        <v>1372</v>
      </c>
      <c r="E77" s="374" t="s">
        <v>985</v>
      </c>
      <c r="F77" s="350" t="s">
        <v>11</v>
      </c>
      <c r="G77" s="375"/>
      <c r="H77" s="375"/>
      <c r="I77" s="376"/>
      <c r="J77" s="747"/>
      <c r="K77" s="742"/>
      <c r="L77" s="167"/>
    </row>
    <row r="78" spans="1:12" s="162" customFormat="1" ht="16.5" customHeight="1">
      <c r="A78" s="430">
        <v>69</v>
      </c>
      <c r="B78" s="348" t="s">
        <v>1793</v>
      </c>
      <c r="C78" s="349" t="s">
        <v>301</v>
      </c>
      <c r="D78" s="349" t="s">
        <v>1373</v>
      </c>
      <c r="E78" s="374" t="s">
        <v>1046</v>
      </c>
      <c r="F78" s="350" t="s">
        <v>11</v>
      </c>
      <c r="G78" s="375"/>
      <c r="H78" s="375"/>
      <c r="I78" s="376"/>
      <c r="J78" s="747"/>
      <c r="K78" s="742"/>
      <c r="L78" s="167"/>
    </row>
    <row r="79" spans="1:12" s="162" customFormat="1" ht="16.5" customHeight="1">
      <c r="A79" s="430">
        <v>70</v>
      </c>
      <c r="B79" s="348" t="s">
        <v>1793</v>
      </c>
      <c r="C79" s="349" t="s">
        <v>301</v>
      </c>
      <c r="D79" s="349" t="s">
        <v>1374</v>
      </c>
      <c r="E79" s="374" t="s">
        <v>1047</v>
      </c>
      <c r="F79" s="350" t="s">
        <v>11</v>
      </c>
      <c r="G79" s="375"/>
      <c r="H79" s="375"/>
      <c r="I79" s="376"/>
      <c r="J79" s="747"/>
      <c r="K79" s="742"/>
      <c r="L79" s="168"/>
    </row>
    <row r="80" spans="1:12" s="162" customFormat="1" ht="16.5" customHeight="1">
      <c r="A80" s="430">
        <v>71</v>
      </c>
      <c r="B80" s="348" t="s">
        <v>1793</v>
      </c>
      <c r="C80" s="349" t="s">
        <v>301</v>
      </c>
      <c r="D80" s="349" t="s">
        <v>1048</v>
      </c>
      <c r="E80" s="355"/>
      <c r="F80" s="350" t="s">
        <v>11</v>
      </c>
      <c r="G80" s="356"/>
      <c r="H80" s="356"/>
      <c r="I80" s="367"/>
      <c r="J80" s="368" t="s">
        <v>2048</v>
      </c>
      <c r="K80" s="435"/>
    </row>
    <row r="81" spans="1:11" s="162" customFormat="1" ht="18" customHeight="1">
      <c r="A81" s="430">
        <v>72</v>
      </c>
      <c r="B81" s="348" t="s">
        <v>1793</v>
      </c>
      <c r="C81" s="349" t="s">
        <v>1123</v>
      </c>
      <c r="D81" s="349" t="s">
        <v>1124</v>
      </c>
      <c r="E81" s="355" t="s">
        <v>1125</v>
      </c>
      <c r="F81" s="350" t="s">
        <v>11</v>
      </c>
      <c r="G81" s="356"/>
      <c r="H81" s="367"/>
      <c r="I81" s="367"/>
      <c r="J81" s="368" t="s">
        <v>1808</v>
      </c>
      <c r="K81" s="436"/>
    </row>
    <row r="82" spans="1:11" s="162" customFormat="1" ht="18" customHeight="1">
      <c r="A82" s="430">
        <v>73</v>
      </c>
      <c r="B82" s="348" t="s">
        <v>1793</v>
      </c>
      <c r="C82" s="349" t="s">
        <v>1123</v>
      </c>
      <c r="D82" s="349" t="s">
        <v>1126</v>
      </c>
      <c r="E82" s="355" t="s">
        <v>1127</v>
      </c>
      <c r="F82" s="350" t="s">
        <v>11</v>
      </c>
      <c r="G82" s="356"/>
      <c r="H82" s="367"/>
      <c r="I82" s="367"/>
      <c r="J82" s="368" t="s">
        <v>1809</v>
      </c>
      <c r="K82" s="436"/>
    </row>
    <row r="83" spans="1:11" s="162" customFormat="1" ht="18" customHeight="1">
      <c r="A83" s="430">
        <v>74</v>
      </c>
      <c r="B83" s="348" t="s">
        <v>1793</v>
      </c>
      <c r="C83" s="349" t="s">
        <v>1123</v>
      </c>
      <c r="D83" s="349" t="s">
        <v>1128</v>
      </c>
      <c r="E83" s="355"/>
      <c r="F83" s="350" t="s">
        <v>11</v>
      </c>
      <c r="G83" s="356"/>
      <c r="H83" s="367"/>
      <c r="I83" s="367"/>
      <c r="J83" s="368" t="s">
        <v>1810</v>
      </c>
      <c r="K83" s="436"/>
    </row>
    <row r="84" spans="1:11" s="162" customFormat="1" ht="18" customHeight="1">
      <c r="A84" s="430">
        <v>75</v>
      </c>
      <c r="B84" s="348" t="s">
        <v>1793</v>
      </c>
      <c r="C84" s="349" t="s">
        <v>1123</v>
      </c>
      <c r="D84" s="349" t="s">
        <v>1129</v>
      </c>
      <c r="E84" s="355" t="s">
        <v>1065</v>
      </c>
      <c r="F84" s="350" t="s">
        <v>11</v>
      </c>
      <c r="G84" s="356"/>
      <c r="H84" s="367"/>
      <c r="I84" s="367"/>
      <c r="J84" s="368" t="s">
        <v>1811</v>
      </c>
      <c r="K84" s="436"/>
    </row>
    <row r="85" spans="1:11" s="162" customFormat="1" ht="18" customHeight="1">
      <c r="A85" s="430">
        <v>76</v>
      </c>
      <c r="B85" s="348" t="s">
        <v>1793</v>
      </c>
      <c r="C85" s="349" t="s">
        <v>1123</v>
      </c>
      <c r="D85" s="349" t="s">
        <v>1130</v>
      </c>
      <c r="E85" s="355"/>
      <c r="F85" s="350" t="s">
        <v>11</v>
      </c>
      <c r="G85" s="356"/>
      <c r="H85" s="367"/>
      <c r="I85" s="367"/>
      <c r="J85" s="368" t="s">
        <v>1812</v>
      </c>
      <c r="K85" s="436"/>
    </row>
    <row r="86" spans="1:11" s="162" customFormat="1" ht="18" customHeight="1">
      <c r="A86" s="430">
        <v>77</v>
      </c>
      <c r="B86" s="348" t="s">
        <v>1793</v>
      </c>
      <c r="C86" s="349" t="s">
        <v>1123</v>
      </c>
      <c r="D86" s="349" t="s">
        <v>1131</v>
      </c>
      <c r="E86" s="355"/>
      <c r="F86" s="350" t="s">
        <v>11</v>
      </c>
      <c r="G86" s="356"/>
      <c r="H86" s="367"/>
      <c r="I86" s="367"/>
      <c r="J86" s="368" t="s">
        <v>1813</v>
      </c>
      <c r="K86" s="436"/>
    </row>
    <row r="87" spans="1:11" s="162" customFormat="1" ht="18" customHeight="1">
      <c r="A87" s="430">
        <v>78</v>
      </c>
      <c r="B87" s="348" t="s">
        <v>1793</v>
      </c>
      <c r="C87" s="349" t="s">
        <v>1123</v>
      </c>
      <c r="D87" s="349" t="s">
        <v>1132</v>
      </c>
      <c r="E87" s="355"/>
      <c r="F87" s="350" t="s">
        <v>11</v>
      </c>
      <c r="G87" s="356"/>
      <c r="H87" s="367"/>
      <c r="I87" s="367"/>
      <c r="J87" s="368" t="s">
        <v>1814</v>
      </c>
      <c r="K87" s="436"/>
    </row>
    <row r="88" spans="1:11" s="162" customFormat="1" ht="18" customHeight="1">
      <c r="A88" s="430">
        <v>79</v>
      </c>
      <c r="B88" s="348" t="s">
        <v>1793</v>
      </c>
      <c r="C88" s="349" t="s">
        <v>1123</v>
      </c>
      <c r="D88" s="349" t="s">
        <v>1133</v>
      </c>
      <c r="E88" s="377" t="s">
        <v>1815</v>
      </c>
      <c r="F88" s="350" t="s">
        <v>11</v>
      </c>
      <c r="G88" s="356"/>
      <c r="H88" s="367"/>
      <c r="I88" s="367"/>
      <c r="J88" s="743" t="s">
        <v>1816</v>
      </c>
      <c r="K88" s="436"/>
    </row>
    <row r="89" spans="1:11" s="162" customFormat="1" ht="18" customHeight="1">
      <c r="A89" s="430">
        <v>80</v>
      </c>
      <c r="B89" s="348" t="s">
        <v>1793</v>
      </c>
      <c r="C89" s="349" t="s">
        <v>1123</v>
      </c>
      <c r="D89" s="349" t="s">
        <v>1741</v>
      </c>
      <c r="E89" s="355" t="s">
        <v>1817</v>
      </c>
      <c r="F89" s="350" t="s">
        <v>11</v>
      </c>
      <c r="G89" s="356"/>
      <c r="H89" s="367"/>
      <c r="I89" s="367"/>
      <c r="J89" s="743"/>
      <c r="K89" s="436"/>
    </row>
    <row r="90" spans="1:11" s="162" customFormat="1" ht="18" customHeight="1">
      <c r="A90" s="430">
        <v>81</v>
      </c>
      <c r="B90" s="348" t="s">
        <v>1793</v>
      </c>
      <c r="C90" s="349" t="s">
        <v>1123</v>
      </c>
      <c r="D90" s="349" t="s">
        <v>1818</v>
      </c>
      <c r="E90" s="355" t="s">
        <v>1136</v>
      </c>
      <c r="F90" s="350" t="s">
        <v>11</v>
      </c>
      <c r="G90" s="356"/>
      <c r="H90" s="367"/>
      <c r="I90" s="367"/>
      <c r="J90" s="743"/>
      <c r="K90" s="436"/>
    </row>
    <row r="91" spans="1:11" s="162" customFormat="1" ht="18" customHeight="1">
      <c r="A91" s="430">
        <v>82</v>
      </c>
      <c r="B91" s="348" t="s">
        <v>1793</v>
      </c>
      <c r="C91" s="349" t="s">
        <v>1123</v>
      </c>
      <c r="D91" s="349" t="s">
        <v>1742</v>
      </c>
      <c r="E91" s="355" t="s">
        <v>1137</v>
      </c>
      <c r="F91" s="350" t="s">
        <v>11</v>
      </c>
      <c r="G91" s="356"/>
      <c r="H91" s="367"/>
      <c r="I91" s="367"/>
      <c r="J91" s="743"/>
      <c r="K91" s="436"/>
    </row>
    <row r="92" spans="1:11" s="162" customFormat="1" ht="18" customHeight="1">
      <c r="A92" s="430">
        <v>83</v>
      </c>
      <c r="B92" s="348" t="s">
        <v>1793</v>
      </c>
      <c r="C92" s="349" t="s">
        <v>1123</v>
      </c>
      <c r="D92" s="349" t="s">
        <v>1743</v>
      </c>
      <c r="E92" s="355" t="s">
        <v>1138</v>
      </c>
      <c r="F92" s="350" t="s">
        <v>11</v>
      </c>
      <c r="G92" s="356"/>
      <c r="H92" s="367"/>
      <c r="I92" s="367"/>
      <c r="J92" s="743"/>
      <c r="K92" s="436"/>
    </row>
    <row r="93" spans="1:11" s="162" customFormat="1" ht="18" customHeight="1">
      <c r="A93" s="430">
        <v>84</v>
      </c>
      <c r="B93" s="348"/>
      <c r="C93" s="349" t="s">
        <v>810</v>
      </c>
      <c r="D93" s="354" t="s">
        <v>811</v>
      </c>
      <c r="E93" s="355"/>
      <c r="F93" s="350" t="s">
        <v>11</v>
      </c>
      <c r="G93" s="356"/>
      <c r="H93" s="367"/>
      <c r="I93" s="367"/>
      <c r="J93" s="358" t="s">
        <v>1450</v>
      </c>
      <c r="K93" s="436"/>
    </row>
    <row r="94" spans="1:11" s="113" customFormat="1" ht="16.5" customHeight="1">
      <c r="A94" s="430">
        <v>85</v>
      </c>
      <c r="B94" s="348" t="s">
        <v>1793</v>
      </c>
      <c r="C94" s="349" t="s">
        <v>813</v>
      </c>
      <c r="D94" s="354" t="s">
        <v>811</v>
      </c>
      <c r="E94" s="378"/>
      <c r="F94" s="350" t="s">
        <v>11</v>
      </c>
      <c r="G94" s="379"/>
      <c r="H94" s="378"/>
      <c r="I94" s="380"/>
      <c r="J94" s="381" t="s">
        <v>1819</v>
      </c>
      <c r="K94" s="437"/>
    </row>
    <row r="95" spans="1:11" s="113" customFormat="1" ht="16.5" customHeight="1">
      <c r="A95" s="430">
        <v>86</v>
      </c>
      <c r="B95" s="348" t="s">
        <v>1793</v>
      </c>
      <c r="C95" s="349" t="s">
        <v>810</v>
      </c>
      <c r="D95" s="354" t="s">
        <v>815</v>
      </c>
      <c r="E95" s="378" t="s">
        <v>816</v>
      </c>
      <c r="F95" s="350" t="s">
        <v>11</v>
      </c>
      <c r="G95" s="380"/>
      <c r="H95" s="378"/>
      <c r="I95" s="380"/>
      <c r="J95" s="382" t="s">
        <v>1820</v>
      </c>
      <c r="K95" s="437"/>
    </row>
    <row r="96" spans="1:11" s="113" customFormat="1" ht="16.5" customHeight="1">
      <c r="A96" s="430">
        <v>87</v>
      </c>
      <c r="B96" s="348" t="s">
        <v>1793</v>
      </c>
      <c r="C96" s="349" t="s">
        <v>810</v>
      </c>
      <c r="D96" s="354" t="s">
        <v>818</v>
      </c>
      <c r="E96" s="378" t="s">
        <v>816</v>
      </c>
      <c r="F96" s="350" t="s">
        <v>11</v>
      </c>
      <c r="G96" s="380"/>
      <c r="H96" s="378"/>
      <c r="I96" s="380"/>
      <c r="J96" s="382"/>
      <c r="K96" s="437"/>
    </row>
    <row r="97" spans="1:11" s="113" customFormat="1" ht="16.5" customHeight="1">
      <c r="A97" s="430">
        <v>88</v>
      </c>
      <c r="B97" s="348" t="s">
        <v>1793</v>
      </c>
      <c r="C97" s="349" t="s">
        <v>810</v>
      </c>
      <c r="D97" s="354" t="s">
        <v>820</v>
      </c>
      <c r="E97" s="378" t="s">
        <v>446</v>
      </c>
      <c r="F97" s="350" t="s">
        <v>11</v>
      </c>
      <c r="G97" s="380"/>
      <c r="H97" s="378"/>
      <c r="I97" s="380"/>
      <c r="J97" s="382"/>
      <c r="K97" s="437"/>
    </row>
    <row r="98" spans="1:11" s="113" customFormat="1" ht="16.5" customHeight="1">
      <c r="A98" s="430">
        <v>89</v>
      </c>
      <c r="B98" s="348" t="s">
        <v>1793</v>
      </c>
      <c r="C98" s="349" t="s">
        <v>810</v>
      </c>
      <c r="D98" s="354" t="s">
        <v>822</v>
      </c>
      <c r="E98" s="378" t="s">
        <v>823</v>
      </c>
      <c r="F98" s="350" t="s">
        <v>11</v>
      </c>
      <c r="G98" s="380"/>
      <c r="H98" s="378"/>
      <c r="I98" s="380"/>
      <c r="J98" s="382"/>
      <c r="K98" s="437"/>
    </row>
    <row r="99" spans="1:11" s="113" customFormat="1" ht="16.5" customHeight="1">
      <c r="A99" s="430">
        <v>90</v>
      </c>
      <c r="B99" s="348" t="s">
        <v>1793</v>
      </c>
      <c r="C99" s="349" t="s">
        <v>810</v>
      </c>
      <c r="D99" s="354" t="s">
        <v>825</v>
      </c>
      <c r="E99" s="378" t="s">
        <v>823</v>
      </c>
      <c r="F99" s="350" t="s">
        <v>11</v>
      </c>
      <c r="G99" s="380"/>
      <c r="H99" s="378"/>
      <c r="I99" s="380"/>
      <c r="J99" s="382"/>
      <c r="K99" s="437"/>
    </row>
    <row r="100" spans="1:11" s="113" customFormat="1" ht="16.5" customHeight="1">
      <c r="A100" s="430">
        <v>91</v>
      </c>
      <c r="B100" s="348" t="s">
        <v>1793</v>
      </c>
      <c r="C100" s="349" t="s">
        <v>810</v>
      </c>
      <c r="D100" s="354" t="s">
        <v>827</v>
      </c>
      <c r="E100" s="378" t="s">
        <v>823</v>
      </c>
      <c r="F100" s="350" t="s">
        <v>11</v>
      </c>
      <c r="G100" s="380"/>
      <c r="H100" s="378"/>
      <c r="I100" s="380"/>
      <c r="J100" s="382"/>
      <c r="K100" s="437"/>
    </row>
    <row r="101" spans="1:11" s="113" customFormat="1" ht="16.5" customHeight="1">
      <c r="A101" s="430">
        <v>92</v>
      </c>
      <c r="B101" s="348" t="s">
        <v>1793</v>
      </c>
      <c r="C101" s="349" t="s">
        <v>813</v>
      </c>
      <c r="D101" s="354" t="s">
        <v>829</v>
      </c>
      <c r="E101" s="378" t="s">
        <v>830</v>
      </c>
      <c r="F101" s="350" t="s">
        <v>11</v>
      </c>
      <c r="G101" s="380"/>
      <c r="H101" s="378"/>
      <c r="I101" s="380"/>
      <c r="J101" s="382"/>
      <c r="K101" s="437"/>
    </row>
    <row r="102" spans="1:11" s="113" customFormat="1" ht="16.5" customHeight="1">
      <c r="A102" s="430">
        <v>93</v>
      </c>
      <c r="B102" s="348" t="s">
        <v>1793</v>
      </c>
      <c r="C102" s="349" t="s">
        <v>813</v>
      </c>
      <c r="D102" s="354" t="s">
        <v>832</v>
      </c>
      <c r="E102" s="378" t="s">
        <v>833</v>
      </c>
      <c r="F102" s="350" t="s">
        <v>11</v>
      </c>
      <c r="G102" s="380"/>
      <c r="H102" s="378"/>
      <c r="I102" s="380"/>
      <c r="J102" s="382"/>
      <c r="K102" s="437"/>
    </row>
    <row r="103" spans="1:11" s="113" customFormat="1" ht="16.5" customHeight="1">
      <c r="A103" s="430">
        <v>94</v>
      </c>
      <c r="B103" s="348" t="s">
        <v>1793</v>
      </c>
      <c r="C103" s="349" t="s">
        <v>813</v>
      </c>
      <c r="D103" s="354" t="s">
        <v>835</v>
      </c>
      <c r="E103" s="378" t="s">
        <v>833</v>
      </c>
      <c r="F103" s="350" t="s">
        <v>11</v>
      </c>
      <c r="G103" s="380"/>
      <c r="H103" s="378"/>
      <c r="I103" s="380"/>
      <c r="J103" s="382"/>
      <c r="K103" s="437"/>
    </row>
    <row r="104" spans="1:11" s="113" customFormat="1" ht="16.5" customHeight="1">
      <c r="A104" s="430">
        <v>95</v>
      </c>
      <c r="B104" s="348" t="s">
        <v>1793</v>
      </c>
      <c r="C104" s="349" t="s">
        <v>813</v>
      </c>
      <c r="D104" s="354" t="s">
        <v>837</v>
      </c>
      <c r="E104" s="378" t="s">
        <v>833</v>
      </c>
      <c r="F104" s="350" t="s">
        <v>11</v>
      </c>
      <c r="G104" s="380"/>
      <c r="H104" s="378"/>
      <c r="I104" s="380"/>
      <c r="J104" s="382"/>
      <c r="K104" s="437"/>
    </row>
    <row r="105" spans="1:11" s="113" customFormat="1" ht="16.5" customHeight="1">
      <c r="A105" s="430">
        <v>96</v>
      </c>
      <c r="B105" s="348" t="s">
        <v>1793</v>
      </c>
      <c r="C105" s="349" t="s">
        <v>813</v>
      </c>
      <c r="D105" s="354" t="s">
        <v>822</v>
      </c>
      <c r="E105" s="378" t="s">
        <v>839</v>
      </c>
      <c r="F105" s="350" t="s">
        <v>11</v>
      </c>
      <c r="G105" s="380"/>
      <c r="H105" s="378"/>
      <c r="I105" s="380"/>
      <c r="J105" s="382"/>
      <c r="K105" s="437"/>
    </row>
    <row r="106" spans="1:11" s="113" customFormat="1" ht="16.5" customHeight="1">
      <c r="A106" s="430">
        <v>97</v>
      </c>
      <c r="B106" s="348" t="s">
        <v>1793</v>
      </c>
      <c r="C106" s="349" t="s">
        <v>813</v>
      </c>
      <c r="D106" s="354" t="s">
        <v>825</v>
      </c>
      <c r="E106" s="378" t="s">
        <v>839</v>
      </c>
      <c r="F106" s="350" t="s">
        <v>11</v>
      </c>
      <c r="G106" s="380"/>
      <c r="H106" s="378"/>
      <c r="I106" s="380"/>
      <c r="J106" s="382"/>
      <c r="K106" s="437"/>
    </row>
    <row r="107" spans="1:11" s="113" customFormat="1" ht="16.5" customHeight="1">
      <c r="A107" s="430">
        <v>98</v>
      </c>
      <c r="B107" s="348" t="s">
        <v>1793</v>
      </c>
      <c r="C107" s="349" t="s">
        <v>813</v>
      </c>
      <c r="D107" s="354" t="s">
        <v>827</v>
      </c>
      <c r="E107" s="378" t="s">
        <v>839</v>
      </c>
      <c r="F107" s="350" t="s">
        <v>11</v>
      </c>
      <c r="G107" s="380"/>
      <c r="H107" s="378"/>
      <c r="I107" s="380"/>
      <c r="J107" s="382"/>
      <c r="K107" s="437"/>
    </row>
    <row r="108" spans="1:11" s="113" customFormat="1" ht="16.5" customHeight="1">
      <c r="A108" s="430">
        <v>99</v>
      </c>
      <c r="B108" s="348" t="s">
        <v>1793</v>
      </c>
      <c r="C108" s="349" t="s">
        <v>810</v>
      </c>
      <c r="D108" s="354" t="s">
        <v>843</v>
      </c>
      <c r="E108" s="378"/>
      <c r="F108" s="350" t="s">
        <v>11</v>
      </c>
      <c r="G108" s="379"/>
      <c r="H108" s="378"/>
      <c r="I108" s="380"/>
      <c r="J108" s="381" t="s">
        <v>1821</v>
      </c>
      <c r="K108" s="437"/>
    </row>
    <row r="109" spans="1:11" s="113" customFormat="1" ht="16.5" customHeight="1">
      <c r="A109" s="430">
        <v>100</v>
      </c>
      <c r="B109" s="348" t="s">
        <v>1793</v>
      </c>
      <c r="C109" s="349" t="s">
        <v>813</v>
      </c>
      <c r="D109" s="354" t="s">
        <v>843</v>
      </c>
      <c r="E109" s="378"/>
      <c r="F109" s="350" t="s">
        <v>11</v>
      </c>
      <c r="G109" s="379"/>
      <c r="H109" s="378"/>
      <c r="I109" s="380"/>
      <c r="J109" s="381" t="s">
        <v>1822</v>
      </c>
      <c r="K109" s="437"/>
    </row>
    <row r="110" spans="1:11" s="162" customFormat="1" ht="18" customHeight="1">
      <c r="A110" s="430">
        <v>101</v>
      </c>
      <c r="B110" s="348" t="s">
        <v>1793</v>
      </c>
      <c r="C110" s="349" t="s">
        <v>846</v>
      </c>
      <c r="D110" s="354" t="s">
        <v>847</v>
      </c>
      <c r="E110" s="355"/>
      <c r="F110" s="350" t="s">
        <v>11</v>
      </c>
      <c r="G110" s="367"/>
      <c r="H110" s="367"/>
      <c r="I110" s="357"/>
      <c r="J110" s="368" t="s">
        <v>1823</v>
      </c>
      <c r="K110" s="436"/>
    </row>
    <row r="111" spans="1:11" s="162" customFormat="1" ht="18" customHeight="1">
      <c r="A111" s="430">
        <v>102</v>
      </c>
      <c r="B111" s="348" t="s">
        <v>1793</v>
      </c>
      <c r="C111" s="349" t="s">
        <v>846</v>
      </c>
      <c r="D111" s="354" t="s">
        <v>849</v>
      </c>
      <c r="E111" s="355"/>
      <c r="F111" s="350" t="s">
        <v>11</v>
      </c>
      <c r="G111" s="367"/>
      <c r="H111" s="367"/>
      <c r="I111" s="357"/>
      <c r="J111" s="368" t="s">
        <v>1824</v>
      </c>
      <c r="K111" s="436"/>
    </row>
    <row r="112" spans="1:11" s="162" customFormat="1" ht="18" customHeight="1">
      <c r="A112" s="430">
        <v>103</v>
      </c>
      <c r="B112" s="348" t="s">
        <v>1793</v>
      </c>
      <c r="C112" s="349" t="s">
        <v>846</v>
      </c>
      <c r="D112" s="354" t="s">
        <v>843</v>
      </c>
      <c r="E112" s="355"/>
      <c r="F112" s="350" t="s">
        <v>11</v>
      </c>
      <c r="G112" s="367"/>
      <c r="H112" s="367"/>
      <c r="I112" s="357"/>
      <c r="J112" s="368" t="s">
        <v>1825</v>
      </c>
      <c r="K112" s="436"/>
    </row>
    <row r="113" spans="1:14" s="162" customFormat="1" ht="18" customHeight="1">
      <c r="A113" s="430">
        <v>104</v>
      </c>
      <c r="B113" s="348" t="s">
        <v>1793</v>
      </c>
      <c r="C113" s="349" t="s">
        <v>1826</v>
      </c>
      <c r="D113" s="362" t="s">
        <v>852</v>
      </c>
      <c r="E113" s="355" t="s">
        <v>1827</v>
      </c>
      <c r="F113" s="350" t="s">
        <v>11</v>
      </c>
      <c r="G113" s="367"/>
      <c r="H113" s="367"/>
      <c r="I113" s="357"/>
      <c r="J113" s="368" t="s">
        <v>1828</v>
      </c>
      <c r="K113" s="436"/>
    </row>
    <row r="114" spans="1:14" s="162" customFormat="1" ht="18" customHeight="1">
      <c r="A114" s="430">
        <v>105</v>
      </c>
      <c r="B114" s="348" t="s">
        <v>1829</v>
      </c>
      <c r="C114" s="349" t="s">
        <v>1941</v>
      </c>
      <c r="D114" s="362" t="s">
        <v>1942</v>
      </c>
      <c r="E114" s="383" t="s">
        <v>2766</v>
      </c>
      <c r="F114" s="350" t="s">
        <v>11</v>
      </c>
      <c r="G114" s="357"/>
      <c r="H114" s="367"/>
      <c r="I114" s="357"/>
      <c r="J114" s="384" t="s">
        <v>1830</v>
      </c>
      <c r="K114" s="436"/>
    </row>
    <row r="115" spans="1:14" s="162" customFormat="1" ht="18" customHeight="1">
      <c r="A115" s="430">
        <v>106</v>
      </c>
      <c r="B115" s="348" t="s">
        <v>1829</v>
      </c>
      <c r="C115" s="349" t="s">
        <v>846</v>
      </c>
      <c r="D115" s="362" t="s">
        <v>858</v>
      </c>
      <c r="E115" s="365" t="s">
        <v>97</v>
      </c>
      <c r="F115" s="385" t="s">
        <v>11</v>
      </c>
      <c r="G115" s="367"/>
      <c r="H115" s="367"/>
      <c r="I115" s="357"/>
      <c r="J115" s="386" t="s">
        <v>1831</v>
      </c>
      <c r="K115" s="436"/>
    </row>
    <row r="116" spans="1:14" s="162" customFormat="1" ht="18" customHeight="1">
      <c r="A116" s="430">
        <v>107</v>
      </c>
      <c r="B116" s="348" t="s">
        <v>1829</v>
      </c>
      <c r="C116" s="349" t="s">
        <v>846</v>
      </c>
      <c r="D116" s="354" t="s">
        <v>860</v>
      </c>
      <c r="E116" s="365" t="s">
        <v>861</v>
      </c>
      <c r="F116" s="385" t="s">
        <v>11</v>
      </c>
      <c r="G116" s="367"/>
      <c r="H116" s="367"/>
      <c r="I116" s="357"/>
      <c r="J116" s="368" t="s">
        <v>1832</v>
      </c>
      <c r="K116" s="436"/>
    </row>
    <row r="117" spans="1:14" s="113" customFormat="1" ht="16.5" customHeight="1">
      <c r="A117" s="430">
        <v>108</v>
      </c>
      <c r="B117" s="348" t="s">
        <v>1829</v>
      </c>
      <c r="C117" s="349" t="s">
        <v>846</v>
      </c>
      <c r="D117" s="354" t="s">
        <v>863</v>
      </c>
      <c r="E117" s="365" t="s">
        <v>864</v>
      </c>
      <c r="F117" s="385" t="s">
        <v>11</v>
      </c>
      <c r="G117" s="380"/>
      <c r="H117" s="378"/>
      <c r="I117" s="380"/>
      <c r="J117" s="744"/>
      <c r="K117" s="437"/>
    </row>
    <row r="118" spans="1:14" s="113" customFormat="1" ht="16.5" customHeight="1">
      <c r="A118" s="430">
        <v>109</v>
      </c>
      <c r="B118" s="348" t="s">
        <v>1829</v>
      </c>
      <c r="C118" s="349" t="s">
        <v>846</v>
      </c>
      <c r="D118" s="354" t="s">
        <v>866</v>
      </c>
      <c r="E118" s="365" t="s">
        <v>864</v>
      </c>
      <c r="F118" s="385" t="s">
        <v>11</v>
      </c>
      <c r="G118" s="380"/>
      <c r="H118" s="378"/>
      <c r="I118" s="380"/>
      <c r="J118" s="744"/>
      <c r="K118" s="437"/>
    </row>
    <row r="119" spans="1:14" s="113" customFormat="1" ht="16.5" customHeight="1">
      <c r="A119" s="430">
        <v>110</v>
      </c>
      <c r="B119" s="348" t="s">
        <v>1829</v>
      </c>
      <c r="C119" s="349" t="s">
        <v>846</v>
      </c>
      <c r="D119" s="354" t="s">
        <v>868</v>
      </c>
      <c r="E119" s="365" t="s">
        <v>864</v>
      </c>
      <c r="F119" s="385" t="s">
        <v>11</v>
      </c>
      <c r="G119" s="380"/>
      <c r="H119" s="378"/>
      <c r="I119" s="380"/>
      <c r="J119" s="744"/>
      <c r="K119" s="437"/>
    </row>
    <row r="120" spans="1:14" s="113" customFormat="1" ht="16.5" customHeight="1">
      <c r="A120" s="430">
        <v>111</v>
      </c>
      <c r="B120" s="348" t="s">
        <v>1829</v>
      </c>
      <c r="C120" s="349" t="s">
        <v>846</v>
      </c>
      <c r="D120" s="354" t="s">
        <v>870</v>
      </c>
      <c r="E120" s="383" t="s">
        <v>1945</v>
      </c>
      <c r="F120" s="385" t="s">
        <v>11</v>
      </c>
      <c r="G120" s="380"/>
      <c r="H120" s="378"/>
      <c r="I120" s="380"/>
      <c r="J120" s="744"/>
      <c r="K120" s="437"/>
    </row>
    <row r="121" spans="1:14" s="113" customFormat="1" ht="16.5" customHeight="1">
      <c r="A121" s="430">
        <v>112</v>
      </c>
      <c r="B121" s="348" t="s">
        <v>1829</v>
      </c>
      <c r="C121" s="349" t="s">
        <v>846</v>
      </c>
      <c r="D121" s="354" t="s">
        <v>872</v>
      </c>
      <c r="E121" s="383" t="s">
        <v>1939</v>
      </c>
      <c r="F121" s="385" t="s">
        <v>11</v>
      </c>
      <c r="G121" s="380"/>
      <c r="H121" s="378"/>
      <c r="I121" s="380"/>
      <c r="J121" s="744"/>
      <c r="K121" s="437"/>
    </row>
    <row r="122" spans="1:14" s="113" customFormat="1" ht="16.5" customHeight="1">
      <c r="A122" s="430">
        <v>113</v>
      </c>
      <c r="B122" s="348" t="s">
        <v>1829</v>
      </c>
      <c r="C122" s="349" t="s">
        <v>846</v>
      </c>
      <c r="D122" s="354" t="s">
        <v>874</v>
      </c>
      <c r="E122" s="383" t="s">
        <v>1939</v>
      </c>
      <c r="F122" s="385" t="s">
        <v>11</v>
      </c>
      <c r="G122" s="380"/>
      <c r="H122" s="378"/>
      <c r="I122" s="380"/>
      <c r="J122" s="744"/>
      <c r="K122" s="437"/>
    </row>
    <row r="123" spans="1:14" s="113" customFormat="1" ht="16.5" customHeight="1">
      <c r="A123" s="430">
        <v>114</v>
      </c>
      <c r="B123" s="348" t="s">
        <v>1829</v>
      </c>
      <c r="C123" s="349" t="s">
        <v>846</v>
      </c>
      <c r="D123" s="354" t="s">
        <v>876</v>
      </c>
      <c r="E123" s="378" t="s">
        <v>877</v>
      </c>
      <c r="F123" s="350" t="s">
        <v>11</v>
      </c>
      <c r="G123" s="380"/>
      <c r="H123" s="378"/>
      <c r="I123" s="380"/>
      <c r="J123" s="744"/>
      <c r="K123" s="437"/>
    </row>
    <row r="124" spans="1:14" ht="18" customHeight="1">
      <c r="A124" s="430">
        <v>115</v>
      </c>
      <c r="B124" s="348" t="s">
        <v>1829</v>
      </c>
      <c r="C124" s="349" t="s">
        <v>1833</v>
      </c>
      <c r="D124" s="349" t="s">
        <v>57</v>
      </c>
      <c r="E124" s="347"/>
      <c r="F124" s="317" t="s">
        <v>11</v>
      </c>
      <c r="G124" s="351"/>
      <c r="H124" s="351"/>
      <c r="I124" s="352"/>
      <c r="J124" s="372" t="s">
        <v>1834</v>
      </c>
      <c r="K124" s="431"/>
      <c r="N124" s="169" t="s">
        <v>1835</v>
      </c>
    </row>
    <row r="125" spans="1:14" ht="16.5" customHeight="1">
      <c r="A125" s="430">
        <v>116</v>
      </c>
      <c r="B125" s="348" t="s">
        <v>1829</v>
      </c>
      <c r="C125" s="349" t="s">
        <v>56</v>
      </c>
      <c r="D125" s="349" t="s">
        <v>59</v>
      </c>
      <c r="E125" s="347"/>
      <c r="F125" s="350" t="s">
        <v>11</v>
      </c>
      <c r="G125" s="351"/>
      <c r="H125" s="351"/>
      <c r="I125" s="352"/>
      <c r="J125" s="361" t="s">
        <v>1836</v>
      </c>
      <c r="K125" s="431"/>
      <c r="L125" s="170"/>
    </row>
    <row r="126" spans="1:14" ht="16.5" customHeight="1">
      <c r="A126" s="430">
        <v>117</v>
      </c>
      <c r="B126" s="348" t="s">
        <v>1829</v>
      </c>
      <c r="C126" s="349" t="s">
        <v>56</v>
      </c>
      <c r="D126" s="388" t="s">
        <v>67</v>
      </c>
      <c r="E126" s="347"/>
      <c r="F126" s="387" t="s">
        <v>1790</v>
      </c>
      <c r="G126" s="351"/>
      <c r="H126" s="351"/>
      <c r="I126" s="352"/>
      <c r="J126" s="389" t="s">
        <v>1837</v>
      </c>
      <c r="K126" s="438"/>
      <c r="L126" s="170"/>
      <c r="N126" s="171" t="s">
        <v>1838</v>
      </c>
    </row>
    <row r="127" spans="1:14" ht="16.5" customHeight="1">
      <c r="A127" s="430">
        <v>118</v>
      </c>
      <c r="B127" s="348" t="s">
        <v>1829</v>
      </c>
      <c r="C127" s="349" t="s">
        <v>56</v>
      </c>
      <c r="D127" s="349" t="s">
        <v>1121</v>
      </c>
      <c r="E127" s="347"/>
      <c r="F127" s="350" t="s">
        <v>11</v>
      </c>
      <c r="G127" s="351"/>
      <c r="H127" s="351"/>
      <c r="I127" s="352"/>
      <c r="J127" s="361" t="s">
        <v>62</v>
      </c>
      <c r="K127" s="431"/>
      <c r="L127" s="164"/>
      <c r="N127" s="172" t="s">
        <v>1835</v>
      </c>
    </row>
    <row r="128" spans="1:14" ht="16.5" customHeight="1">
      <c r="A128" s="430">
        <v>119</v>
      </c>
      <c r="B128" s="348" t="s">
        <v>1829</v>
      </c>
      <c r="C128" s="349" t="s">
        <v>56</v>
      </c>
      <c r="D128" s="349" t="s">
        <v>63</v>
      </c>
      <c r="E128" s="347"/>
      <c r="F128" s="350" t="s">
        <v>11</v>
      </c>
      <c r="G128" s="351"/>
      <c r="H128" s="351"/>
      <c r="I128" s="352"/>
      <c r="J128" s="361" t="s">
        <v>64</v>
      </c>
      <c r="K128" s="431"/>
      <c r="L128" s="170"/>
    </row>
    <row r="129" spans="1:12" ht="16.5" customHeight="1">
      <c r="A129" s="430">
        <v>120</v>
      </c>
      <c r="B129" s="348" t="s">
        <v>1829</v>
      </c>
      <c r="C129" s="349" t="s">
        <v>56</v>
      </c>
      <c r="D129" s="349" t="s">
        <v>65</v>
      </c>
      <c r="E129" s="347"/>
      <c r="F129" s="350" t="s">
        <v>11</v>
      </c>
      <c r="G129" s="351"/>
      <c r="H129" s="351"/>
      <c r="I129" s="352"/>
      <c r="J129" s="361" t="s">
        <v>1839</v>
      </c>
      <c r="K129" s="431"/>
      <c r="L129" s="164"/>
    </row>
    <row r="130" spans="1:12" s="113" customFormat="1" ht="16.5" customHeight="1">
      <c r="A130" s="430">
        <v>121</v>
      </c>
      <c r="B130" s="348" t="s">
        <v>1793</v>
      </c>
      <c r="C130" s="390" t="s">
        <v>184</v>
      </c>
      <c r="D130" s="349" t="s">
        <v>1484</v>
      </c>
      <c r="E130" s="378" t="s">
        <v>2056</v>
      </c>
      <c r="F130" s="350" t="s">
        <v>11</v>
      </c>
      <c r="G130" s="378"/>
      <c r="H130" s="378"/>
      <c r="I130" s="391"/>
      <c r="J130" s="392" t="s">
        <v>2781</v>
      </c>
      <c r="K130" s="439"/>
      <c r="L130" s="112"/>
    </row>
    <row r="131" spans="1:12" s="113" customFormat="1" ht="16.5" customHeight="1">
      <c r="A131" s="430">
        <v>122</v>
      </c>
      <c r="B131" s="348" t="s">
        <v>1793</v>
      </c>
      <c r="C131" s="390" t="s">
        <v>184</v>
      </c>
      <c r="D131" s="390" t="s">
        <v>1485</v>
      </c>
      <c r="E131" s="378" t="s">
        <v>2057</v>
      </c>
      <c r="F131" s="350" t="s">
        <v>11</v>
      </c>
      <c r="G131" s="378"/>
      <c r="H131" s="378"/>
      <c r="I131" s="391"/>
      <c r="J131" s="392" t="s">
        <v>2063</v>
      </c>
      <c r="K131" s="439"/>
      <c r="L131" s="112"/>
    </row>
    <row r="132" spans="1:12" s="113" customFormat="1" ht="16.5" customHeight="1">
      <c r="A132" s="430">
        <v>123</v>
      </c>
      <c r="B132" s="348" t="s">
        <v>1793</v>
      </c>
      <c r="C132" s="390" t="s">
        <v>184</v>
      </c>
      <c r="D132" s="390" t="s">
        <v>1486</v>
      </c>
      <c r="E132" s="378" t="s">
        <v>2060</v>
      </c>
      <c r="F132" s="350" t="s">
        <v>11</v>
      </c>
      <c r="G132" s="378"/>
      <c r="H132" s="378"/>
      <c r="I132" s="391"/>
      <c r="J132" s="392" t="s">
        <v>2077</v>
      </c>
      <c r="K132" s="439"/>
      <c r="L132" s="112"/>
    </row>
    <row r="133" spans="1:12" s="113" customFormat="1" ht="16.5" customHeight="1">
      <c r="A133" s="430">
        <v>124</v>
      </c>
      <c r="B133" s="348" t="s">
        <v>1793</v>
      </c>
      <c r="C133" s="390" t="s">
        <v>184</v>
      </c>
      <c r="D133" s="390" t="s">
        <v>2058</v>
      </c>
      <c r="E133" s="378" t="s">
        <v>2060</v>
      </c>
      <c r="F133" s="350" t="s">
        <v>11</v>
      </c>
      <c r="G133" s="378"/>
      <c r="H133" s="378"/>
      <c r="I133" s="391"/>
      <c r="J133" s="392" t="s">
        <v>2353</v>
      </c>
      <c r="K133" s="439"/>
      <c r="L133" s="112"/>
    </row>
    <row r="134" spans="1:12" s="113" customFormat="1" ht="16.5" customHeight="1">
      <c r="A134" s="430">
        <v>125</v>
      </c>
      <c r="B134" s="348" t="s">
        <v>1793</v>
      </c>
      <c r="C134" s="390" t="s">
        <v>184</v>
      </c>
      <c r="D134" s="390" t="s">
        <v>2059</v>
      </c>
      <c r="E134" s="378" t="s">
        <v>2060</v>
      </c>
      <c r="F134" s="350" t="s">
        <v>11</v>
      </c>
      <c r="G134" s="378"/>
      <c r="H134" s="378"/>
      <c r="I134" s="391"/>
      <c r="J134" s="392" t="s">
        <v>2354</v>
      </c>
      <c r="K134" s="439"/>
      <c r="L134" s="112"/>
    </row>
    <row r="135" spans="1:12" ht="16.5" customHeight="1">
      <c r="A135" s="430">
        <v>126</v>
      </c>
      <c r="B135" s="348" t="s">
        <v>1793</v>
      </c>
      <c r="C135" s="349" t="s">
        <v>184</v>
      </c>
      <c r="D135" s="349" t="s">
        <v>1399</v>
      </c>
      <c r="E135" s="378" t="s">
        <v>2060</v>
      </c>
      <c r="F135" s="350" t="s">
        <v>11</v>
      </c>
      <c r="G135" s="351"/>
      <c r="H135" s="351"/>
      <c r="I135" s="352"/>
      <c r="J135" s="393" t="s">
        <v>2281</v>
      </c>
      <c r="K135" s="431"/>
    </row>
    <row r="136" spans="1:12" s="113" customFormat="1" ht="16.5" customHeight="1">
      <c r="A136" s="430">
        <v>127</v>
      </c>
      <c r="B136" s="348" t="s">
        <v>1793</v>
      </c>
      <c r="C136" s="390" t="s">
        <v>184</v>
      </c>
      <c r="D136" s="390" t="s">
        <v>2092</v>
      </c>
      <c r="E136" s="378" t="s">
        <v>185</v>
      </c>
      <c r="F136" s="350" t="s">
        <v>11</v>
      </c>
      <c r="G136" s="378"/>
      <c r="H136" s="378"/>
      <c r="I136" s="394" t="s">
        <v>2084</v>
      </c>
      <c r="J136" s="748" t="s">
        <v>2355</v>
      </c>
      <c r="K136" s="439"/>
      <c r="L136" s="112"/>
    </row>
    <row r="137" spans="1:12" s="113" customFormat="1" ht="16.5" customHeight="1">
      <c r="A137" s="430">
        <v>128</v>
      </c>
      <c r="B137" s="348" t="s">
        <v>1793</v>
      </c>
      <c r="C137" s="390" t="s">
        <v>184</v>
      </c>
      <c r="D137" s="390" t="s">
        <v>2093</v>
      </c>
      <c r="E137" s="378" t="s">
        <v>185</v>
      </c>
      <c r="F137" s="350" t="s">
        <v>11</v>
      </c>
      <c r="G137" s="378"/>
      <c r="H137" s="378"/>
      <c r="I137" s="395"/>
      <c r="J137" s="748"/>
      <c r="K137" s="439"/>
      <c r="L137" s="112"/>
    </row>
    <row r="138" spans="1:12" s="113" customFormat="1" ht="16.5" customHeight="1">
      <c r="A138" s="430">
        <v>129</v>
      </c>
      <c r="B138" s="348" t="s">
        <v>1793</v>
      </c>
      <c r="C138" s="390" t="s">
        <v>184</v>
      </c>
      <c r="D138" s="390" t="s">
        <v>2094</v>
      </c>
      <c r="E138" s="378" t="s">
        <v>185</v>
      </c>
      <c r="F138" s="350" t="s">
        <v>11</v>
      </c>
      <c r="G138" s="378"/>
      <c r="H138" s="378"/>
      <c r="I138" s="395"/>
      <c r="J138" s="748"/>
      <c r="K138" s="439"/>
      <c r="L138" s="112"/>
    </row>
    <row r="139" spans="1:12" s="113" customFormat="1" ht="16.5" customHeight="1">
      <c r="A139" s="430">
        <v>130</v>
      </c>
      <c r="B139" s="348" t="s">
        <v>1793</v>
      </c>
      <c r="C139" s="390" t="s">
        <v>184</v>
      </c>
      <c r="D139" s="390" t="s">
        <v>2091</v>
      </c>
      <c r="E139" s="378" t="s">
        <v>185</v>
      </c>
      <c r="F139" s="350" t="s">
        <v>11</v>
      </c>
      <c r="G139" s="378"/>
      <c r="H139" s="378"/>
      <c r="I139" s="395"/>
      <c r="J139" s="748"/>
      <c r="K139" s="439"/>
      <c r="L139" s="112"/>
    </row>
    <row r="140" spans="1:12" s="113" customFormat="1" ht="16.5" customHeight="1">
      <c r="A140" s="430">
        <v>131</v>
      </c>
      <c r="B140" s="348" t="s">
        <v>1793</v>
      </c>
      <c r="C140" s="390" t="s">
        <v>184</v>
      </c>
      <c r="D140" s="390" t="s">
        <v>2095</v>
      </c>
      <c r="E140" s="378" t="s">
        <v>185</v>
      </c>
      <c r="F140" s="350" t="s">
        <v>11</v>
      </c>
      <c r="G140" s="378"/>
      <c r="H140" s="378"/>
      <c r="I140" s="395"/>
      <c r="J140" s="748"/>
      <c r="K140" s="439"/>
      <c r="L140" s="112"/>
    </row>
    <row r="141" spans="1:12" s="113" customFormat="1" ht="16.5" customHeight="1">
      <c r="A141" s="430">
        <v>132</v>
      </c>
      <c r="B141" s="348" t="s">
        <v>1793</v>
      </c>
      <c r="C141" s="390" t="s">
        <v>184</v>
      </c>
      <c r="D141" s="390" t="s">
        <v>2096</v>
      </c>
      <c r="E141" s="378" t="s">
        <v>2060</v>
      </c>
      <c r="F141" s="350" t="s">
        <v>11</v>
      </c>
      <c r="G141" s="378"/>
      <c r="H141" s="378"/>
      <c r="I141" s="395"/>
      <c r="J141" s="748"/>
      <c r="K141" s="439"/>
      <c r="L141" s="112"/>
    </row>
    <row r="142" spans="1:12" s="113" customFormat="1" ht="16.5" customHeight="1">
      <c r="A142" s="430">
        <v>133</v>
      </c>
      <c r="B142" s="348" t="s">
        <v>1793</v>
      </c>
      <c r="C142" s="390" t="s">
        <v>184</v>
      </c>
      <c r="D142" s="390" t="s">
        <v>1488</v>
      </c>
      <c r="E142" s="378" t="s">
        <v>2056</v>
      </c>
      <c r="F142" s="350" t="s">
        <v>11</v>
      </c>
      <c r="G142" s="378"/>
      <c r="H142" s="378"/>
      <c r="I142" s="395"/>
      <c r="J142" s="396" t="s">
        <v>2356</v>
      </c>
      <c r="K142" s="439"/>
      <c r="L142" s="112"/>
    </row>
    <row r="143" spans="1:12" s="113" customFormat="1" ht="16.5" customHeight="1">
      <c r="A143" s="430">
        <v>134</v>
      </c>
      <c r="B143" s="348" t="s">
        <v>1793</v>
      </c>
      <c r="C143" s="390" t="s">
        <v>184</v>
      </c>
      <c r="D143" s="390" t="s">
        <v>1490</v>
      </c>
      <c r="E143" s="378" t="s">
        <v>2057</v>
      </c>
      <c r="F143" s="350" t="s">
        <v>11</v>
      </c>
      <c r="G143" s="378"/>
      <c r="H143" s="378"/>
      <c r="I143" s="395"/>
      <c r="J143" s="392" t="s">
        <v>2357</v>
      </c>
      <c r="K143" s="439"/>
      <c r="L143" s="112"/>
    </row>
    <row r="144" spans="1:12" s="113" customFormat="1" ht="16.5" customHeight="1">
      <c r="A144" s="430">
        <v>135</v>
      </c>
      <c r="B144" s="348" t="s">
        <v>1793</v>
      </c>
      <c r="C144" s="390" t="s">
        <v>184</v>
      </c>
      <c r="D144" s="390" t="s">
        <v>1491</v>
      </c>
      <c r="E144" s="378" t="s">
        <v>2060</v>
      </c>
      <c r="F144" s="350" t="s">
        <v>11</v>
      </c>
      <c r="G144" s="378"/>
      <c r="H144" s="378"/>
      <c r="I144" s="395"/>
      <c r="J144" s="392" t="s">
        <v>2358</v>
      </c>
      <c r="K144" s="439"/>
      <c r="L144" s="112"/>
    </row>
    <row r="145" spans="1:12" s="113" customFormat="1" ht="16.5" customHeight="1">
      <c r="A145" s="430">
        <v>136</v>
      </c>
      <c r="B145" s="348" t="s">
        <v>1793</v>
      </c>
      <c r="C145" s="390" t="s">
        <v>184</v>
      </c>
      <c r="D145" s="390" t="s">
        <v>2061</v>
      </c>
      <c r="E145" s="378" t="s">
        <v>2060</v>
      </c>
      <c r="F145" s="350" t="s">
        <v>11</v>
      </c>
      <c r="G145" s="378"/>
      <c r="H145" s="378"/>
      <c r="I145" s="395"/>
      <c r="J145" s="392" t="s">
        <v>2359</v>
      </c>
      <c r="K145" s="439"/>
      <c r="L145" s="112"/>
    </row>
    <row r="146" spans="1:12" s="113" customFormat="1" ht="16.5" customHeight="1">
      <c r="A146" s="430">
        <v>137</v>
      </c>
      <c r="B146" s="348" t="s">
        <v>1793</v>
      </c>
      <c r="C146" s="390" t="s">
        <v>184</v>
      </c>
      <c r="D146" s="390" t="s">
        <v>2062</v>
      </c>
      <c r="E146" s="378" t="s">
        <v>2060</v>
      </c>
      <c r="F146" s="350" t="s">
        <v>11</v>
      </c>
      <c r="G146" s="378"/>
      <c r="H146" s="378"/>
      <c r="I146" s="395"/>
      <c r="J146" s="392" t="s">
        <v>2360</v>
      </c>
      <c r="K146" s="439"/>
      <c r="L146" s="112"/>
    </row>
    <row r="147" spans="1:12" ht="16.5" customHeight="1">
      <c r="A147" s="430">
        <v>138</v>
      </c>
      <c r="B147" s="348" t="s">
        <v>1793</v>
      </c>
      <c r="C147" s="390" t="s">
        <v>184</v>
      </c>
      <c r="D147" s="349" t="s">
        <v>1400</v>
      </c>
      <c r="E147" s="378" t="s">
        <v>2060</v>
      </c>
      <c r="F147" s="350" t="s">
        <v>11</v>
      </c>
      <c r="G147" s="351"/>
      <c r="H147" s="351"/>
      <c r="I147" s="352"/>
      <c r="J147" s="393" t="s">
        <v>2283</v>
      </c>
      <c r="K147" s="431"/>
    </row>
    <row r="148" spans="1:12" s="113" customFormat="1" ht="16.5" customHeight="1">
      <c r="A148" s="430">
        <v>139</v>
      </c>
      <c r="B148" s="348" t="s">
        <v>1793</v>
      </c>
      <c r="C148" s="390" t="s">
        <v>184</v>
      </c>
      <c r="D148" s="390" t="s">
        <v>2097</v>
      </c>
      <c r="E148" s="378" t="s">
        <v>185</v>
      </c>
      <c r="F148" s="350" t="s">
        <v>11</v>
      </c>
      <c r="G148" s="378"/>
      <c r="H148" s="378"/>
      <c r="I148" s="394" t="s">
        <v>2106</v>
      </c>
      <c r="J148" s="748" t="s">
        <v>2083</v>
      </c>
      <c r="K148" s="439"/>
      <c r="L148" s="112"/>
    </row>
    <row r="149" spans="1:12" s="113" customFormat="1" ht="16.5" customHeight="1">
      <c r="A149" s="430">
        <v>140</v>
      </c>
      <c r="B149" s="348" t="s">
        <v>1793</v>
      </c>
      <c r="C149" s="390" t="s">
        <v>184</v>
      </c>
      <c r="D149" s="390" t="s">
        <v>2098</v>
      </c>
      <c r="E149" s="378" t="s">
        <v>185</v>
      </c>
      <c r="F149" s="350" t="s">
        <v>11</v>
      </c>
      <c r="G149" s="378"/>
      <c r="H149" s="378"/>
      <c r="I149" s="395"/>
      <c r="J149" s="748"/>
      <c r="K149" s="439"/>
      <c r="L149" s="112"/>
    </row>
    <row r="150" spans="1:12" s="113" customFormat="1" ht="16.5" customHeight="1">
      <c r="A150" s="430">
        <v>141</v>
      </c>
      <c r="B150" s="348" t="s">
        <v>1793</v>
      </c>
      <c r="C150" s="390" t="s">
        <v>184</v>
      </c>
      <c r="D150" s="390" t="s">
        <v>2099</v>
      </c>
      <c r="E150" s="378" t="s">
        <v>185</v>
      </c>
      <c r="F150" s="350" t="s">
        <v>11</v>
      </c>
      <c r="G150" s="378"/>
      <c r="H150" s="378"/>
      <c r="I150" s="395"/>
      <c r="J150" s="748"/>
      <c r="K150" s="439"/>
      <c r="L150" s="112"/>
    </row>
    <row r="151" spans="1:12" s="113" customFormat="1" ht="16.5" customHeight="1">
      <c r="A151" s="430">
        <v>142</v>
      </c>
      <c r="B151" s="348" t="s">
        <v>1793</v>
      </c>
      <c r="C151" s="390" t="s">
        <v>184</v>
      </c>
      <c r="D151" s="390" t="s">
        <v>2100</v>
      </c>
      <c r="E151" s="378" t="s">
        <v>185</v>
      </c>
      <c r="F151" s="350" t="s">
        <v>11</v>
      </c>
      <c r="G151" s="378"/>
      <c r="H151" s="378"/>
      <c r="I151" s="394"/>
      <c r="J151" s="748"/>
      <c r="K151" s="439"/>
      <c r="L151" s="112"/>
    </row>
    <row r="152" spans="1:12" s="113" customFormat="1" ht="16.5" customHeight="1">
      <c r="A152" s="430">
        <v>143</v>
      </c>
      <c r="B152" s="348" t="s">
        <v>1793</v>
      </c>
      <c r="C152" s="390" t="s">
        <v>184</v>
      </c>
      <c r="D152" s="390" t="s">
        <v>2101</v>
      </c>
      <c r="E152" s="378" t="s">
        <v>185</v>
      </c>
      <c r="F152" s="350" t="s">
        <v>11</v>
      </c>
      <c r="G152" s="378"/>
      <c r="H152" s="378"/>
      <c r="I152" s="394"/>
      <c r="J152" s="748"/>
      <c r="K152" s="439"/>
      <c r="L152" s="112"/>
    </row>
    <row r="153" spans="1:12" s="113" customFormat="1" ht="16.5" customHeight="1">
      <c r="A153" s="430">
        <v>144</v>
      </c>
      <c r="B153" s="348" t="s">
        <v>1793</v>
      </c>
      <c r="C153" s="390" t="s">
        <v>184</v>
      </c>
      <c r="D153" s="390" t="s">
        <v>2102</v>
      </c>
      <c r="E153" s="378" t="s">
        <v>2060</v>
      </c>
      <c r="F153" s="350" t="s">
        <v>11</v>
      </c>
      <c r="G153" s="378"/>
      <c r="H153" s="378"/>
      <c r="I153" s="394"/>
      <c r="J153" s="748"/>
      <c r="K153" s="439"/>
      <c r="L153" s="112"/>
    </row>
    <row r="154" spans="1:12" s="113" customFormat="1" ht="16.5" customHeight="1">
      <c r="A154" s="430">
        <v>145</v>
      </c>
      <c r="B154" s="348" t="s">
        <v>1793</v>
      </c>
      <c r="C154" s="390" t="s">
        <v>184</v>
      </c>
      <c r="D154" s="390" t="s">
        <v>2113</v>
      </c>
      <c r="E154" s="378" t="s">
        <v>2711</v>
      </c>
      <c r="F154" s="87" t="s">
        <v>10</v>
      </c>
      <c r="G154" s="378"/>
      <c r="H154" s="378"/>
      <c r="I154" s="394" t="s">
        <v>1492</v>
      </c>
      <c r="J154" s="751" t="s">
        <v>2841</v>
      </c>
      <c r="K154" s="439"/>
      <c r="L154" s="112"/>
    </row>
    <row r="155" spans="1:12" s="113" customFormat="1" ht="16.5" customHeight="1">
      <c r="A155" s="430">
        <v>146</v>
      </c>
      <c r="B155" s="348" t="s">
        <v>1793</v>
      </c>
      <c r="C155" s="390" t="s">
        <v>184</v>
      </c>
      <c r="D155" s="390" t="s">
        <v>2114</v>
      </c>
      <c r="E155" s="378" t="s">
        <v>2711</v>
      </c>
      <c r="F155" s="87" t="s">
        <v>10</v>
      </c>
      <c r="G155" s="378"/>
      <c r="H155" s="378"/>
      <c r="I155" s="395"/>
      <c r="J155" s="751"/>
      <c r="K155" s="439"/>
      <c r="L155" s="112"/>
    </row>
    <row r="156" spans="1:12" s="113" customFormat="1" ht="16.5" customHeight="1">
      <c r="A156" s="430">
        <v>147</v>
      </c>
      <c r="B156" s="348" t="s">
        <v>1793</v>
      </c>
      <c r="C156" s="390" t="s">
        <v>184</v>
      </c>
      <c r="D156" s="390" t="s">
        <v>2115</v>
      </c>
      <c r="E156" s="378" t="s">
        <v>2711</v>
      </c>
      <c r="F156" s="87" t="s">
        <v>10</v>
      </c>
      <c r="G156" s="378"/>
      <c r="H156" s="378"/>
      <c r="I156" s="395"/>
      <c r="J156" s="751"/>
      <c r="K156" s="439"/>
      <c r="L156" s="112"/>
    </row>
    <row r="157" spans="1:12" s="113" customFormat="1" ht="16.5" customHeight="1">
      <c r="A157" s="430">
        <v>148</v>
      </c>
      <c r="B157" s="348" t="s">
        <v>1793</v>
      </c>
      <c r="C157" s="390" t="s">
        <v>184</v>
      </c>
      <c r="D157" s="390" t="s">
        <v>2116</v>
      </c>
      <c r="E157" s="378" t="s">
        <v>2711</v>
      </c>
      <c r="F157" s="87" t="s">
        <v>10</v>
      </c>
      <c r="G157" s="378"/>
      <c r="H157" s="378"/>
      <c r="I157" s="394"/>
      <c r="J157" s="751"/>
      <c r="K157" s="439"/>
      <c r="L157" s="112"/>
    </row>
    <row r="158" spans="1:12" s="113" customFormat="1" ht="16.5" customHeight="1">
      <c r="A158" s="430">
        <v>149</v>
      </c>
      <c r="B158" s="348" t="s">
        <v>1793</v>
      </c>
      <c r="C158" s="390" t="s">
        <v>184</v>
      </c>
      <c r="D158" s="390" t="s">
        <v>2117</v>
      </c>
      <c r="E158" s="378" t="s">
        <v>2711</v>
      </c>
      <c r="F158" s="87" t="s">
        <v>10</v>
      </c>
      <c r="G158" s="378"/>
      <c r="H158" s="378"/>
      <c r="I158" s="394"/>
      <c r="J158" s="751"/>
      <c r="K158" s="439"/>
      <c r="L158" s="112"/>
    </row>
    <row r="159" spans="1:12" s="113" customFormat="1" ht="16.5" customHeight="1">
      <c r="A159" s="430">
        <v>150</v>
      </c>
      <c r="B159" s="348" t="s">
        <v>1793</v>
      </c>
      <c r="C159" s="390" t="s">
        <v>184</v>
      </c>
      <c r="D159" s="390" t="s">
        <v>2118</v>
      </c>
      <c r="E159" s="378" t="s">
        <v>2711</v>
      </c>
      <c r="F159" s="87" t="s">
        <v>10</v>
      </c>
      <c r="G159" s="378"/>
      <c r="H159" s="378"/>
      <c r="I159" s="394"/>
      <c r="J159" s="751" t="s">
        <v>2838</v>
      </c>
      <c r="K159" s="440"/>
      <c r="L159" s="112"/>
    </row>
    <row r="160" spans="1:12" s="113" customFormat="1" ht="16.5" customHeight="1">
      <c r="A160" s="430">
        <v>151</v>
      </c>
      <c r="B160" s="348" t="s">
        <v>1793</v>
      </c>
      <c r="C160" s="390" t="s">
        <v>184</v>
      </c>
      <c r="D160" s="390" t="s">
        <v>2119</v>
      </c>
      <c r="E160" s="378" t="s">
        <v>2711</v>
      </c>
      <c r="F160" s="87" t="s">
        <v>10</v>
      </c>
      <c r="G160" s="378"/>
      <c r="H160" s="378"/>
      <c r="I160" s="394"/>
      <c r="J160" s="751"/>
      <c r="K160" s="440"/>
      <c r="L160" s="112"/>
    </row>
    <row r="161" spans="1:12" s="113" customFormat="1" ht="16.5" customHeight="1">
      <c r="A161" s="430">
        <v>152</v>
      </c>
      <c r="B161" s="348" t="s">
        <v>1793</v>
      </c>
      <c r="C161" s="390" t="s">
        <v>184</v>
      </c>
      <c r="D161" s="390" t="s">
        <v>2120</v>
      </c>
      <c r="E161" s="378" t="s">
        <v>2711</v>
      </c>
      <c r="F161" s="87" t="s">
        <v>10</v>
      </c>
      <c r="G161" s="378"/>
      <c r="H161" s="378"/>
      <c r="I161" s="394"/>
      <c r="J161" s="751"/>
      <c r="K161" s="440"/>
      <c r="L161" s="112"/>
    </row>
    <row r="162" spans="1:12" s="113" customFormat="1" ht="16.5" customHeight="1">
      <c r="A162" s="430">
        <v>153</v>
      </c>
      <c r="B162" s="348" t="s">
        <v>1793</v>
      </c>
      <c r="C162" s="390" t="s">
        <v>184</v>
      </c>
      <c r="D162" s="390" t="s">
        <v>2121</v>
      </c>
      <c r="E162" s="378" t="s">
        <v>2711</v>
      </c>
      <c r="F162" s="87" t="s">
        <v>10</v>
      </c>
      <c r="G162" s="378"/>
      <c r="H162" s="378"/>
      <c r="I162" s="394"/>
      <c r="J162" s="751"/>
      <c r="K162" s="440"/>
      <c r="L162" s="112"/>
    </row>
    <row r="163" spans="1:12" s="113" customFormat="1" ht="16.5" customHeight="1">
      <c r="A163" s="430">
        <v>154</v>
      </c>
      <c r="B163" s="348" t="s">
        <v>1793</v>
      </c>
      <c r="C163" s="390" t="s">
        <v>184</v>
      </c>
      <c r="D163" s="390" t="s">
        <v>2842</v>
      </c>
      <c r="E163" s="378" t="s">
        <v>2711</v>
      </c>
      <c r="F163" s="87" t="s">
        <v>10</v>
      </c>
      <c r="G163" s="378"/>
      <c r="H163" s="378"/>
      <c r="I163" s="394"/>
      <c r="J163" s="751"/>
      <c r="K163" s="440"/>
      <c r="L163" s="112"/>
    </row>
    <row r="164" spans="1:12" s="113" customFormat="1" ht="16.5" customHeight="1">
      <c r="A164" s="430">
        <v>155</v>
      </c>
      <c r="B164" s="348" t="s">
        <v>1793</v>
      </c>
      <c r="C164" s="390" t="s">
        <v>184</v>
      </c>
      <c r="D164" s="390" t="s">
        <v>2123</v>
      </c>
      <c r="E164" s="378" t="s">
        <v>2711</v>
      </c>
      <c r="F164" s="87" t="s">
        <v>10</v>
      </c>
      <c r="G164" s="378"/>
      <c r="H164" s="378"/>
      <c r="I164" s="397"/>
      <c r="J164" s="751" t="s">
        <v>2839</v>
      </c>
      <c r="K164" s="440"/>
      <c r="L164" s="112"/>
    </row>
    <row r="165" spans="1:12" s="113" customFormat="1" ht="16.5" customHeight="1">
      <c r="A165" s="430">
        <v>156</v>
      </c>
      <c r="B165" s="348" t="s">
        <v>1793</v>
      </c>
      <c r="C165" s="390" t="s">
        <v>184</v>
      </c>
      <c r="D165" s="390" t="s">
        <v>2124</v>
      </c>
      <c r="E165" s="378" t="s">
        <v>2711</v>
      </c>
      <c r="F165" s="87" t="s">
        <v>10</v>
      </c>
      <c r="G165" s="378"/>
      <c r="H165" s="378"/>
      <c r="I165" s="397"/>
      <c r="J165" s="751"/>
      <c r="K165" s="440"/>
      <c r="L165" s="112"/>
    </row>
    <row r="166" spans="1:12" s="113" customFormat="1" ht="16.5" customHeight="1">
      <c r="A166" s="430">
        <v>157</v>
      </c>
      <c r="B166" s="348" t="s">
        <v>1793</v>
      </c>
      <c r="C166" s="390" t="s">
        <v>184</v>
      </c>
      <c r="D166" s="390" t="s">
        <v>1477</v>
      </c>
      <c r="E166" s="378" t="s">
        <v>2711</v>
      </c>
      <c r="F166" s="87" t="s">
        <v>10</v>
      </c>
      <c r="G166" s="378"/>
      <c r="H166" s="378"/>
      <c r="I166" s="397"/>
      <c r="J166" s="751"/>
      <c r="K166" s="440"/>
      <c r="L166" s="112"/>
    </row>
    <row r="167" spans="1:12" s="113" customFormat="1" ht="16.5" customHeight="1">
      <c r="A167" s="430">
        <v>158</v>
      </c>
      <c r="B167" s="348" t="s">
        <v>1793</v>
      </c>
      <c r="C167" s="390" t="s">
        <v>184</v>
      </c>
      <c r="D167" s="390" t="s">
        <v>2125</v>
      </c>
      <c r="E167" s="378" t="s">
        <v>2711</v>
      </c>
      <c r="F167" s="87" t="s">
        <v>10</v>
      </c>
      <c r="G167" s="378"/>
      <c r="H167" s="378"/>
      <c r="I167" s="397"/>
      <c r="J167" s="751"/>
      <c r="K167" s="440"/>
      <c r="L167" s="112"/>
    </row>
    <row r="168" spans="1:12" s="113" customFormat="1" ht="16.5" customHeight="1">
      <c r="A168" s="430">
        <v>159</v>
      </c>
      <c r="B168" s="348" t="s">
        <v>1793</v>
      </c>
      <c r="C168" s="390" t="s">
        <v>184</v>
      </c>
      <c r="D168" s="390" t="s">
        <v>2126</v>
      </c>
      <c r="E168" s="378" t="s">
        <v>2711</v>
      </c>
      <c r="F168" s="87" t="s">
        <v>10</v>
      </c>
      <c r="G168" s="378"/>
      <c r="H168" s="378"/>
      <c r="I168" s="397"/>
      <c r="J168" s="751"/>
      <c r="K168" s="440"/>
      <c r="L168" s="112"/>
    </row>
    <row r="169" spans="1:12" s="113" customFormat="1" ht="16.5" customHeight="1">
      <c r="A169" s="430">
        <v>160</v>
      </c>
      <c r="B169" s="348" t="s">
        <v>1793</v>
      </c>
      <c r="C169" s="390" t="s">
        <v>184</v>
      </c>
      <c r="D169" s="390" t="s">
        <v>2127</v>
      </c>
      <c r="E169" s="378" t="s">
        <v>2711</v>
      </c>
      <c r="F169" s="87" t="s">
        <v>10</v>
      </c>
      <c r="G169" s="378"/>
      <c r="H169" s="378"/>
      <c r="I169" s="397"/>
      <c r="J169" s="751" t="s">
        <v>2840</v>
      </c>
      <c r="K169" s="440"/>
      <c r="L169" s="112"/>
    </row>
    <row r="170" spans="1:12" s="113" customFormat="1" ht="16.5" customHeight="1">
      <c r="A170" s="430">
        <v>161</v>
      </c>
      <c r="B170" s="348" t="s">
        <v>1793</v>
      </c>
      <c r="C170" s="390" t="s">
        <v>184</v>
      </c>
      <c r="D170" s="390" t="s">
        <v>2128</v>
      </c>
      <c r="E170" s="378" t="s">
        <v>2711</v>
      </c>
      <c r="F170" s="87" t="s">
        <v>10</v>
      </c>
      <c r="G170" s="378"/>
      <c r="H170" s="378"/>
      <c r="I170" s="397"/>
      <c r="J170" s="751"/>
      <c r="K170" s="440"/>
      <c r="L170" s="112"/>
    </row>
    <row r="171" spans="1:12" s="113" customFormat="1" ht="16.5" customHeight="1">
      <c r="A171" s="430">
        <v>162</v>
      </c>
      <c r="B171" s="348" t="s">
        <v>1793</v>
      </c>
      <c r="C171" s="390" t="s">
        <v>184</v>
      </c>
      <c r="D171" s="390" t="s">
        <v>1482</v>
      </c>
      <c r="E171" s="378" t="s">
        <v>2711</v>
      </c>
      <c r="F171" s="87" t="s">
        <v>10</v>
      </c>
      <c r="G171" s="378"/>
      <c r="H171" s="378"/>
      <c r="I171" s="397"/>
      <c r="J171" s="751"/>
      <c r="K171" s="440"/>
      <c r="L171" s="112"/>
    </row>
    <row r="172" spans="1:12" s="113" customFormat="1" ht="16.5" customHeight="1">
      <c r="A172" s="430">
        <v>163</v>
      </c>
      <c r="B172" s="348" t="s">
        <v>1793</v>
      </c>
      <c r="C172" s="390" t="s">
        <v>184</v>
      </c>
      <c r="D172" s="390" t="s">
        <v>2129</v>
      </c>
      <c r="E172" s="378" t="s">
        <v>2711</v>
      </c>
      <c r="F172" s="87" t="s">
        <v>10</v>
      </c>
      <c r="G172" s="378"/>
      <c r="H172" s="378"/>
      <c r="I172" s="397"/>
      <c r="J172" s="751"/>
      <c r="K172" s="440"/>
      <c r="L172" s="112"/>
    </row>
    <row r="173" spans="1:12" s="113" customFormat="1" ht="16.5" customHeight="1">
      <c r="A173" s="430">
        <v>164</v>
      </c>
      <c r="B173" s="348" t="s">
        <v>1793</v>
      </c>
      <c r="C173" s="390" t="s">
        <v>184</v>
      </c>
      <c r="D173" s="390" t="s">
        <v>2130</v>
      </c>
      <c r="E173" s="378" t="s">
        <v>2711</v>
      </c>
      <c r="F173" s="87" t="s">
        <v>10</v>
      </c>
      <c r="G173" s="378"/>
      <c r="H173" s="378"/>
      <c r="I173" s="397" t="s">
        <v>2712</v>
      </c>
      <c r="J173" s="751"/>
      <c r="K173" s="440"/>
      <c r="L173" s="112"/>
    </row>
    <row r="174" spans="1:12" ht="16.5" customHeight="1">
      <c r="A174" s="430">
        <v>165</v>
      </c>
      <c r="B174" s="348" t="s">
        <v>1793</v>
      </c>
      <c r="C174" s="349" t="s">
        <v>931</v>
      </c>
      <c r="D174" s="362" t="s">
        <v>1307</v>
      </c>
      <c r="E174" s="347"/>
      <c r="F174" s="385" t="s">
        <v>11</v>
      </c>
      <c r="G174" s="351"/>
      <c r="H174" s="351"/>
      <c r="I174" s="398" t="s">
        <v>2052</v>
      </c>
      <c r="J174" s="361" t="s">
        <v>1840</v>
      </c>
      <c r="K174" s="431"/>
      <c r="L174" s="173"/>
    </row>
    <row r="175" spans="1:12" ht="16.5" customHeight="1">
      <c r="A175" s="430">
        <v>166</v>
      </c>
      <c r="B175" s="348" t="s">
        <v>1793</v>
      </c>
      <c r="C175" s="349" t="s">
        <v>931</v>
      </c>
      <c r="D175" s="362" t="s">
        <v>1308</v>
      </c>
      <c r="E175" s="347"/>
      <c r="F175" s="385" t="s">
        <v>11</v>
      </c>
      <c r="G175" s="351"/>
      <c r="H175" s="351"/>
      <c r="I175" s="399" t="s">
        <v>2053</v>
      </c>
      <c r="J175" s="361" t="s">
        <v>1840</v>
      </c>
      <c r="K175" s="431"/>
      <c r="L175" s="173"/>
    </row>
    <row r="176" spans="1:12" ht="16.5" customHeight="1">
      <c r="A176" s="430">
        <v>167</v>
      </c>
      <c r="B176" s="348" t="s">
        <v>1793</v>
      </c>
      <c r="C176" s="349" t="s">
        <v>931</v>
      </c>
      <c r="D176" s="362" t="s">
        <v>1309</v>
      </c>
      <c r="E176" s="347"/>
      <c r="F176" s="385" t="s">
        <v>11</v>
      </c>
      <c r="G176" s="351"/>
      <c r="H176" s="351"/>
      <c r="I176" s="398" t="s">
        <v>2054</v>
      </c>
      <c r="J176" s="361" t="s">
        <v>1841</v>
      </c>
      <c r="K176" s="431"/>
      <c r="L176" s="173"/>
    </row>
    <row r="177" spans="1:15" ht="16.5" customHeight="1">
      <c r="A177" s="430">
        <v>168</v>
      </c>
      <c r="B177" s="348" t="s">
        <v>1793</v>
      </c>
      <c r="C177" s="349" t="s">
        <v>931</v>
      </c>
      <c r="D177" s="362" t="s">
        <v>1310</v>
      </c>
      <c r="E177" s="347"/>
      <c r="F177" s="385" t="s">
        <v>11</v>
      </c>
      <c r="G177" s="351"/>
      <c r="H177" s="351"/>
      <c r="I177" s="399" t="s">
        <v>2055</v>
      </c>
      <c r="J177" s="389" t="s">
        <v>1841</v>
      </c>
      <c r="K177" s="431"/>
      <c r="L177" s="173"/>
    </row>
    <row r="178" spans="1:15" ht="16.5" customHeight="1">
      <c r="A178" s="430">
        <v>169</v>
      </c>
      <c r="B178" s="348" t="s">
        <v>1793</v>
      </c>
      <c r="C178" s="349" t="s">
        <v>1650</v>
      </c>
      <c r="D178" s="400" t="s">
        <v>1139</v>
      </c>
      <c r="E178" s="401"/>
      <c r="F178" s="385" t="s">
        <v>11</v>
      </c>
      <c r="G178" s="351"/>
      <c r="H178" s="351"/>
      <c r="I178" s="360"/>
      <c r="J178" s="402" t="s">
        <v>1684</v>
      </c>
      <c r="K178" s="441" t="s">
        <v>1933</v>
      </c>
      <c r="L178" s="174"/>
      <c r="N178" s="163" t="s">
        <v>1842</v>
      </c>
    </row>
    <row r="179" spans="1:15" ht="16.5" customHeight="1">
      <c r="A179" s="430">
        <v>170</v>
      </c>
      <c r="B179" s="348" t="s">
        <v>1793</v>
      </c>
      <c r="C179" s="349" t="s">
        <v>1650</v>
      </c>
      <c r="D179" s="400" t="s">
        <v>1688</v>
      </c>
      <c r="E179" s="401"/>
      <c r="F179" s="385" t="s">
        <v>11</v>
      </c>
      <c r="G179" s="351"/>
      <c r="H179" s="351"/>
      <c r="I179" s="360"/>
      <c r="J179" s="403" t="s">
        <v>1639</v>
      </c>
      <c r="K179" s="442" t="s">
        <v>1934</v>
      </c>
      <c r="L179" s="174"/>
      <c r="N179" s="175"/>
    </row>
    <row r="180" spans="1:15" ht="16.5" customHeight="1">
      <c r="A180" s="430">
        <v>171</v>
      </c>
      <c r="B180" s="348" t="s">
        <v>1793</v>
      </c>
      <c r="C180" s="349" t="s">
        <v>1650</v>
      </c>
      <c r="D180" s="400" t="s">
        <v>1140</v>
      </c>
      <c r="E180" s="401"/>
      <c r="F180" s="385" t="s">
        <v>11</v>
      </c>
      <c r="G180" s="351"/>
      <c r="H180" s="351"/>
      <c r="I180" s="360"/>
      <c r="J180" s="402" t="s">
        <v>1640</v>
      </c>
      <c r="K180" s="441" t="s">
        <v>1747</v>
      </c>
      <c r="L180" s="174"/>
      <c r="N180" s="175"/>
    </row>
    <row r="181" spans="1:15" ht="16.5" customHeight="1">
      <c r="A181" s="430">
        <v>172</v>
      </c>
      <c r="B181" s="348" t="s">
        <v>1793</v>
      </c>
      <c r="C181" s="349" t="s">
        <v>1650</v>
      </c>
      <c r="D181" s="400" t="s">
        <v>1141</v>
      </c>
      <c r="E181" s="401"/>
      <c r="F181" s="385" t="s">
        <v>11</v>
      </c>
      <c r="G181" s="351"/>
      <c r="H181" s="351"/>
      <c r="I181" s="360"/>
      <c r="J181" s="403" t="s">
        <v>1686</v>
      </c>
      <c r="K181" s="442" t="s">
        <v>1935</v>
      </c>
      <c r="L181" s="176"/>
      <c r="N181" s="175"/>
    </row>
    <row r="182" spans="1:15" ht="16.5" customHeight="1">
      <c r="A182" s="430">
        <v>173</v>
      </c>
      <c r="B182" s="348" t="s">
        <v>1793</v>
      </c>
      <c r="C182" s="349" t="s">
        <v>1650</v>
      </c>
      <c r="D182" s="400" t="s">
        <v>2657</v>
      </c>
      <c r="E182" s="401"/>
      <c r="F182" s="385" t="s">
        <v>11</v>
      </c>
      <c r="G182" s="351"/>
      <c r="H182" s="351"/>
      <c r="I182" s="360"/>
      <c r="J182" s="403" t="s">
        <v>1739</v>
      </c>
      <c r="K182" s="443" t="s">
        <v>2655</v>
      </c>
      <c r="L182" s="174"/>
      <c r="N182" s="175"/>
    </row>
    <row r="183" spans="1:15" ht="16.5" customHeight="1">
      <c r="A183" s="430">
        <v>174</v>
      </c>
      <c r="B183" s="348" t="s">
        <v>1793</v>
      </c>
      <c r="C183" s="349" t="s">
        <v>1650</v>
      </c>
      <c r="D183" s="400" t="s">
        <v>1689</v>
      </c>
      <c r="E183" s="401"/>
      <c r="F183" s="385" t="s">
        <v>11</v>
      </c>
      <c r="G183" s="351"/>
      <c r="H183" s="351"/>
      <c r="I183" s="360"/>
      <c r="J183" s="403" t="s">
        <v>1690</v>
      </c>
      <c r="K183" s="442" t="s">
        <v>1936</v>
      </c>
      <c r="L183" s="174"/>
      <c r="N183" s="175"/>
    </row>
    <row r="184" spans="1:15" ht="16.5" customHeight="1">
      <c r="A184" s="430">
        <v>175</v>
      </c>
      <c r="B184" s="348" t="s">
        <v>1793</v>
      </c>
      <c r="C184" s="349" t="s">
        <v>1650</v>
      </c>
      <c r="D184" s="400" t="s">
        <v>1143</v>
      </c>
      <c r="E184" s="401"/>
      <c r="F184" s="385" t="s">
        <v>11</v>
      </c>
      <c r="G184" s="351"/>
      <c r="H184" s="351"/>
      <c r="I184" s="360"/>
      <c r="J184" s="402" t="s">
        <v>1644</v>
      </c>
      <c r="K184" s="441" t="s">
        <v>1937</v>
      </c>
      <c r="L184" s="174"/>
      <c r="N184" s="175"/>
    </row>
    <row r="185" spans="1:15" ht="16.5" customHeight="1">
      <c r="A185" s="430">
        <v>176</v>
      </c>
      <c r="B185" s="348" t="s">
        <v>1793</v>
      </c>
      <c r="C185" s="349" t="s">
        <v>1650</v>
      </c>
      <c r="D185" s="400" t="s">
        <v>1642</v>
      </c>
      <c r="E185" s="401"/>
      <c r="F185" s="385" t="s">
        <v>11</v>
      </c>
      <c r="G185" s="351"/>
      <c r="H185" s="351"/>
      <c r="I185" s="360"/>
      <c r="J185" s="402" t="s">
        <v>1641</v>
      </c>
      <c r="K185" s="441" t="s">
        <v>1748</v>
      </c>
      <c r="L185" s="174"/>
      <c r="N185" s="175"/>
    </row>
    <row r="186" spans="1:15" ht="16.5" customHeight="1">
      <c r="A186" s="430">
        <v>177</v>
      </c>
      <c r="B186" s="348" t="s">
        <v>1793</v>
      </c>
      <c r="C186" s="349" t="s">
        <v>1650</v>
      </c>
      <c r="D186" s="400" t="s">
        <v>1144</v>
      </c>
      <c r="E186" s="401"/>
      <c r="F186" s="385" t="s">
        <v>11</v>
      </c>
      <c r="G186" s="351"/>
      <c r="H186" s="351"/>
      <c r="I186" s="360"/>
      <c r="J186" s="402" t="s">
        <v>1643</v>
      </c>
      <c r="K186" s="441" t="s">
        <v>1938</v>
      </c>
      <c r="L186" s="174"/>
      <c r="N186" s="175"/>
    </row>
    <row r="187" spans="1:15" ht="16.5" customHeight="1">
      <c r="A187" s="430">
        <v>178</v>
      </c>
      <c r="B187" s="348" t="s">
        <v>1793</v>
      </c>
      <c r="C187" s="349" t="s">
        <v>1650</v>
      </c>
      <c r="D187" s="400" t="s">
        <v>1145</v>
      </c>
      <c r="E187" s="401"/>
      <c r="F187" s="385" t="s">
        <v>11</v>
      </c>
      <c r="G187" s="351"/>
      <c r="H187" s="351"/>
      <c r="I187" s="360"/>
      <c r="J187" s="402" t="s">
        <v>1685</v>
      </c>
      <c r="K187" s="441" t="s">
        <v>1749</v>
      </c>
      <c r="L187" s="174"/>
      <c r="N187" s="175"/>
    </row>
    <row r="188" spans="1:15" ht="16.5" customHeight="1">
      <c r="A188" s="430">
        <v>179</v>
      </c>
      <c r="B188" s="348" t="s">
        <v>1793</v>
      </c>
      <c r="C188" s="405" t="s">
        <v>1843</v>
      </c>
      <c r="D188" s="405" t="s">
        <v>1844</v>
      </c>
      <c r="E188" s="347"/>
      <c r="F188" s="366" t="s">
        <v>1786</v>
      </c>
      <c r="G188" s="351"/>
      <c r="H188" s="351"/>
      <c r="I188" s="360"/>
      <c r="J188" s="389" t="s">
        <v>1845</v>
      </c>
      <c r="K188" s="431"/>
      <c r="L188" s="177"/>
      <c r="M188" s="178" t="s">
        <v>1846</v>
      </c>
    </row>
    <row r="189" spans="1:15" ht="16.5" customHeight="1">
      <c r="A189" s="430">
        <v>180</v>
      </c>
      <c r="B189" s="348" t="s">
        <v>1793</v>
      </c>
      <c r="C189" s="349" t="s">
        <v>186</v>
      </c>
      <c r="D189" s="354" t="s">
        <v>910</v>
      </c>
      <c r="E189" s="347"/>
      <c r="F189" s="350" t="s">
        <v>11</v>
      </c>
      <c r="G189" s="351"/>
      <c r="H189" s="351"/>
      <c r="I189" s="360"/>
      <c r="J189" s="361" t="s">
        <v>1847</v>
      </c>
      <c r="K189" s="431"/>
      <c r="L189" s="179"/>
      <c r="M189" s="180"/>
      <c r="N189" s="181"/>
      <c r="O189" s="177"/>
    </row>
    <row r="190" spans="1:15" s="162" customFormat="1" ht="16.5" customHeight="1">
      <c r="A190" s="430">
        <v>181</v>
      </c>
      <c r="B190" s="348" t="s">
        <v>1793</v>
      </c>
      <c r="C190" s="349" t="s">
        <v>366</v>
      </c>
      <c r="D190" s="354" t="s">
        <v>367</v>
      </c>
      <c r="E190" s="406" t="s">
        <v>368</v>
      </c>
      <c r="F190" s="407" t="s">
        <v>11</v>
      </c>
      <c r="G190" s="408"/>
      <c r="H190" s="409"/>
      <c r="I190" s="410" t="s">
        <v>369</v>
      </c>
      <c r="J190" s="411" t="s">
        <v>1848</v>
      </c>
      <c r="K190" s="745"/>
      <c r="L190" s="182"/>
    </row>
    <row r="191" spans="1:15" s="162" customFormat="1" ht="16.5" customHeight="1">
      <c r="A191" s="430">
        <v>182</v>
      </c>
      <c r="B191" s="348" t="s">
        <v>1793</v>
      </c>
      <c r="C191" s="349" t="s">
        <v>366</v>
      </c>
      <c r="D191" s="354" t="s">
        <v>370</v>
      </c>
      <c r="E191" s="406" t="s">
        <v>368</v>
      </c>
      <c r="F191" s="407" t="s">
        <v>11</v>
      </c>
      <c r="G191" s="408"/>
      <c r="H191" s="409"/>
      <c r="I191" s="410" t="s">
        <v>371</v>
      </c>
      <c r="J191" s="411" t="s">
        <v>1849</v>
      </c>
      <c r="K191" s="746"/>
      <c r="L191" s="182"/>
    </row>
    <row r="192" spans="1:15" s="162" customFormat="1" ht="16.5" customHeight="1">
      <c r="A192" s="430">
        <v>183</v>
      </c>
      <c r="B192" s="348" t="s">
        <v>1793</v>
      </c>
      <c r="C192" s="349" t="s">
        <v>366</v>
      </c>
      <c r="D192" s="354" t="s">
        <v>372</v>
      </c>
      <c r="E192" s="406" t="s">
        <v>368</v>
      </c>
      <c r="F192" s="407" t="s">
        <v>11</v>
      </c>
      <c r="G192" s="408"/>
      <c r="H192" s="409"/>
      <c r="I192" s="410" t="s">
        <v>373</v>
      </c>
      <c r="J192" s="411" t="s">
        <v>1850</v>
      </c>
      <c r="K192" s="746"/>
      <c r="L192" s="182"/>
    </row>
    <row r="193" spans="1:14" s="162" customFormat="1" ht="16.5" customHeight="1">
      <c r="A193" s="430">
        <v>184</v>
      </c>
      <c r="B193" s="348" t="s">
        <v>1793</v>
      </c>
      <c r="C193" s="349" t="s">
        <v>366</v>
      </c>
      <c r="D193" s="354" t="s">
        <v>374</v>
      </c>
      <c r="E193" s="412"/>
      <c r="F193" s="407" t="s">
        <v>11</v>
      </c>
      <c r="G193" s="408"/>
      <c r="H193" s="409"/>
      <c r="I193" s="410" t="s">
        <v>1851</v>
      </c>
      <c r="J193" s="413"/>
      <c r="K193" s="746"/>
      <c r="L193" s="182"/>
    </row>
    <row r="194" spans="1:14" s="162" customFormat="1" ht="16.5" customHeight="1">
      <c r="A194" s="430">
        <v>185</v>
      </c>
      <c r="B194" s="348" t="s">
        <v>1793</v>
      </c>
      <c r="C194" s="349" t="s">
        <v>366</v>
      </c>
      <c r="D194" s="354" t="s">
        <v>375</v>
      </c>
      <c r="E194" s="412"/>
      <c r="F194" s="407" t="s">
        <v>11</v>
      </c>
      <c r="G194" s="408"/>
      <c r="H194" s="409"/>
      <c r="I194" s="414"/>
      <c r="J194" s="411" t="s">
        <v>1852</v>
      </c>
      <c r="K194" s="746"/>
      <c r="L194" s="182"/>
      <c r="N194" s="183"/>
    </row>
    <row r="195" spans="1:14" s="162" customFormat="1" ht="16.5" customHeight="1">
      <c r="A195" s="430">
        <v>186</v>
      </c>
      <c r="B195" s="348" t="s">
        <v>1793</v>
      </c>
      <c r="C195" s="349" t="s">
        <v>366</v>
      </c>
      <c r="D195" s="354" t="s">
        <v>376</v>
      </c>
      <c r="E195" s="412"/>
      <c r="F195" s="407" t="s">
        <v>11</v>
      </c>
      <c r="G195" s="408"/>
      <c r="H195" s="409"/>
      <c r="I195" s="410" t="s">
        <v>377</v>
      </c>
      <c r="J195" s="411" t="s">
        <v>1853</v>
      </c>
      <c r="K195" s="746"/>
      <c r="L195" s="182"/>
    </row>
    <row r="196" spans="1:14" s="162" customFormat="1" ht="16.5" customHeight="1">
      <c r="A196" s="430">
        <v>187</v>
      </c>
      <c r="B196" s="348" t="s">
        <v>1793</v>
      </c>
      <c r="C196" s="349" t="s">
        <v>366</v>
      </c>
      <c r="D196" s="354" t="s">
        <v>378</v>
      </c>
      <c r="E196" s="406" t="s">
        <v>379</v>
      </c>
      <c r="F196" s="407" t="s">
        <v>11</v>
      </c>
      <c r="G196" s="408"/>
      <c r="H196" s="409"/>
      <c r="I196" s="410" t="s">
        <v>380</v>
      </c>
      <c r="J196" s="411"/>
      <c r="K196" s="746"/>
      <c r="L196" s="182"/>
    </row>
    <row r="197" spans="1:14" s="162" customFormat="1" ht="16.5" customHeight="1">
      <c r="A197" s="430">
        <v>188</v>
      </c>
      <c r="B197" s="348" t="s">
        <v>1793</v>
      </c>
      <c r="C197" s="349" t="s">
        <v>366</v>
      </c>
      <c r="D197" s="354" t="s">
        <v>381</v>
      </c>
      <c r="E197" s="406" t="s">
        <v>382</v>
      </c>
      <c r="F197" s="407" t="s">
        <v>11</v>
      </c>
      <c r="G197" s="408"/>
      <c r="H197" s="409"/>
      <c r="I197" s="410" t="s">
        <v>383</v>
      </c>
      <c r="J197" s="411"/>
      <c r="K197" s="746"/>
      <c r="L197" s="182"/>
    </row>
    <row r="198" spans="1:14" s="162" customFormat="1" ht="16.5" customHeight="1">
      <c r="A198" s="430">
        <v>189</v>
      </c>
      <c r="B198" s="348" t="s">
        <v>1793</v>
      </c>
      <c r="C198" s="349" t="s">
        <v>366</v>
      </c>
      <c r="D198" s="354" t="s">
        <v>384</v>
      </c>
      <c r="E198" s="406" t="s">
        <v>385</v>
      </c>
      <c r="F198" s="407" t="s">
        <v>11</v>
      </c>
      <c r="G198" s="408"/>
      <c r="H198" s="409"/>
      <c r="I198" s="410" t="s">
        <v>380</v>
      </c>
      <c r="J198" s="411"/>
      <c r="K198" s="746"/>
      <c r="L198" s="182"/>
    </row>
    <row r="199" spans="1:14" s="162" customFormat="1" ht="16.5" customHeight="1">
      <c r="A199" s="430">
        <v>190</v>
      </c>
      <c r="B199" s="348" t="s">
        <v>1793</v>
      </c>
      <c r="C199" s="349" t="s">
        <v>366</v>
      </c>
      <c r="D199" s="354" t="s">
        <v>386</v>
      </c>
      <c r="E199" s="406" t="s">
        <v>379</v>
      </c>
      <c r="F199" s="407" t="s">
        <v>11</v>
      </c>
      <c r="G199" s="408"/>
      <c r="H199" s="409"/>
      <c r="I199" s="410" t="s">
        <v>387</v>
      </c>
      <c r="J199" s="411"/>
      <c r="K199" s="746"/>
      <c r="L199" s="182"/>
    </row>
    <row r="200" spans="1:14" s="162" customFormat="1" ht="16.5" customHeight="1">
      <c r="A200" s="430">
        <v>191</v>
      </c>
      <c r="B200" s="348" t="s">
        <v>1793</v>
      </c>
      <c r="C200" s="349" t="s">
        <v>366</v>
      </c>
      <c r="D200" s="354" t="s">
        <v>388</v>
      </c>
      <c r="E200" s="406" t="s">
        <v>389</v>
      </c>
      <c r="F200" s="407" t="s">
        <v>11</v>
      </c>
      <c r="G200" s="408"/>
      <c r="H200" s="409"/>
      <c r="I200" s="410" t="s">
        <v>390</v>
      </c>
      <c r="J200" s="411"/>
      <c r="K200" s="746"/>
      <c r="L200" s="182"/>
    </row>
    <row r="201" spans="1:14" s="162" customFormat="1" ht="16.5" customHeight="1">
      <c r="A201" s="430">
        <v>192</v>
      </c>
      <c r="B201" s="348" t="s">
        <v>1793</v>
      </c>
      <c r="C201" s="349" t="s">
        <v>366</v>
      </c>
      <c r="D201" s="354" t="s">
        <v>391</v>
      </c>
      <c r="E201" s="406" t="s">
        <v>392</v>
      </c>
      <c r="F201" s="407" t="s">
        <v>11</v>
      </c>
      <c r="G201" s="408"/>
      <c r="H201" s="409"/>
      <c r="I201" s="410" t="s">
        <v>380</v>
      </c>
      <c r="J201" s="411"/>
      <c r="K201" s="746"/>
      <c r="L201" s="182"/>
    </row>
    <row r="202" spans="1:14" s="162" customFormat="1" ht="16.5" customHeight="1">
      <c r="A202" s="430">
        <v>193</v>
      </c>
      <c r="B202" s="348" t="s">
        <v>1793</v>
      </c>
      <c r="C202" s="349" t="s">
        <v>366</v>
      </c>
      <c r="D202" s="354" t="s">
        <v>393</v>
      </c>
      <c r="E202" s="406" t="s">
        <v>394</v>
      </c>
      <c r="F202" s="407" t="s">
        <v>11</v>
      </c>
      <c r="G202" s="408"/>
      <c r="H202" s="409"/>
      <c r="I202" s="415" t="s">
        <v>1854</v>
      </c>
      <c r="J202" s="411"/>
      <c r="K202" s="746"/>
      <c r="L202" s="182"/>
    </row>
    <row r="203" spans="1:14" s="162" customFormat="1" ht="16.5" customHeight="1">
      <c r="A203" s="430">
        <v>194</v>
      </c>
      <c r="B203" s="348" t="s">
        <v>1793</v>
      </c>
      <c r="C203" s="349" t="s">
        <v>366</v>
      </c>
      <c r="D203" s="354" t="s">
        <v>395</v>
      </c>
      <c r="E203" s="406" t="s">
        <v>396</v>
      </c>
      <c r="F203" s="407" t="s">
        <v>11</v>
      </c>
      <c r="G203" s="408"/>
      <c r="H203" s="409"/>
      <c r="I203" s="410" t="s">
        <v>397</v>
      </c>
      <c r="J203" s="411"/>
      <c r="K203" s="746"/>
      <c r="L203" s="182"/>
    </row>
    <row r="204" spans="1:14" s="162" customFormat="1" ht="16.5" customHeight="1">
      <c r="A204" s="430">
        <v>195</v>
      </c>
      <c r="B204" s="348" t="s">
        <v>1793</v>
      </c>
      <c r="C204" s="349" t="s">
        <v>366</v>
      </c>
      <c r="D204" s="354" t="s">
        <v>398</v>
      </c>
      <c r="E204" s="412"/>
      <c r="F204" s="407" t="s">
        <v>11</v>
      </c>
      <c r="G204" s="408"/>
      <c r="H204" s="409"/>
      <c r="I204" s="414"/>
      <c r="J204" s="411" t="s">
        <v>1855</v>
      </c>
      <c r="K204" s="746"/>
      <c r="L204" s="182"/>
    </row>
    <row r="205" spans="1:14" s="162" customFormat="1" ht="16.5" customHeight="1">
      <c r="A205" s="430">
        <v>196</v>
      </c>
      <c r="B205" s="348" t="s">
        <v>1793</v>
      </c>
      <c r="C205" s="349" t="s">
        <v>366</v>
      </c>
      <c r="D205" s="362" t="s">
        <v>399</v>
      </c>
      <c r="E205" s="412"/>
      <c r="F205" s="407" t="s">
        <v>11</v>
      </c>
      <c r="G205" s="408"/>
      <c r="H205" s="409"/>
      <c r="I205" s="416"/>
      <c r="J205" s="411" t="s">
        <v>1856</v>
      </c>
      <c r="K205" s="746"/>
      <c r="L205" s="182"/>
    </row>
    <row r="206" spans="1:14" s="162" customFormat="1" ht="16.5" customHeight="1">
      <c r="A206" s="430">
        <v>197</v>
      </c>
      <c r="B206" s="348" t="s">
        <v>1793</v>
      </c>
      <c r="C206" s="349" t="s">
        <v>366</v>
      </c>
      <c r="D206" s="362" t="s">
        <v>1857</v>
      </c>
      <c r="E206" s="412"/>
      <c r="F206" s="407" t="s">
        <v>11</v>
      </c>
      <c r="G206" s="408"/>
      <c r="H206" s="409"/>
      <c r="I206" s="410" t="s">
        <v>400</v>
      </c>
      <c r="J206" s="411" t="s">
        <v>1858</v>
      </c>
      <c r="K206" s="746"/>
      <c r="L206" s="182"/>
    </row>
    <row r="207" spans="1:14" s="162" customFormat="1" ht="16.5" customHeight="1">
      <c r="A207" s="430">
        <v>198</v>
      </c>
      <c r="B207" s="348" t="s">
        <v>1793</v>
      </c>
      <c r="C207" s="349" t="s">
        <v>366</v>
      </c>
      <c r="D207" s="362" t="s">
        <v>1859</v>
      </c>
      <c r="E207" s="412"/>
      <c r="F207" s="366" t="s">
        <v>1786</v>
      </c>
      <c r="G207" s="408"/>
      <c r="H207" s="409"/>
      <c r="I207" s="410" t="s">
        <v>401</v>
      </c>
      <c r="J207" s="411" t="s">
        <v>1860</v>
      </c>
      <c r="K207" s="746"/>
      <c r="L207" s="184"/>
    </row>
    <row r="208" spans="1:14" s="162" customFormat="1" ht="16.5" customHeight="1">
      <c r="A208" s="430">
        <v>199</v>
      </c>
      <c r="B208" s="348" t="s">
        <v>1793</v>
      </c>
      <c r="C208" s="349" t="s">
        <v>366</v>
      </c>
      <c r="D208" s="362" t="s">
        <v>1861</v>
      </c>
      <c r="E208" s="412"/>
      <c r="F208" s="407" t="s">
        <v>11</v>
      </c>
      <c r="G208" s="408"/>
      <c r="H208" s="409"/>
      <c r="I208" s="410" t="s">
        <v>402</v>
      </c>
      <c r="J208" s="411" t="s">
        <v>1862</v>
      </c>
      <c r="K208" s="746"/>
      <c r="L208" s="182"/>
    </row>
    <row r="209" spans="1:42" s="162" customFormat="1" ht="16.5" customHeight="1">
      <c r="A209" s="430">
        <v>200</v>
      </c>
      <c r="B209" s="348" t="s">
        <v>1793</v>
      </c>
      <c r="C209" s="349" t="s">
        <v>366</v>
      </c>
      <c r="D209" s="362" t="s">
        <v>404</v>
      </c>
      <c r="E209" s="412"/>
      <c r="F209" s="407" t="s">
        <v>11</v>
      </c>
      <c r="G209" s="408"/>
      <c r="H209" s="409"/>
      <c r="I209" s="410" t="s">
        <v>405</v>
      </c>
      <c r="J209" s="411"/>
      <c r="K209" s="746"/>
      <c r="L209" s="182"/>
    </row>
    <row r="210" spans="1:42" s="162" customFormat="1" ht="16.5" customHeight="1">
      <c r="A210" s="430">
        <v>201</v>
      </c>
      <c r="B210" s="348" t="s">
        <v>1793</v>
      </c>
      <c r="C210" s="349" t="s">
        <v>366</v>
      </c>
      <c r="D210" s="362" t="s">
        <v>406</v>
      </c>
      <c r="E210" s="412"/>
      <c r="F210" s="407" t="s">
        <v>11</v>
      </c>
      <c r="G210" s="408"/>
      <c r="H210" s="409"/>
      <c r="I210" s="416"/>
      <c r="J210" s="411" t="s">
        <v>1863</v>
      </c>
      <c r="K210" s="746"/>
      <c r="L210" s="184"/>
    </row>
    <row r="211" spans="1:42" s="162" customFormat="1" ht="16.5" customHeight="1">
      <c r="A211" s="430">
        <v>202</v>
      </c>
      <c r="B211" s="348" t="s">
        <v>1793</v>
      </c>
      <c r="C211" s="349" t="s">
        <v>366</v>
      </c>
      <c r="D211" s="362" t="s">
        <v>407</v>
      </c>
      <c r="E211" s="406" t="s">
        <v>408</v>
      </c>
      <c r="F211" s="407" t="s">
        <v>11</v>
      </c>
      <c r="G211" s="408"/>
      <c r="H211" s="409"/>
      <c r="I211" s="410" t="s">
        <v>409</v>
      </c>
      <c r="J211" s="411" t="s">
        <v>1864</v>
      </c>
      <c r="K211" s="746"/>
      <c r="L211" s="182"/>
    </row>
    <row r="212" spans="1:42" s="162" customFormat="1" ht="16.5" customHeight="1">
      <c r="A212" s="430">
        <v>203</v>
      </c>
      <c r="B212" s="348" t="s">
        <v>1793</v>
      </c>
      <c r="C212" s="349" t="s">
        <v>366</v>
      </c>
      <c r="D212" s="362" t="s">
        <v>410</v>
      </c>
      <c r="E212" s="412"/>
      <c r="F212" s="407" t="s">
        <v>11</v>
      </c>
      <c r="G212" s="408"/>
      <c r="H212" s="409"/>
      <c r="I212" s="414"/>
      <c r="J212" s="411" t="s">
        <v>403</v>
      </c>
      <c r="K212" s="746"/>
      <c r="L212" s="182"/>
    </row>
    <row r="213" spans="1:42" s="162" customFormat="1" ht="16.5" customHeight="1">
      <c r="A213" s="430">
        <v>204</v>
      </c>
      <c r="B213" s="348" t="s">
        <v>1793</v>
      </c>
      <c r="C213" s="349" t="s">
        <v>366</v>
      </c>
      <c r="D213" s="362" t="s">
        <v>411</v>
      </c>
      <c r="E213" s="406" t="s">
        <v>412</v>
      </c>
      <c r="F213" s="407" t="s">
        <v>11</v>
      </c>
      <c r="G213" s="408"/>
      <c r="H213" s="409"/>
      <c r="I213" s="410" t="s">
        <v>413</v>
      </c>
      <c r="J213" s="411" t="s">
        <v>1865</v>
      </c>
      <c r="K213" s="746"/>
      <c r="L213" s="182"/>
    </row>
    <row r="214" spans="1:42" s="162" customFormat="1" ht="16.5" customHeight="1">
      <c r="A214" s="430">
        <v>205</v>
      </c>
      <c r="B214" s="348" t="s">
        <v>1793</v>
      </c>
      <c r="C214" s="349" t="s">
        <v>366</v>
      </c>
      <c r="D214" s="362" t="s">
        <v>414</v>
      </c>
      <c r="E214" s="406" t="s">
        <v>415</v>
      </c>
      <c r="F214" s="407" t="s">
        <v>11</v>
      </c>
      <c r="G214" s="408"/>
      <c r="H214" s="409"/>
      <c r="I214" s="410" t="s">
        <v>416</v>
      </c>
      <c r="J214" s="411" t="s">
        <v>2361</v>
      </c>
      <c r="K214" s="746"/>
      <c r="L214" s="182"/>
    </row>
    <row r="215" spans="1:42" s="162" customFormat="1" ht="16.5" customHeight="1">
      <c r="A215" s="430">
        <v>206</v>
      </c>
      <c r="B215" s="348" t="s">
        <v>1793</v>
      </c>
      <c r="C215" s="349" t="s">
        <v>366</v>
      </c>
      <c r="D215" s="362" t="s">
        <v>417</v>
      </c>
      <c r="E215" s="406" t="s">
        <v>412</v>
      </c>
      <c r="F215" s="407" t="s">
        <v>11</v>
      </c>
      <c r="G215" s="408"/>
      <c r="H215" s="409"/>
      <c r="I215" s="410" t="s">
        <v>413</v>
      </c>
      <c r="J215" s="411" t="s">
        <v>1866</v>
      </c>
      <c r="K215" s="746"/>
      <c r="L215" s="182"/>
    </row>
    <row r="216" spans="1:42" s="162" customFormat="1" ht="16.5" customHeight="1">
      <c r="A216" s="430">
        <v>207</v>
      </c>
      <c r="B216" s="348" t="s">
        <v>1793</v>
      </c>
      <c r="C216" s="349" t="s">
        <v>366</v>
      </c>
      <c r="D216" s="362" t="s">
        <v>418</v>
      </c>
      <c r="E216" s="417"/>
      <c r="F216" s="407" t="s">
        <v>11</v>
      </c>
      <c r="G216" s="418"/>
      <c r="H216" s="409"/>
      <c r="I216" s="416"/>
      <c r="J216" s="419" t="s">
        <v>1867</v>
      </c>
      <c r="K216" s="746"/>
      <c r="L216" s="182"/>
    </row>
    <row r="217" spans="1:42" s="162" customFormat="1" ht="16.5" customHeight="1">
      <c r="A217" s="430">
        <v>208</v>
      </c>
      <c r="B217" s="348" t="s">
        <v>1793</v>
      </c>
      <c r="C217" s="349" t="s">
        <v>366</v>
      </c>
      <c r="D217" s="362" t="s">
        <v>419</v>
      </c>
      <c r="E217" s="412"/>
      <c r="F217" s="407" t="s">
        <v>11</v>
      </c>
      <c r="G217" s="408"/>
      <c r="H217" s="409"/>
      <c r="I217" s="416"/>
      <c r="J217" s="411" t="s">
        <v>1868</v>
      </c>
      <c r="K217" s="746"/>
      <c r="L217" s="182"/>
    </row>
    <row r="218" spans="1:42" s="162" customFormat="1" ht="16.5" customHeight="1">
      <c r="A218" s="430">
        <v>209</v>
      </c>
      <c r="B218" s="348" t="s">
        <v>1793</v>
      </c>
      <c r="C218" s="349" t="s">
        <v>366</v>
      </c>
      <c r="D218" s="362" t="s">
        <v>420</v>
      </c>
      <c r="E218" s="412"/>
      <c r="F218" s="407" t="s">
        <v>11</v>
      </c>
      <c r="G218" s="408"/>
      <c r="H218" s="409"/>
      <c r="I218" s="416"/>
      <c r="J218" s="411" t="s">
        <v>1869</v>
      </c>
      <c r="K218" s="746"/>
      <c r="L218" s="182"/>
    </row>
    <row r="219" spans="1:42" s="162" customFormat="1" ht="16.5" customHeight="1">
      <c r="A219" s="430">
        <v>210</v>
      </c>
      <c r="B219" s="348" t="s">
        <v>1793</v>
      </c>
      <c r="C219" s="349" t="s">
        <v>366</v>
      </c>
      <c r="D219" s="362" t="s">
        <v>421</v>
      </c>
      <c r="E219" s="412"/>
      <c r="F219" s="407" t="s">
        <v>11</v>
      </c>
      <c r="G219" s="408"/>
      <c r="H219" s="409"/>
      <c r="I219" s="410" t="s">
        <v>400</v>
      </c>
      <c r="J219" s="411" t="s">
        <v>1870</v>
      </c>
      <c r="K219" s="746"/>
      <c r="L219" s="182"/>
    </row>
    <row r="220" spans="1:42" s="162" customFormat="1" ht="16.5" customHeight="1">
      <c r="A220" s="430">
        <v>211</v>
      </c>
      <c r="B220" s="348" t="s">
        <v>1793</v>
      </c>
      <c r="C220" s="349" t="s">
        <v>366</v>
      </c>
      <c r="D220" s="362" t="s">
        <v>422</v>
      </c>
      <c r="E220" s="412"/>
      <c r="F220" s="366" t="s">
        <v>1786</v>
      </c>
      <c r="G220" s="408"/>
      <c r="H220" s="409"/>
      <c r="I220" s="410" t="s">
        <v>401</v>
      </c>
      <c r="J220" s="411" t="s">
        <v>1871</v>
      </c>
      <c r="K220" s="746"/>
      <c r="L220" s="182"/>
    </row>
    <row r="221" spans="1:42" s="162" customFormat="1" ht="16.5" customHeight="1">
      <c r="A221" s="430">
        <v>212</v>
      </c>
      <c r="B221" s="348" t="s">
        <v>1793</v>
      </c>
      <c r="C221" s="349" t="s">
        <v>366</v>
      </c>
      <c r="D221" s="354" t="s">
        <v>423</v>
      </c>
      <c r="E221" s="412"/>
      <c r="F221" s="407" t="s">
        <v>11</v>
      </c>
      <c r="G221" s="408"/>
      <c r="H221" s="409"/>
      <c r="I221" s="410" t="s">
        <v>424</v>
      </c>
      <c r="J221" s="411" t="s">
        <v>1872</v>
      </c>
      <c r="K221" s="746"/>
      <c r="L221" s="182"/>
    </row>
    <row r="222" spans="1:42" s="162" customFormat="1" ht="16.5" customHeight="1">
      <c r="A222" s="430">
        <v>213</v>
      </c>
      <c r="B222" s="348" t="s">
        <v>1793</v>
      </c>
      <c r="C222" s="349" t="s">
        <v>366</v>
      </c>
      <c r="D222" s="354" t="s">
        <v>425</v>
      </c>
      <c r="E222" s="412"/>
      <c r="F222" s="407" t="s">
        <v>11</v>
      </c>
      <c r="G222" s="408"/>
      <c r="H222" s="409"/>
      <c r="I222" s="410" t="s">
        <v>426</v>
      </c>
      <c r="J222" s="411"/>
      <c r="K222" s="746"/>
      <c r="L222" s="184"/>
    </row>
    <row r="223" spans="1:42" s="186" customFormat="1" ht="16.5" customHeight="1">
      <c r="A223" s="430">
        <v>214</v>
      </c>
      <c r="B223" s="348" t="s">
        <v>1793</v>
      </c>
      <c r="C223" s="349" t="s">
        <v>453</v>
      </c>
      <c r="D223" s="354" t="s">
        <v>938</v>
      </c>
      <c r="E223" s="420"/>
      <c r="F223" s="407" t="s">
        <v>11</v>
      </c>
      <c r="G223" s="398"/>
      <c r="H223" s="398"/>
      <c r="I223" s="398"/>
      <c r="J223" s="739" t="s">
        <v>2397</v>
      </c>
      <c r="K223" s="444"/>
      <c r="L223" s="185"/>
      <c r="M223" s="185"/>
      <c r="N223" s="185"/>
      <c r="O223" s="185"/>
      <c r="P223" s="185"/>
      <c r="Q223" s="185"/>
      <c r="R223" s="185"/>
      <c r="S223" s="185"/>
      <c r="T223" s="185"/>
      <c r="U223" s="185"/>
      <c r="V223" s="185"/>
      <c r="W223" s="185"/>
      <c r="X223" s="185"/>
      <c r="Y223" s="185"/>
      <c r="Z223" s="185"/>
      <c r="AA223" s="185"/>
      <c r="AB223" s="185"/>
      <c r="AC223" s="185"/>
      <c r="AD223" s="185"/>
      <c r="AE223" s="185"/>
      <c r="AF223" s="185"/>
      <c r="AG223" s="185"/>
      <c r="AH223" s="185"/>
      <c r="AI223" s="185"/>
      <c r="AJ223" s="185"/>
      <c r="AK223" s="185"/>
      <c r="AL223" s="185"/>
      <c r="AM223" s="185"/>
      <c r="AN223" s="185"/>
      <c r="AO223" s="185"/>
      <c r="AP223" s="185"/>
    </row>
    <row r="224" spans="1:42" s="186" customFormat="1" ht="16.5" customHeight="1">
      <c r="A224" s="430">
        <v>215</v>
      </c>
      <c r="B224" s="348" t="s">
        <v>1793</v>
      </c>
      <c r="C224" s="349" t="s">
        <v>453</v>
      </c>
      <c r="D224" s="354" t="s">
        <v>1311</v>
      </c>
      <c r="E224" s="420" t="s">
        <v>455</v>
      </c>
      <c r="F224" s="407" t="s">
        <v>11</v>
      </c>
      <c r="G224" s="398"/>
      <c r="H224" s="398"/>
      <c r="I224" s="398"/>
      <c r="J224" s="739"/>
      <c r="K224" s="444"/>
      <c r="L224" s="185"/>
      <c r="M224" s="185"/>
      <c r="N224" s="185"/>
      <c r="O224" s="185"/>
      <c r="P224" s="185"/>
      <c r="Q224" s="185"/>
      <c r="R224" s="185"/>
      <c r="S224" s="185"/>
      <c r="T224" s="185"/>
      <c r="U224" s="185"/>
      <c r="V224" s="185"/>
      <c r="W224" s="185"/>
      <c r="X224" s="185"/>
      <c r="Y224" s="185"/>
      <c r="Z224" s="185"/>
      <c r="AA224" s="185"/>
      <c r="AB224" s="185"/>
      <c r="AC224" s="185"/>
      <c r="AD224" s="185"/>
      <c r="AE224" s="185"/>
      <c r="AF224" s="185"/>
      <c r="AG224" s="185"/>
      <c r="AH224" s="185"/>
      <c r="AI224" s="185"/>
      <c r="AJ224" s="185"/>
      <c r="AK224" s="185"/>
      <c r="AL224" s="185"/>
      <c r="AM224" s="185"/>
      <c r="AN224" s="185"/>
      <c r="AO224" s="185"/>
      <c r="AP224" s="185"/>
    </row>
    <row r="225" spans="1:42" s="186" customFormat="1" ht="16.5" customHeight="1">
      <c r="A225" s="430">
        <v>216</v>
      </c>
      <c r="B225" s="348" t="s">
        <v>1793</v>
      </c>
      <c r="C225" s="349" t="s">
        <v>453</v>
      </c>
      <c r="D225" s="354" t="s">
        <v>1312</v>
      </c>
      <c r="E225" s="420" t="s">
        <v>455</v>
      </c>
      <c r="F225" s="407" t="s">
        <v>11</v>
      </c>
      <c r="G225" s="398"/>
      <c r="H225" s="398"/>
      <c r="I225" s="398"/>
      <c r="J225" s="739"/>
      <c r="K225" s="444"/>
      <c r="L225" s="185"/>
      <c r="M225" s="185"/>
      <c r="N225" s="185"/>
      <c r="O225" s="185"/>
      <c r="P225" s="185"/>
      <c r="Q225" s="185"/>
      <c r="R225" s="185"/>
      <c r="S225" s="185"/>
      <c r="T225" s="185"/>
      <c r="U225" s="185"/>
      <c r="V225" s="185"/>
      <c r="W225" s="185"/>
      <c r="X225" s="185"/>
      <c r="Y225" s="185"/>
      <c r="Z225" s="185"/>
      <c r="AA225" s="185"/>
      <c r="AB225" s="185"/>
      <c r="AC225" s="185"/>
      <c r="AD225" s="185"/>
      <c r="AE225" s="185"/>
      <c r="AF225" s="185"/>
      <c r="AG225" s="185"/>
      <c r="AH225" s="185"/>
      <c r="AI225" s="185"/>
      <c r="AJ225" s="185"/>
      <c r="AK225" s="185"/>
      <c r="AL225" s="185"/>
      <c r="AM225" s="185"/>
      <c r="AN225" s="185"/>
      <c r="AO225" s="185"/>
      <c r="AP225" s="185"/>
    </row>
    <row r="226" spans="1:42" s="186" customFormat="1" ht="16.5" customHeight="1">
      <c r="A226" s="430">
        <v>217</v>
      </c>
      <c r="B226" s="348" t="s">
        <v>1793</v>
      </c>
      <c r="C226" s="349" t="s">
        <v>453</v>
      </c>
      <c r="D226" s="354" t="s">
        <v>457</v>
      </c>
      <c r="E226" s="420" t="s">
        <v>455</v>
      </c>
      <c r="F226" s="407" t="s">
        <v>11</v>
      </c>
      <c r="G226" s="398"/>
      <c r="H226" s="398"/>
      <c r="I226" s="398"/>
      <c r="J226" s="739"/>
      <c r="K226" s="444"/>
      <c r="L226" s="185"/>
      <c r="M226" s="185"/>
      <c r="N226" s="185"/>
      <c r="O226" s="185"/>
      <c r="P226" s="185"/>
      <c r="Q226" s="185"/>
      <c r="R226" s="185"/>
      <c r="S226" s="185"/>
      <c r="T226" s="185"/>
      <c r="U226" s="185"/>
      <c r="V226" s="185"/>
      <c r="W226" s="185"/>
      <c r="X226" s="185"/>
      <c r="Y226" s="185"/>
      <c r="Z226" s="185"/>
      <c r="AA226" s="185"/>
      <c r="AB226" s="185"/>
      <c r="AC226" s="185"/>
      <c r="AD226" s="185"/>
      <c r="AE226" s="185"/>
      <c r="AF226" s="185"/>
      <c r="AG226" s="185"/>
      <c r="AH226" s="185"/>
      <c r="AI226" s="185"/>
      <c r="AJ226" s="185"/>
      <c r="AK226" s="185"/>
      <c r="AL226" s="185"/>
      <c r="AM226" s="185"/>
      <c r="AN226" s="185"/>
      <c r="AO226" s="185"/>
      <c r="AP226" s="185"/>
    </row>
    <row r="227" spans="1:42" s="186" customFormat="1" ht="16.5" customHeight="1">
      <c r="A227" s="430">
        <v>218</v>
      </c>
      <c r="B227" s="348" t="s">
        <v>1793</v>
      </c>
      <c r="C227" s="349" t="s">
        <v>453</v>
      </c>
      <c r="D227" s="354" t="s">
        <v>458</v>
      </c>
      <c r="E227" s="420" t="s">
        <v>1873</v>
      </c>
      <c r="F227" s="407" t="s">
        <v>11</v>
      </c>
      <c r="G227" s="398"/>
      <c r="H227" s="398"/>
      <c r="I227" s="398"/>
      <c r="J227" s="739"/>
      <c r="K227" s="444"/>
      <c r="L227" s="185"/>
      <c r="M227" s="185"/>
      <c r="N227" s="185"/>
      <c r="O227" s="185"/>
      <c r="P227" s="185"/>
      <c r="Q227" s="185"/>
      <c r="R227" s="185"/>
      <c r="S227" s="185"/>
      <c r="T227" s="185"/>
      <c r="U227" s="185"/>
      <c r="V227" s="185"/>
      <c r="W227" s="185"/>
      <c r="X227" s="185"/>
      <c r="Y227" s="185"/>
      <c r="Z227" s="185"/>
      <c r="AA227" s="185"/>
      <c r="AB227" s="185"/>
      <c r="AC227" s="185"/>
      <c r="AD227" s="185"/>
      <c r="AE227" s="185"/>
      <c r="AF227" s="185"/>
      <c r="AG227" s="185"/>
      <c r="AH227" s="185"/>
      <c r="AI227" s="185"/>
      <c r="AJ227" s="185"/>
      <c r="AK227" s="185"/>
      <c r="AL227" s="185"/>
      <c r="AM227" s="185"/>
      <c r="AN227" s="185"/>
      <c r="AO227" s="185"/>
      <c r="AP227" s="185"/>
    </row>
    <row r="228" spans="1:42" s="186" customFormat="1" ht="16.5" customHeight="1">
      <c r="A228" s="430">
        <v>219</v>
      </c>
      <c r="B228" s="348" t="s">
        <v>1793</v>
      </c>
      <c r="C228" s="349" t="s">
        <v>453</v>
      </c>
      <c r="D228" s="354" t="s">
        <v>1313</v>
      </c>
      <c r="E228" s="420" t="s">
        <v>1874</v>
      </c>
      <c r="F228" s="407" t="s">
        <v>11</v>
      </c>
      <c r="G228" s="398"/>
      <c r="H228" s="398"/>
      <c r="I228" s="398"/>
      <c r="J228" s="739"/>
      <c r="K228" s="444"/>
      <c r="L228" s="185"/>
      <c r="M228" s="185"/>
      <c r="N228" s="185"/>
      <c r="O228" s="185"/>
      <c r="P228" s="185"/>
      <c r="Q228" s="185"/>
      <c r="R228" s="185"/>
      <c r="S228" s="185"/>
      <c r="T228" s="185"/>
      <c r="U228" s="185"/>
      <c r="V228" s="185"/>
      <c r="W228" s="185"/>
      <c r="X228" s="185"/>
      <c r="Y228" s="185"/>
      <c r="Z228" s="185"/>
      <c r="AA228" s="185"/>
      <c r="AB228" s="185"/>
      <c r="AC228" s="185"/>
      <c r="AD228" s="185"/>
      <c r="AE228" s="185"/>
      <c r="AF228" s="185"/>
      <c r="AG228" s="185"/>
      <c r="AH228" s="185"/>
      <c r="AI228" s="185"/>
      <c r="AJ228" s="185"/>
      <c r="AK228" s="185"/>
      <c r="AL228" s="185"/>
      <c r="AM228" s="185"/>
      <c r="AN228" s="185"/>
      <c r="AO228" s="185"/>
      <c r="AP228" s="185"/>
    </row>
    <row r="229" spans="1:42" s="186" customFormat="1" ht="16.5" customHeight="1">
      <c r="A229" s="430">
        <v>220</v>
      </c>
      <c r="B229" s="348" t="s">
        <v>1793</v>
      </c>
      <c r="C229" s="349" t="s">
        <v>453</v>
      </c>
      <c r="D229" s="354" t="s">
        <v>1314</v>
      </c>
      <c r="E229" s="420" t="s">
        <v>1874</v>
      </c>
      <c r="F229" s="407" t="s">
        <v>11</v>
      </c>
      <c r="G229" s="398"/>
      <c r="H229" s="398"/>
      <c r="I229" s="398"/>
      <c r="J229" s="739"/>
      <c r="K229" s="444"/>
      <c r="L229" s="185"/>
      <c r="M229" s="185"/>
      <c r="N229" s="185"/>
      <c r="O229" s="185"/>
      <c r="P229" s="185"/>
      <c r="Q229" s="185"/>
      <c r="R229" s="185"/>
      <c r="S229" s="185"/>
      <c r="T229" s="185"/>
      <c r="U229" s="185"/>
      <c r="V229" s="185"/>
      <c r="W229" s="185"/>
      <c r="X229" s="185"/>
      <c r="Y229" s="185"/>
      <c r="Z229" s="185"/>
      <c r="AA229" s="185"/>
      <c r="AB229" s="185"/>
      <c r="AC229" s="185"/>
      <c r="AD229" s="185"/>
      <c r="AE229" s="185"/>
      <c r="AF229" s="185"/>
      <c r="AG229" s="185"/>
      <c r="AH229" s="185"/>
      <c r="AI229" s="185"/>
      <c r="AJ229" s="185"/>
      <c r="AK229" s="185"/>
      <c r="AL229" s="185"/>
      <c r="AM229" s="185"/>
      <c r="AN229" s="185"/>
      <c r="AO229" s="185"/>
      <c r="AP229" s="185"/>
    </row>
    <row r="230" spans="1:42" s="186" customFormat="1" ht="16.5" customHeight="1">
      <c r="A230" s="430">
        <v>221</v>
      </c>
      <c r="B230" s="348" t="s">
        <v>1793</v>
      </c>
      <c r="C230" s="349" t="s">
        <v>453</v>
      </c>
      <c r="D230" s="354" t="s">
        <v>461</v>
      </c>
      <c r="E230" s="420" t="s">
        <v>1874</v>
      </c>
      <c r="F230" s="407" t="s">
        <v>11</v>
      </c>
      <c r="G230" s="398"/>
      <c r="H230" s="398"/>
      <c r="I230" s="398"/>
      <c r="J230" s="739"/>
      <c r="K230" s="444"/>
      <c r="L230" s="185"/>
      <c r="M230" s="185"/>
      <c r="N230" s="185"/>
      <c r="O230" s="185"/>
      <c r="P230" s="185"/>
      <c r="Q230" s="185"/>
      <c r="R230" s="185"/>
      <c r="S230" s="185"/>
      <c r="T230" s="185"/>
      <c r="U230" s="185"/>
      <c r="V230" s="185"/>
      <c r="W230" s="185"/>
      <c r="X230" s="185"/>
      <c r="Y230" s="185"/>
      <c r="Z230" s="185"/>
      <c r="AA230" s="185"/>
      <c r="AB230" s="185"/>
      <c r="AC230" s="185"/>
      <c r="AD230" s="185"/>
      <c r="AE230" s="185"/>
      <c r="AF230" s="185"/>
      <c r="AG230" s="185"/>
      <c r="AH230" s="185"/>
      <c r="AI230" s="185"/>
      <c r="AJ230" s="185"/>
      <c r="AK230" s="185"/>
      <c r="AL230" s="185"/>
      <c r="AM230" s="185"/>
      <c r="AN230" s="185"/>
      <c r="AO230" s="185"/>
      <c r="AP230" s="185"/>
    </row>
    <row r="231" spans="1:42" s="186" customFormat="1" ht="16.5" customHeight="1">
      <c r="A231" s="430">
        <v>222</v>
      </c>
      <c r="B231" s="348" t="s">
        <v>1793</v>
      </c>
      <c r="C231" s="349" t="s">
        <v>453</v>
      </c>
      <c r="D231" s="354" t="s">
        <v>462</v>
      </c>
      <c r="E231" s="420" t="s">
        <v>1874</v>
      </c>
      <c r="F231" s="407" t="s">
        <v>11</v>
      </c>
      <c r="G231" s="398"/>
      <c r="H231" s="398"/>
      <c r="I231" s="398"/>
      <c r="J231" s="739"/>
      <c r="K231" s="444"/>
      <c r="L231" s="185"/>
      <c r="M231" s="185"/>
      <c r="N231" s="185"/>
      <c r="O231" s="185"/>
      <c r="P231" s="185"/>
      <c r="Q231" s="185"/>
      <c r="R231" s="185"/>
      <c r="S231" s="185"/>
      <c r="T231" s="185"/>
      <c r="U231" s="185"/>
      <c r="V231" s="185"/>
      <c r="W231" s="185"/>
      <c r="X231" s="185"/>
      <c r="Y231" s="185"/>
      <c r="Z231" s="185"/>
      <c r="AA231" s="185"/>
      <c r="AB231" s="185"/>
      <c r="AC231" s="185"/>
      <c r="AD231" s="185"/>
      <c r="AE231" s="185"/>
      <c r="AF231" s="185"/>
      <c r="AG231" s="185"/>
      <c r="AH231" s="185"/>
      <c r="AI231" s="185"/>
      <c r="AJ231" s="185"/>
      <c r="AK231" s="185"/>
      <c r="AL231" s="185"/>
      <c r="AM231" s="185"/>
      <c r="AN231" s="185"/>
      <c r="AO231" s="185"/>
      <c r="AP231" s="185"/>
    </row>
    <row r="232" spans="1:42" s="162" customFormat="1" ht="16.5" customHeight="1">
      <c r="A232" s="430">
        <v>223</v>
      </c>
      <c r="B232" s="348" t="s">
        <v>1793</v>
      </c>
      <c r="C232" s="349" t="s">
        <v>429</v>
      </c>
      <c r="D232" s="354" t="s">
        <v>950</v>
      </c>
      <c r="E232" s="355" t="s">
        <v>431</v>
      </c>
      <c r="F232" s="350" t="s">
        <v>11</v>
      </c>
      <c r="G232" s="359"/>
      <c r="H232" s="356"/>
      <c r="I232" s="421" t="s">
        <v>1875</v>
      </c>
      <c r="J232" s="358" t="s">
        <v>1979</v>
      </c>
      <c r="K232" s="445"/>
    </row>
    <row r="233" spans="1:42" s="162" customFormat="1" ht="16.5" customHeight="1">
      <c r="A233" s="430">
        <v>224</v>
      </c>
      <c r="B233" s="348" t="s">
        <v>1793</v>
      </c>
      <c r="C233" s="349" t="s">
        <v>429</v>
      </c>
      <c r="D233" s="354" t="s">
        <v>1323</v>
      </c>
      <c r="E233" s="355" t="s">
        <v>434</v>
      </c>
      <c r="F233" s="350" t="s">
        <v>11</v>
      </c>
      <c r="G233" s="359"/>
      <c r="H233" s="356"/>
      <c r="I233" s="421" t="s">
        <v>1876</v>
      </c>
      <c r="J233" s="422"/>
      <c r="K233" s="445"/>
    </row>
    <row r="234" spans="1:42" s="162" customFormat="1" ht="16.5" customHeight="1">
      <c r="A234" s="430">
        <v>225</v>
      </c>
      <c r="B234" s="348" t="s">
        <v>1793</v>
      </c>
      <c r="C234" s="349" t="s">
        <v>429</v>
      </c>
      <c r="D234" s="354" t="s">
        <v>1324</v>
      </c>
      <c r="E234" s="355" t="s">
        <v>434</v>
      </c>
      <c r="F234" s="350" t="s">
        <v>11</v>
      </c>
      <c r="G234" s="359"/>
      <c r="H234" s="356"/>
      <c r="I234" s="421" t="s">
        <v>1877</v>
      </c>
      <c r="J234" s="358"/>
      <c r="K234" s="445"/>
    </row>
    <row r="235" spans="1:42" s="162" customFormat="1" ht="16.5" customHeight="1">
      <c r="A235" s="430">
        <v>226</v>
      </c>
      <c r="B235" s="348" t="s">
        <v>1793</v>
      </c>
      <c r="C235" s="349" t="s">
        <v>429</v>
      </c>
      <c r="D235" s="354" t="s">
        <v>965</v>
      </c>
      <c r="E235" s="355"/>
      <c r="F235" s="350" t="s">
        <v>11</v>
      </c>
      <c r="G235" s="359"/>
      <c r="H235" s="356"/>
      <c r="I235" s="357"/>
      <c r="J235" s="358"/>
      <c r="K235" s="445"/>
    </row>
    <row r="236" spans="1:42" s="162" customFormat="1" ht="16.5" customHeight="1">
      <c r="A236" s="430">
        <v>227</v>
      </c>
      <c r="B236" s="348" t="s">
        <v>1793</v>
      </c>
      <c r="C236" s="349" t="s">
        <v>429</v>
      </c>
      <c r="D236" s="354" t="s">
        <v>967</v>
      </c>
      <c r="E236" s="355"/>
      <c r="F236" s="350" t="s">
        <v>11</v>
      </c>
      <c r="G236" s="359"/>
      <c r="H236" s="356"/>
      <c r="I236" s="357"/>
      <c r="J236" s="358"/>
      <c r="K236" s="445"/>
    </row>
    <row r="237" spans="1:42" s="162" customFormat="1" ht="16.5" customHeight="1">
      <c r="A237" s="430">
        <v>228</v>
      </c>
      <c r="B237" s="348" t="s">
        <v>1793</v>
      </c>
      <c r="C237" s="349" t="s">
        <v>429</v>
      </c>
      <c r="D237" s="354" t="s">
        <v>969</v>
      </c>
      <c r="E237" s="355"/>
      <c r="F237" s="350" t="s">
        <v>11</v>
      </c>
      <c r="G237" s="359"/>
      <c r="H237" s="356"/>
      <c r="I237" s="357"/>
      <c r="J237" s="358"/>
      <c r="K237" s="445"/>
    </row>
    <row r="238" spans="1:42" ht="16.5" customHeight="1">
      <c r="A238" s="430">
        <v>229</v>
      </c>
      <c r="B238" s="348" t="s">
        <v>1793</v>
      </c>
      <c r="C238" s="349" t="s">
        <v>223</v>
      </c>
      <c r="D238" s="349" t="s">
        <v>1148</v>
      </c>
      <c r="E238" s="378" t="s">
        <v>807</v>
      </c>
      <c r="F238" s="350" t="s">
        <v>11</v>
      </c>
      <c r="G238" s="351"/>
      <c r="H238" s="351"/>
      <c r="I238" s="360"/>
      <c r="J238" s="361" t="s">
        <v>1878</v>
      </c>
      <c r="K238" s="431"/>
      <c r="L238" s="173"/>
    </row>
    <row r="239" spans="1:42" ht="16.5" customHeight="1">
      <c r="A239" s="430">
        <v>230</v>
      </c>
      <c r="B239" s="348" t="s">
        <v>1793</v>
      </c>
      <c r="C239" s="349" t="s">
        <v>1879</v>
      </c>
      <c r="D239" s="349" t="s">
        <v>1880</v>
      </c>
      <c r="E239" s="406" t="s">
        <v>1180</v>
      </c>
      <c r="F239" s="350" t="s">
        <v>11</v>
      </c>
      <c r="G239" s="351"/>
      <c r="H239" s="351"/>
      <c r="I239" s="360"/>
      <c r="J239" s="740" t="s">
        <v>1881</v>
      </c>
      <c r="K239" s="431"/>
      <c r="L239" s="173"/>
    </row>
    <row r="240" spans="1:42" ht="16.5" customHeight="1">
      <c r="A240" s="430">
        <v>231</v>
      </c>
      <c r="B240" s="348" t="s">
        <v>1793</v>
      </c>
      <c r="C240" s="349" t="s">
        <v>1177</v>
      </c>
      <c r="D240" s="349" t="s">
        <v>1882</v>
      </c>
      <c r="E240" s="406" t="s">
        <v>1178</v>
      </c>
      <c r="F240" s="350" t="s">
        <v>11</v>
      </c>
      <c r="G240" s="351"/>
      <c r="H240" s="351"/>
      <c r="I240" s="360"/>
      <c r="J240" s="740"/>
      <c r="K240" s="431"/>
      <c r="L240" s="173"/>
    </row>
    <row r="241" spans="1:12" ht="16.5" customHeight="1">
      <c r="A241" s="430">
        <v>232</v>
      </c>
      <c r="B241" s="348" t="s">
        <v>1793</v>
      </c>
      <c r="C241" s="349" t="s">
        <v>1177</v>
      </c>
      <c r="D241" s="349" t="s">
        <v>1883</v>
      </c>
      <c r="E241" s="406" t="s">
        <v>1178</v>
      </c>
      <c r="F241" s="350" t="s">
        <v>11</v>
      </c>
      <c r="G241" s="351"/>
      <c r="H241" s="351"/>
      <c r="I241" s="360"/>
      <c r="J241" s="740"/>
      <c r="K241" s="431"/>
      <c r="L241" s="173"/>
    </row>
    <row r="242" spans="1:12" ht="16.5" customHeight="1">
      <c r="A242" s="430">
        <v>233</v>
      </c>
      <c r="B242" s="348" t="s">
        <v>1793</v>
      </c>
      <c r="C242" s="349" t="s">
        <v>1177</v>
      </c>
      <c r="D242" s="349" t="s">
        <v>1692</v>
      </c>
      <c r="E242" s="406" t="s">
        <v>1178</v>
      </c>
      <c r="F242" s="350" t="s">
        <v>11</v>
      </c>
      <c r="G242" s="351"/>
      <c r="H242" s="351"/>
      <c r="I242" s="360"/>
      <c r="J242" s="740"/>
      <c r="K242" s="431"/>
      <c r="L242" s="173"/>
    </row>
    <row r="243" spans="1:12" ht="16.5" customHeight="1">
      <c r="A243" s="430">
        <v>234</v>
      </c>
      <c r="B243" s="348" t="s">
        <v>1793</v>
      </c>
      <c r="C243" s="349" t="s">
        <v>1177</v>
      </c>
      <c r="D243" s="349" t="s">
        <v>1884</v>
      </c>
      <c r="E243" s="406" t="s">
        <v>1178</v>
      </c>
      <c r="F243" s="350" t="s">
        <v>11</v>
      </c>
      <c r="G243" s="351"/>
      <c r="H243" s="351"/>
      <c r="I243" s="360"/>
      <c r="J243" s="740"/>
      <c r="K243" s="431"/>
      <c r="L243" s="173"/>
    </row>
    <row r="244" spans="1:12" ht="16.5" customHeight="1">
      <c r="A244" s="430">
        <v>235</v>
      </c>
      <c r="B244" s="348" t="s">
        <v>1793</v>
      </c>
      <c r="C244" s="349" t="s">
        <v>1177</v>
      </c>
      <c r="D244" s="349" t="s">
        <v>1885</v>
      </c>
      <c r="E244" s="406" t="s">
        <v>1178</v>
      </c>
      <c r="F244" s="350" t="s">
        <v>11</v>
      </c>
      <c r="G244" s="351"/>
      <c r="H244" s="351"/>
      <c r="I244" s="360"/>
      <c r="J244" s="740"/>
      <c r="K244" s="431"/>
      <c r="L244" s="173"/>
    </row>
    <row r="245" spans="1:12" ht="16.5" customHeight="1">
      <c r="A245" s="430">
        <v>236</v>
      </c>
      <c r="B245" s="348" t="s">
        <v>1793</v>
      </c>
      <c r="C245" s="349" t="s">
        <v>1177</v>
      </c>
      <c r="D245" s="349" t="s">
        <v>1886</v>
      </c>
      <c r="E245" s="406" t="s">
        <v>1178</v>
      </c>
      <c r="F245" s="350" t="s">
        <v>11</v>
      </c>
      <c r="G245" s="351"/>
      <c r="H245" s="351"/>
      <c r="I245" s="360"/>
      <c r="J245" s="740"/>
      <c r="K245" s="431"/>
      <c r="L245" s="173"/>
    </row>
    <row r="246" spans="1:12" ht="16.5" customHeight="1">
      <c r="A246" s="430">
        <v>237</v>
      </c>
      <c r="B246" s="348" t="s">
        <v>1793</v>
      </c>
      <c r="C246" s="349" t="s">
        <v>1177</v>
      </c>
      <c r="D246" s="349" t="s">
        <v>1887</v>
      </c>
      <c r="E246" s="406" t="s">
        <v>1178</v>
      </c>
      <c r="F246" s="350" t="s">
        <v>11</v>
      </c>
      <c r="G246" s="351"/>
      <c r="H246" s="351"/>
      <c r="I246" s="360"/>
      <c r="J246" s="740"/>
      <c r="K246" s="431"/>
      <c r="L246" s="173"/>
    </row>
    <row r="247" spans="1:12" ht="16.5" customHeight="1">
      <c r="A247" s="430">
        <v>238</v>
      </c>
      <c r="B247" s="348" t="s">
        <v>1793</v>
      </c>
      <c r="C247" s="349" t="s">
        <v>1177</v>
      </c>
      <c r="D247" s="349" t="s">
        <v>1888</v>
      </c>
      <c r="E247" s="406" t="s">
        <v>1178</v>
      </c>
      <c r="F247" s="350" t="s">
        <v>11</v>
      </c>
      <c r="G247" s="351"/>
      <c r="H247" s="351"/>
      <c r="I247" s="360"/>
      <c r="J247" s="740"/>
      <c r="K247" s="431"/>
      <c r="L247" s="173"/>
    </row>
    <row r="248" spans="1:12" ht="16.5" customHeight="1">
      <c r="A248" s="430">
        <v>239</v>
      </c>
      <c r="B248" s="348" t="s">
        <v>1793</v>
      </c>
      <c r="C248" s="349" t="s">
        <v>1177</v>
      </c>
      <c r="D248" s="349" t="s">
        <v>1889</v>
      </c>
      <c r="E248" s="406" t="s">
        <v>1180</v>
      </c>
      <c r="F248" s="350" t="s">
        <v>11</v>
      </c>
      <c r="G248" s="351"/>
      <c r="H248" s="351"/>
      <c r="I248" s="360"/>
      <c r="J248" s="740"/>
      <c r="K248" s="431"/>
      <c r="L248" s="173"/>
    </row>
    <row r="249" spans="1:12" ht="16.5" customHeight="1">
      <c r="A249" s="430">
        <v>240</v>
      </c>
      <c r="B249" s="348" t="s">
        <v>1793</v>
      </c>
      <c r="C249" s="349" t="s">
        <v>1177</v>
      </c>
      <c r="D249" s="349" t="s">
        <v>1890</v>
      </c>
      <c r="E249" s="406" t="s">
        <v>1178</v>
      </c>
      <c r="F249" s="350" t="s">
        <v>11</v>
      </c>
      <c r="G249" s="351"/>
      <c r="H249" s="351"/>
      <c r="I249" s="360"/>
      <c r="J249" s="740"/>
      <c r="K249" s="431"/>
      <c r="L249" s="173"/>
    </row>
    <row r="250" spans="1:12" ht="16.5" customHeight="1">
      <c r="A250" s="430">
        <v>241</v>
      </c>
      <c r="B250" s="348" t="s">
        <v>1793</v>
      </c>
      <c r="C250" s="349" t="s">
        <v>1177</v>
      </c>
      <c r="D250" s="349" t="s">
        <v>1891</v>
      </c>
      <c r="E250" s="406" t="s">
        <v>1178</v>
      </c>
      <c r="F250" s="350" t="s">
        <v>11</v>
      </c>
      <c r="G250" s="351"/>
      <c r="H250" s="351"/>
      <c r="I250" s="360"/>
      <c r="J250" s="740"/>
      <c r="K250" s="431"/>
      <c r="L250" s="173"/>
    </row>
    <row r="251" spans="1:12" ht="16.5" customHeight="1">
      <c r="A251" s="430">
        <v>242</v>
      </c>
      <c r="B251" s="348" t="s">
        <v>1793</v>
      </c>
      <c r="C251" s="349" t="s">
        <v>1177</v>
      </c>
      <c r="D251" s="349" t="s">
        <v>1892</v>
      </c>
      <c r="E251" s="406" t="s">
        <v>1178</v>
      </c>
      <c r="F251" s="350" t="s">
        <v>11</v>
      </c>
      <c r="G251" s="351"/>
      <c r="H251" s="351"/>
      <c r="I251" s="360"/>
      <c r="J251" s="740"/>
      <c r="K251" s="446"/>
      <c r="L251" s="173"/>
    </row>
    <row r="252" spans="1:12" s="174" customFormat="1" ht="16.5" customHeight="1">
      <c r="A252" s="430">
        <v>243</v>
      </c>
      <c r="B252" s="348" t="s">
        <v>1793</v>
      </c>
      <c r="C252" s="349" t="s">
        <v>1177</v>
      </c>
      <c r="D252" s="349" t="s">
        <v>1893</v>
      </c>
      <c r="E252" s="406" t="s">
        <v>1178</v>
      </c>
      <c r="F252" s="350" t="s">
        <v>11</v>
      </c>
      <c r="G252" s="423"/>
      <c r="H252" s="424"/>
      <c r="I252" s="360"/>
      <c r="J252" s="740"/>
      <c r="K252" s="447"/>
    </row>
    <row r="253" spans="1:12" s="174" customFormat="1" ht="16.5" customHeight="1">
      <c r="A253" s="430">
        <v>244</v>
      </c>
      <c r="B253" s="348" t="s">
        <v>1793</v>
      </c>
      <c r="C253" s="349" t="s">
        <v>1177</v>
      </c>
      <c r="D253" s="349" t="s">
        <v>1894</v>
      </c>
      <c r="E253" s="406" t="s">
        <v>1178</v>
      </c>
      <c r="F253" s="350" t="s">
        <v>11</v>
      </c>
      <c r="G253" s="423"/>
      <c r="H253" s="424"/>
      <c r="I253" s="360"/>
      <c r="J253" s="740"/>
      <c r="K253" s="448"/>
    </row>
    <row r="254" spans="1:12" s="174" customFormat="1" ht="16.5" customHeight="1">
      <c r="A254" s="430">
        <v>245</v>
      </c>
      <c r="B254" s="348" t="s">
        <v>1793</v>
      </c>
      <c r="C254" s="349" t="s">
        <v>1177</v>
      </c>
      <c r="D254" s="349" t="s">
        <v>1922</v>
      </c>
      <c r="E254" s="365" t="s">
        <v>1178</v>
      </c>
      <c r="F254" s="350" t="s">
        <v>11</v>
      </c>
      <c r="G254" s="423"/>
      <c r="H254" s="424"/>
      <c r="I254" s="425"/>
      <c r="J254" s="737" t="s">
        <v>2393</v>
      </c>
      <c r="K254" s="738" t="s">
        <v>1926</v>
      </c>
    </row>
    <row r="255" spans="1:12" s="174" customFormat="1" ht="16.5" customHeight="1">
      <c r="A255" s="430">
        <v>246</v>
      </c>
      <c r="B255" s="348" t="s">
        <v>1793</v>
      </c>
      <c r="C255" s="349" t="s">
        <v>1177</v>
      </c>
      <c r="D255" s="349" t="s">
        <v>1923</v>
      </c>
      <c r="E255" s="365" t="s">
        <v>1180</v>
      </c>
      <c r="F255" s="350" t="s">
        <v>11</v>
      </c>
      <c r="G255" s="423"/>
      <c r="H255" s="424"/>
      <c r="I255" s="425"/>
      <c r="J255" s="737"/>
      <c r="K255" s="738"/>
    </row>
    <row r="256" spans="1:12" s="174" customFormat="1" ht="16.5" customHeight="1">
      <c r="A256" s="430">
        <v>247</v>
      </c>
      <c r="B256" s="348" t="s">
        <v>1793</v>
      </c>
      <c r="C256" s="349" t="s">
        <v>1177</v>
      </c>
      <c r="D256" s="349" t="s">
        <v>1931</v>
      </c>
      <c r="E256" s="365" t="s">
        <v>1178</v>
      </c>
      <c r="F256" s="350" t="s">
        <v>11</v>
      </c>
      <c r="G256" s="423"/>
      <c r="H256" s="424"/>
      <c r="I256" s="425"/>
      <c r="J256" s="737"/>
      <c r="K256" s="738" t="s">
        <v>1927</v>
      </c>
    </row>
    <row r="257" spans="1:13" s="174" customFormat="1" ht="16.5" customHeight="1">
      <c r="A257" s="430">
        <v>248</v>
      </c>
      <c r="B257" s="348" t="s">
        <v>1793</v>
      </c>
      <c r="C257" s="349" t="s">
        <v>1177</v>
      </c>
      <c r="D257" s="349" t="s">
        <v>1925</v>
      </c>
      <c r="E257" s="365" t="s">
        <v>1180</v>
      </c>
      <c r="F257" s="350" t="s">
        <v>11</v>
      </c>
      <c r="G257" s="423"/>
      <c r="H257" s="424"/>
      <c r="I257" s="425"/>
      <c r="J257" s="737"/>
      <c r="K257" s="738"/>
    </row>
    <row r="258" spans="1:13" ht="16.5" customHeight="1">
      <c r="A258" s="430">
        <v>249</v>
      </c>
      <c r="B258" s="348" t="s">
        <v>1793</v>
      </c>
      <c r="C258" s="349" t="s">
        <v>223</v>
      </c>
      <c r="D258" s="349" t="s">
        <v>1182</v>
      </c>
      <c r="E258" s="347" t="s">
        <v>1895</v>
      </c>
      <c r="F258" s="350" t="s">
        <v>11</v>
      </c>
      <c r="G258" s="351"/>
      <c r="H258" s="351"/>
      <c r="I258" s="360"/>
      <c r="J258" s="361" t="s">
        <v>1896</v>
      </c>
      <c r="K258" s="431"/>
      <c r="L258" s="164"/>
    </row>
    <row r="259" spans="1:13" ht="16.5" customHeight="1">
      <c r="A259" s="430">
        <v>250</v>
      </c>
      <c r="B259" s="348" t="s">
        <v>1793</v>
      </c>
      <c r="C259" s="349" t="s">
        <v>223</v>
      </c>
      <c r="D259" s="349" t="s">
        <v>1183</v>
      </c>
      <c r="E259" s="347" t="s">
        <v>1897</v>
      </c>
      <c r="F259" s="350" t="s">
        <v>11</v>
      </c>
      <c r="G259" s="351"/>
      <c r="H259" s="351"/>
      <c r="I259" s="360"/>
      <c r="J259" s="361" t="s">
        <v>2684</v>
      </c>
      <c r="K259" s="431"/>
      <c r="L259" s="187"/>
      <c r="M259" s="150" t="s">
        <v>1898</v>
      </c>
    </row>
    <row r="260" spans="1:13" ht="16.5" customHeight="1" thickBot="1">
      <c r="A260" s="449">
        <v>251</v>
      </c>
      <c r="B260" s="450" t="s">
        <v>1793</v>
      </c>
      <c r="C260" s="451" t="s">
        <v>204</v>
      </c>
      <c r="D260" s="452" t="s">
        <v>205</v>
      </c>
      <c r="E260" s="453"/>
      <c r="F260" s="454" t="s">
        <v>11</v>
      </c>
      <c r="G260" s="455"/>
      <c r="H260" s="455"/>
      <c r="I260" s="456"/>
      <c r="J260" s="457"/>
      <c r="K260" s="458"/>
    </row>
    <row r="261" spans="1:13">
      <c r="B261" s="188"/>
      <c r="C261" s="198"/>
      <c r="D261" s="189"/>
      <c r="I261" s="190"/>
      <c r="J261" s="190"/>
    </row>
    <row r="262" spans="1:13">
      <c r="I262" s="190"/>
      <c r="J262" s="190"/>
    </row>
    <row r="263" spans="1:13">
      <c r="I263" s="190"/>
      <c r="J263" s="190"/>
    </row>
    <row r="264" spans="1:13">
      <c r="I264" s="190"/>
      <c r="J264" s="190"/>
    </row>
    <row r="265" spans="1:13">
      <c r="I265" s="190"/>
      <c r="J265" s="190"/>
    </row>
    <row r="266" spans="1:13">
      <c r="I266" s="190"/>
      <c r="J266" s="190"/>
    </row>
    <row r="267" spans="1:13">
      <c r="I267" s="190"/>
      <c r="J267" s="190"/>
    </row>
    <row r="268" spans="1:13">
      <c r="I268" s="190"/>
      <c r="J268" s="190"/>
    </row>
    <row r="269" spans="1:13">
      <c r="I269" s="190"/>
      <c r="J269" s="190"/>
    </row>
    <row r="270" spans="1:13">
      <c r="I270" s="190"/>
      <c r="J270" s="190"/>
    </row>
    <row r="271" spans="1:13">
      <c r="I271" s="190"/>
      <c r="J271" s="190"/>
    </row>
    <row r="272" spans="1:13">
      <c r="I272" s="190"/>
      <c r="J272" s="190"/>
    </row>
    <row r="273" spans="9:10">
      <c r="I273" s="190"/>
      <c r="J273" s="190"/>
    </row>
    <row r="274" spans="9:10">
      <c r="I274" s="190"/>
      <c r="J274" s="190"/>
    </row>
    <row r="275" spans="9:10">
      <c r="I275" s="190"/>
      <c r="J275" s="190"/>
    </row>
    <row r="276" spans="9:10">
      <c r="I276" s="190"/>
      <c r="J276" s="190"/>
    </row>
    <row r="277" spans="9:10">
      <c r="I277" s="190"/>
      <c r="J277" s="190"/>
    </row>
    <row r="278" spans="9:10">
      <c r="I278" s="190"/>
      <c r="J278" s="190"/>
    </row>
    <row r="279" spans="9:10">
      <c r="I279" s="190"/>
      <c r="J279" s="190"/>
    </row>
    <row r="280" spans="9:10">
      <c r="I280" s="190"/>
      <c r="J280" s="190"/>
    </row>
    <row r="281" spans="9:10">
      <c r="I281" s="190"/>
      <c r="J281" s="190"/>
    </row>
    <row r="282" spans="9:10">
      <c r="I282" s="190"/>
      <c r="J282" s="190"/>
    </row>
    <row r="283" spans="9:10" ht="87.75" customHeight="1">
      <c r="I283" s="190"/>
      <c r="J283" s="190"/>
    </row>
    <row r="284" spans="9:10">
      <c r="I284" s="190"/>
      <c r="J284" s="190"/>
    </row>
    <row r="285" spans="9:10">
      <c r="I285" s="190"/>
      <c r="J285" s="190"/>
    </row>
    <row r="286" spans="9:10">
      <c r="I286" s="190"/>
      <c r="J286" s="190"/>
    </row>
    <row r="287" spans="9:10">
      <c r="I287" s="190"/>
      <c r="J287" s="190"/>
    </row>
    <row r="288" spans="9:10">
      <c r="I288" s="190"/>
      <c r="J288" s="190"/>
    </row>
    <row r="289" spans="9:10">
      <c r="I289" s="190"/>
      <c r="J289" s="190"/>
    </row>
    <row r="290" spans="9:10">
      <c r="I290" s="190"/>
      <c r="J290" s="190"/>
    </row>
    <row r="291" spans="9:10">
      <c r="I291" s="190"/>
      <c r="J291" s="190"/>
    </row>
    <row r="292" spans="9:10">
      <c r="I292" s="190"/>
      <c r="J292" s="190"/>
    </row>
    <row r="293" spans="9:10">
      <c r="I293" s="190"/>
      <c r="J293" s="190"/>
    </row>
    <row r="294" spans="9:10">
      <c r="I294" s="190"/>
      <c r="J294" s="190"/>
    </row>
  </sheetData>
  <mergeCells count="20">
    <mergeCell ref="E1:E8"/>
    <mergeCell ref="K63:K79"/>
    <mergeCell ref="J88:J92"/>
    <mergeCell ref="J117:J123"/>
    <mergeCell ref="K190:K222"/>
    <mergeCell ref="J63:J79"/>
    <mergeCell ref="J148:J153"/>
    <mergeCell ref="J136:J141"/>
    <mergeCell ref="K26:K28"/>
    <mergeCell ref="J50:J57"/>
    <mergeCell ref="J154:J158"/>
    <mergeCell ref="J159:J163"/>
    <mergeCell ref="J164:J168"/>
    <mergeCell ref="J169:J173"/>
    <mergeCell ref="K50:K58"/>
    <mergeCell ref="J254:J257"/>
    <mergeCell ref="K254:K255"/>
    <mergeCell ref="K256:K257"/>
    <mergeCell ref="J223:J231"/>
    <mergeCell ref="J239:J253"/>
  </mergeCells>
  <phoneticPr fontId="27" type="noConversion"/>
  <hyperlinks>
    <hyperlink ref="D59" r:id="rId1"/>
    <hyperlink ref="D60" r:id="rId2"/>
    <hyperlink ref="D62" r:id="rId3"/>
    <hyperlink ref="D63" r:id="rId4"/>
    <hyperlink ref="D64" r:id="rId5"/>
    <hyperlink ref="D65" r:id="rId6"/>
    <hyperlink ref="D66" r:id="rId7"/>
    <hyperlink ref="D67" r:id="rId8"/>
    <hyperlink ref="D68" r:id="rId9"/>
    <hyperlink ref="D69" r:id="rId10"/>
    <hyperlink ref="D70" r:id="rId11"/>
    <hyperlink ref="D71" r:id="rId12"/>
    <hyperlink ref="D72" r:id="rId13"/>
    <hyperlink ref="D73" r:id="rId14"/>
    <hyperlink ref="D74" r:id="rId15"/>
    <hyperlink ref="D75" r:id="rId16"/>
    <hyperlink ref="D76" r:id="rId17"/>
    <hyperlink ref="D77" r:id="rId18"/>
    <hyperlink ref="D78" r:id="rId19"/>
    <hyperlink ref="D79" r:id="rId20"/>
    <hyperlink ref="D174" r:id="rId21"/>
    <hyperlink ref="D175" r:id="rId22"/>
    <hyperlink ref="D176" r:id="rId23"/>
    <hyperlink ref="D177" r:id="rId24"/>
    <hyperlink ref="D240" r:id="rId25"/>
    <hyperlink ref="D249" r:id="rId26"/>
    <hyperlink ref="D241:D247" r:id="rId27" display="Temperature_TDEV1@Sera"/>
    <hyperlink ref="D250:D253" r:id="rId28" display="Temperature_TDEV1@SIMETRA"/>
    <hyperlink ref="D239" r:id="rId29"/>
    <hyperlink ref="D248" r:id="rId30"/>
    <hyperlink ref="D233" r:id="rId31"/>
    <hyperlink ref="D234" r:id="rId32"/>
    <hyperlink ref="D224" r:id="rId33"/>
    <hyperlink ref="D225" r:id="rId34"/>
    <hyperlink ref="D226" r:id="rId35"/>
    <hyperlink ref="D227" r:id="rId36"/>
    <hyperlink ref="D228" r:id="rId37"/>
    <hyperlink ref="D229" r:id="rId38"/>
    <hyperlink ref="D230" r:id="rId39"/>
    <hyperlink ref="D231" r:id="rId40"/>
    <hyperlink ref="D254" r:id="rId41"/>
    <hyperlink ref="D255" r:id="rId42"/>
    <hyperlink ref="D256" r:id="rId43"/>
    <hyperlink ref="D257" r:id="rId44"/>
    <hyperlink ref="D132" r:id="rId45"/>
    <hyperlink ref="D142" r:id="rId46"/>
    <hyperlink ref="D143" r:id="rId47"/>
    <hyperlink ref="D144" r:id="rId48"/>
    <hyperlink ref="D131" r:id="rId49"/>
    <hyperlink ref="D130" r:id="rId50"/>
    <hyperlink ref="D133" r:id="rId51"/>
    <hyperlink ref="D134" r:id="rId52"/>
    <hyperlink ref="D145" r:id="rId53"/>
    <hyperlink ref="D146" r:id="rId54"/>
    <hyperlink ref="D135" r:id="rId55"/>
    <hyperlink ref="D147" r:id="rId56"/>
    <hyperlink ref="D141" r:id="rId57"/>
    <hyperlink ref="D153" r:id="rId58"/>
    <hyperlink ref="D154" r:id="rId59"/>
    <hyperlink ref="D155" r:id="rId60"/>
    <hyperlink ref="D156" r:id="rId61" display="BL_Leakage_Bright_Ch_1@ALS_FH_Right"/>
    <hyperlink ref="D158" r:id="rId62" display="BL_Leakage_Bright_Ch_1@ALS_FH_Right"/>
    <hyperlink ref="D157" r:id="rId63" display="BL_Leakage_Bright_Ch_2@ALS_FH_Right"/>
    <hyperlink ref="D159" r:id="rId64"/>
    <hyperlink ref="D160" r:id="rId65"/>
    <hyperlink ref="D161" r:id="rId66" display="BL_Leakage_Bright_Ch_1@ALS_FH_Left"/>
    <hyperlink ref="D163" r:id="rId67"/>
    <hyperlink ref="D162" r:id="rId68" display="BL_Leakage_Bright_Ch_2@ALS_FH_Left"/>
  </hyperlinks>
  <pageMargins left="0.7" right="0.7" top="0.75" bottom="0.75" header="0.3" footer="0.3"/>
  <pageSetup paperSize="9" orientation="portrait"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Change List</vt:lpstr>
      <vt:lpstr>CG-QT</vt:lpstr>
      <vt:lpstr>QT0a</vt:lpstr>
      <vt:lpstr>USBC Test</vt:lpstr>
      <vt:lpstr>USBC POR</vt:lpstr>
      <vt:lpstr>USBC DOE1</vt:lpstr>
      <vt:lpstr>CT1</vt:lpstr>
      <vt:lpstr>CT2</vt:lpstr>
      <vt:lpstr>FOS</vt:lpstr>
      <vt:lpstr>CT3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王韓</dc:creator>
  <cp:lastModifiedBy>I</cp:lastModifiedBy>
  <dcterms:created xsi:type="dcterms:W3CDTF">2020-03-30T02:59:16Z</dcterms:created>
  <dcterms:modified xsi:type="dcterms:W3CDTF">2020-04-11T03:02:24Z</dcterms:modified>
</cp:coreProperties>
</file>