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30200" windowHeight="15780"/>
  </bookViews>
  <sheets>
    <sheet name="STa P2 keypart scan list＿0905" sheetId="1" r:id="rId1"/>
    <sheet name="PTP, PUK" sheetId="11" state="hidden" r:id="rId2"/>
    <sheet name="PTPPUKMF EEEE#" sheetId="2" state="hidden" r:id="rId3"/>
    <sheet name="工作表1" sheetId="9" state="hidden" r:id="rId4"/>
    <sheet name="PUK" sheetId="6" state="hidden" r:id="rId5"/>
    <sheet name="PTP" sheetId="4" state="hidden" r:id="rId6"/>
    <sheet name="MF" sheetId="3" state="hidden" r:id="rId7"/>
    <sheet name="SN" sheetId="5" state="hidden" r:id="rId8"/>
    <sheet name="TOP cover" sheetId="8" state="hidden" r:id="rId9"/>
  </sheets>
  <definedNames>
    <definedName name="_xlnm._FilterDatabase" localSheetId="6" hidden="1">MF!$D$2:$I$10</definedName>
    <definedName name="_xlnm._FilterDatabase" localSheetId="0" hidden="1">'STa P2 keypart scan list＿0905'!$B$4:$G$6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1" l="1"/>
  <c r="T2" i="11"/>
  <c r="S2" i="11"/>
  <c r="V2" i="11"/>
  <c r="O9" i="4"/>
  <c r="P9" i="4"/>
  <c r="S9" i="4"/>
  <c r="T9" i="4"/>
  <c r="O10" i="4"/>
  <c r="P10" i="4"/>
  <c r="S10" i="4"/>
  <c r="T10" i="4"/>
  <c r="O11" i="4"/>
  <c r="P11" i="4"/>
  <c r="S11" i="4"/>
  <c r="T11" i="4"/>
  <c r="O12" i="4"/>
  <c r="P12" i="4"/>
  <c r="S12" i="4"/>
  <c r="T12" i="4"/>
  <c r="O13" i="4"/>
  <c r="P13" i="4"/>
  <c r="S13" i="4"/>
  <c r="T13" i="4"/>
  <c r="O14" i="4"/>
  <c r="P14" i="4"/>
  <c r="S14" i="4"/>
  <c r="T14" i="4"/>
  <c r="O15" i="4"/>
  <c r="P15" i="4"/>
  <c r="S15" i="4"/>
  <c r="T15" i="4"/>
  <c r="AW21" i="4"/>
  <c r="J2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18" i="8"/>
  <c r="I19" i="8"/>
  <c r="I2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L13" i="8"/>
  <c r="L5" i="8"/>
  <c r="L372" i="8"/>
  <c r="L364" i="8"/>
  <c r="L356" i="8"/>
  <c r="L340" i="8"/>
  <c r="L336" i="8"/>
  <c r="L328" i="8"/>
  <c r="L320" i="8"/>
  <c r="L312" i="8"/>
  <c r="L300" i="8"/>
  <c r="L296" i="8"/>
  <c r="L288" i="8"/>
  <c r="L276" i="8"/>
  <c r="L268" i="8"/>
  <c r="L264" i="8"/>
  <c r="L256" i="8"/>
  <c r="L244" i="8"/>
  <c r="L236" i="8"/>
  <c r="L228" i="8"/>
  <c r="L224" i="8"/>
  <c r="L216" i="8"/>
  <c r="L208" i="8"/>
  <c r="L200" i="8"/>
  <c r="L168" i="8"/>
  <c r="L132" i="8"/>
  <c r="L128" i="8"/>
  <c r="L124" i="8"/>
  <c r="L120" i="8"/>
  <c r="L116" i="8"/>
  <c r="L112" i="8"/>
  <c r="L108" i="8"/>
  <c r="L92" i="8"/>
  <c r="L84" i="8"/>
  <c r="L76" i="8"/>
  <c r="L68" i="8"/>
  <c r="L60" i="8"/>
  <c r="L52" i="8"/>
  <c r="L40" i="8"/>
  <c r="L28" i="8"/>
  <c r="L9" i="8"/>
  <c r="L380" i="8"/>
  <c r="L368" i="8"/>
  <c r="L360" i="8"/>
  <c r="L352" i="8"/>
  <c r="L348" i="8"/>
  <c r="L344" i="8"/>
  <c r="L332" i="8"/>
  <c r="L324" i="8"/>
  <c r="L316" i="8"/>
  <c r="L308" i="8"/>
  <c r="L304" i="8"/>
  <c r="L292" i="8"/>
  <c r="L284" i="8"/>
  <c r="L280" i="8"/>
  <c r="L272" i="8"/>
  <c r="L260" i="8"/>
  <c r="L252" i="8"/>
  <c r="L248" i="8"/>
  <c r="L240" i="8"/>
  <c r="L232" i="8"/>
  <c r="L220" i="8"/>
  <c r="L212" i="8"/>
  <c r="L204" i="8"/>
  <c r="L196" i="8"/>
  <c r="L192" i="8"/>
  <c r="L188" i="8"/>
  <c r="L184" i="8"/>
  <c r="L180" i="8"/>
  <c r="L176" i="8"/>
  <c r="L172" i="8"/>
  <c r="L164" i="8"/>
  <c r="L160" i="8"/>
  <c r="L156" i="8"/>
  <c r="L152" i="8"/>
  <c r="L148" i="8"/>
  <c r="L144" i="8"/>
  <c r="L140" i="8"/>
  <c r="L136" i="8"/>
  <c r="L104" i="8"/>
  <c r="L100" i="8"/>
  <c r="L96" i="8"/>
  <c r="L88" i="8"/>
  <c r="L80" i="8"/>
  <c r="L72" i="8"/>
  <c r="L64" i="8"/>
  <c r="L56" i="8"/>
  <c r="L48" i="8"/>
  <c r="L44" i="8"/>
  <c r="L36" i="8"/>
  <c r="L32" i="8"/>
  <c r="L24" i="8"/>
  <c r="L33" i="8"/>
  <c r="L4" i="8"/>
  <c r="L387" i="8"/>
  <c r="L379" i="8"/>
  <c r="L371" i="8"/>
  <c r="L355" i="8"/>
  <c r="L347" i="8"/>
  <c r="L339" i="8"/>
  <c r="L303" i="8"/>
  <c r="L263" i="8"/>
  <c r="L239" i="8"/>
  <c r="L223" i="8"/>
  <c r="L199" i="8"/>
  <c r="L175" i="8"/>
  <c r="L167" i="8"/>
  <c r="L143" i="8"/>
  <c r="L135" i="8"/>
  <c r="L111" i="8"/>
  <c r="L95" i="8"/>
  <c r="L83" i="8"/>
  <c r="L71" i="8"/>
  <c r="L63" i="8"/>
  <c r="L47" i="8"/>
  <c r="L410" i="8"/>
  <c r="L406" i="8"/>
  <c r="L402" i="8"/>
  <c r="L394" i="8"/>
  <c r="L378" i="8"/>
  <c r="L358" i="8"/>
  <c r="L354" i="8"/>
  <c r="L338" i="8"/>
  <c r="L334" i="8"/>
  <c r="L318" i="8"/>
  <c r="L310" i="8"/>
  <c r="L298" i="8"/>
  <c r="L294" i="8"/>
  <c r="L282" i="8"/>
  <c r="L278" i="8"/>
  <c r="L266" i="8"/>
  <c r="L262" i="8"/>
  <c r="L250" i="8"/>
  <c r="L246" i="8"/>
  <c r="L234" i="8"/>
  <c r="L230" i="8"/>
  <c r="L218" i="8"/>
  <c r="L214" i="8"/>
  <c r="L202" i="8"/>
  <c r="L198" i="8"/>
  <c r="L186" i="8"/>
  <c r="L182" i="8"/>
  <c r="L170" i="8"/>
  <c r="L166" i="8"/>
  <c r="L154" i="8"/>
  <c r="L150" i="8"/>
  <c r="L138" i="8"/>
  <c r="L134" i="8"/>
  <c r="L122" i="8"/>
  <c r="L118" i="8"/>
  <c r="L106" i="8"/>
  <c r="L395" i="8"/>
  <c r="L319" i="8"/>
  <c r="L295" i="8"/>
  <c r="L287" i="8"/>
  <c r="L271" i="8"/>
  <c r="L255" i="8"/>
  <c r="L231" i="8"/>
  <c r="L207" i="8"/>
  <c r="L191" i="8"/>
  <c r="L159" i="8"/>
  <c r="L127" i="8"/>
  <c r="L103" i="8"/>
  <c r="L87" i="8"/>
  <c r="L79" i="8"/>
  <c r="L67" i="8"/>
  <c r="L55" i="8"/>
  <c r="L51" i="8"/>
  <c r="L39" i="8"/>
  <c r="L35" i="8"/>
  <c r="L31" i="8"/>
  <c r="L14" i="8"/>
  <c r="L42" i="8"/>
  <c r="L37" i="8"/>
  <c r="L23" i="8"/>
  <c r="U12" i="4"/>
  <c r="U10" i="4"/>
  <c r="L20" i="8"/>
  <c r="L421" i="8"/>
  <c r="L413" i="8"/>
  <c r="L405" i="8"/>
  <c r="L397" i="8"/>
  <c r="L373" i="8"/>
  <c r="L341" i="8"/>
  <c r="L309" i="8"/>
  <c r="L277" i="8"/>
  <c r="L245" i="8"/>
  <c r="L213" i="8"/>
  <c r="L181" i="8"/>
  <c r="L149" i="8"/>
  <c r="L117" i="8"/>
  <c r="L102" i="8"/>
  <c r="L90" i="8"/>
  <c r="L86" i="8"/>
  <c r="L74" i="8"/>
  <c r="L70" i="8"/>
  <c r="L58" i="8"/>
  <c r="L54" i="8"/>
  <c r="L97" i="8"/>
  <c r="L65" i="8"/>
  <c r="L53" i="8"/>
  <c r="L49" i="8"/>
  <c r="L38" i="8"/>
  <c r="L25" i="8"/>
  <c r="U13" i="4"/>
  <c r="U9" i="4"/>
  <c r="U14" i="4"/>
  <c r="U15" i="4"/>
  <c r="U11" i="4"/>
  <c r="L376" i="8"/>
  <c r="L119" i="8"/>
  <c r="L183" i="8"/>
  <c r="L247" i="8"/>
  <c r="L311" i="8"/>
  <c r="L363" i="8"/>
  <c r="L418" i="8"/>
  <c r="L105" i="8"/>
  <c r="L221" i="8"/>
  <c r="L409" i="8"/>
  <c r="L151" i="8"/>
  <c r="L215" i="8"/>
  <c r="L279" i="8"/>
  <c r="L331" i="8"/>
  <c r="L403" i="8"/>
  <c r="L12" i="8"/>
  <c r="L386" i="8"/>
  <c r="L73" i="8"/>
  <c r="L125" i="8"/>
  <c r="L157" i="8"/>
  <c r="L189" i="8"/>
  <c r="L253" i="8"/>
  <c r="L285" i="8"/>
  <c r="L317" i="8"/>
  <c r="L349" i="8"/>
  <c r="L381" i="8"/>
  <c r="L416" i="8"/>
  <c r="L390" i="8"/>
  <c r="L21" i="8"/>
  <c r="L26" i="8"/>
  <c r="L41" i="8"/>
  <c r="L30" i="8"/>
  <c r="L46" i="8"/>
  <c r="L62" i="8"/>
  <c r="L78" i="8"/>
  <c r="L94" i="8"/>
  <c r="L110" i="8"/>
  <c r="L126" i="8"/>
  <c r="L142" i="8"/>
  <c r="L158" i="8"/>
  <c r="L174" i="8"/>
  <c r="L190" i="8"/>
  <c r="L206" i="8"/>
  <c r="L222" i="8"/>
  <c r="L238" i="8"/>
  <c r="L254" i="8"/>
  <c r="L270" i="8"/>
  <c r="L286" i="8"/>
  <c r="L302" i="8"/>
  <c r="L322" i="8"/>
  <c r="L342" i="8"/>
  <c r="L411" i="8"/>
  <c r="L362" i="8"/>
  <c r="L3" i="8"/>
  <c r="L81" i="8"/>
  <c r="L133" i="8"/>
  <c r="L165" i="8"/>
  <c r="L197" i="8"/>
  <c r="L229" i="8"/>
  <c r="L261" i="8"/>
  <c r="L293" i="8"/>
  <c r="L325" i="8"/>
  <c r="L357" i="8"/>
  <c r="L389" i="8"/>
  <c r="L15" i="8"/>
  <c r="L404" i="8"/>
  <c r="L400" i="8"/>
  <c r="L396" i="8"/>
  <c r="L393" i="8"/>
  <c r="L374" i="8"/>
  <c r="L420" i="8"/>
  <c r="L412" i="8"/>
  <c r="L22" i="8"/>
  <c r="L29" i="8"/>
  <c r="L45" i="8"/>
  <c r="L34" i="8"/>
  <c r="L50" i="8"/>
  <c r="L66" i="8"/>
  <c r="L82" i="8"/>
  <c r="L98" i="8"/>
  <c r="L114" i="8"/>
  <c r="L130" i="8"/>
  <c r="L146" i="8"/>
  <c r="L162" i="8"/>
  <c r="L178" i="8"/>
  <c r="L194" i="8"/>
  <c r="L210" i="8"/>
  <c r="L226" i="8"/>
  <c r="L242" i="8"/>
  <c r="L258" i="8"/>
  <c r="L274" i="8"/>
  <c r="L290" i="8"/>
  <c r="L306" i="8"/>
  <c r="L326" i="8"/>
  <c r="L350" i="8"/>
  <c r="L57" i="8"/>
  <c r="L419" i="8"/>
  <c r="L370" i="8"/>
  <c r="L11" i="8"/>
  <c r="L89" i="8"/>
  <c r="L141" i="8"/>
  <c r="L173" i="8"/>
  <c r="L205" i="8"/>
  <c r="L237" i="8"/>
  <c r="L269" i="8"/>
  <c r="L301" i="8"/>
  <c r="L333" i="8"/>
  <c r="L365" i="8"/>
  <c r="L6" i="8"/>
  <c r="L2" i="8"/>
  <c r="L422" i="8"/>
  <c r="L388" i="8"/>
  <c r="L384" i="8"/>
  <c r="L377" i="8"/>
  <c r="L314" i="8"/>
  <c r="L330" i="8"/>
  <c r="L346" i="8"/>
  <c r="L27" i="8"/>
  <c r="L43" i="8"/>
  <c r="L59" i="8"/>
  <c r="L75" i="8"/>
  <c r="L91" i="8"/>
  <c r="L107" i="8"/>
  <c r="L123" i="8"/>
  <c r="L139" i="8"/>
  <c r="L155" i="8"/>
  <c r="L171" i="8"/>
  <c r="L187" i="8"/>
  <c r="L203" i="8"/>
  <c r="L219" i="8"/>
  <c r="L235" i="8"/>
  <c r="L251" i="8"/>
  <c r="L267" i="8"/>
  <c r="L283" i="8"/>
  <c r="L299" i="8"/>
  <c r="L315" i="8"/>
  <c r="L61" i="8"/>
  <c r="L335" i="8"/>
  <c r="L351" i="8"/>
  <c r="L367" i="8"/>
  <c r="L383" i="8"/>
  <c r="L399" i="8"/>
  <c r="L415" i="8"/>
  <c r="L8" i="8"/>
  <c r="L366" i="8"/>
  <c r="L382" i="8"/>
  <c r="L398" i="8"/>
  <c r="L414" i="8"/>
  <c r="L7" i="8"/>
  <c r="L69" i="8"/>
  <c r="L85" i="8"/>
  <c r="L101" i="8"/>
  <c r="L113" i="8"/>
  <c r="L129" i="8"/>
  <c r="L145" i="8"/>
  <c r="L161" i="8"/>
  <c r="L177" i="8"/>
  <c r="L193" i="8"/>
  <c r="L209" i="8"/>
  <c r="L225" i="8"/>
  <c r="L241" i="8"/>
  <c r="L257" i="8"/>
  <c r="L273" i="8"/>
  <c r="L289" i="8"/>
  <c r="L305" i="8"/>
  <c r="L321" i="8"/>
  <c r="L337" i="8"/>
  <c r="L353" i="8"/>
  <c r="L369" i="8"/>
  <c r="L385" i="8"/>
  <c r="L401" i="8"/>
  <c r="L417" i="8"/>
  <c r="L10" i="8"/>
  <c r="L99" i="8"/>
  <c r="L115" i="8"/>
  <c r="L131" i="8"/>
  <c r="L147" i="8"/>
  <c r="L163" i="8"/>
  <c r="L179" i="8"/>
  <c r="L195" i="8"/>
  <c r="L211" i="8"/>
  <c r="L227" i="8"/>
  <c r="L243" i="8"/>
  <c r="L259" i="8"/>
  <c r="L275" i="8"/>
  <c r="L291" i="8"/>
  <c r="L307" i="8"/>
  <c r="L323" i="8"/>
  <c r="L327" i="8"/>
  <c r="L343" i="8"/>
  <c r="L359" i="8"/>
  <c r="L375" i="8"/>
  <c r="L391" i="8"/>
  <c r="L407" i="8"/>
  <c r="L18" i="8"/>
  <c r="L16" i="8"/>
  <c r="L77" i="8"/>
  <c r="L93" i="8"/>
  <c r="L109" i="8"/>
  <c r="L121" i="8"/>
  <c r="L137" i="8"/>
  <c r="L153" i="8"/>
  <c r="L169" i="8"/>
  <c r="L185" i="8"/>
  <c r="L201" i="8"/>
  <c r="L217" i="8"/>
  <c r="L233" i="8"/>
  <c r="L249" i="8"/>
  <c r="L265" i="8"/>
  <c r="L281" i="8"/>
  <c r="L297" i="8"/>
  <c r="L313" i="8"/>
  <c r="L329" i="8"/>
  <c r="L345" i="8"/>
  <c r="L361" i="8"/>
  <c r="L17" i="8"/>
  <c r="L19" i="8"/>
  <c r="L408" i="8"/>
  <c r="L392" i="8"/>
  <c r="E4" i="4"/>
  <c r="E3" i="4"/>
  <c r="E2" i="4"/>
  <c r="F3" i="4"/>
  <c r="F4" i="4"/>
</calcChain>
</file>

<file path=xl/sharedStrings.xml><?xml version="1.0" encoding="utf-8"?>
<sst xmlns="http://schemas.openxmlformats.org/spreadsheetml/2006/main" count="952" uniqueCount="726">
  <si>
    <t>UP=Upper Panel; LP=Lower Panel</t>
  </si>
  <si>
    <t>Line</t>
  </si>
  <si>
    <t>Component</t>
  </si>
  <si>
    <t>Apple PN</t>
    <phoneticPr fontId="0" type="noConversion"/>
  </si>
  <si>
    <t>Vendor</t>
  </si>
  <si>
    <t>Description</t>
  </si>
  <si>
    <t>actual EEEE</t>
  </si>
  <si>
    <t>CCCC</t>
  </si>
  <si>
    <t>Apple DRI</t>
  </si>
  <si>
    <t>Remark</t>
  </si>
  <si>
    <t>Bucket</t>
  </si>
  <si>
    <t>604-30284</t>
  </si>
  <si>
    <t>Fastway</t>
  </si>
  <si>
    <t>ASSY,FLUCKET,R228</t>
  </si>
  <si>
    <t>02X2</t>
  </si>
  <si>
    <t>Alex Alea</t>
  </si>
  <si>
    <t>604-30273</t>
  </si>
  <si>
    <t>UP_CORE,PNL_UP,GLUE_DOE,P1,R228</t>
  </si>
  <si>
    <t>02QF</t>
  </si>
  <si>
    <t>Emily Sheng</t>
  </si>
  <si>
    <t>604-30441</t>
  </si>
  <si>
    <t>UP_CORE,PNL_UP,DEEP_CHANNEL,P1,R228</t>
  </si>
  <si>
    <t>04C9</t>
  </si>
  <si>
    <t>816-03575</t>
  </si>
  <si>
    <t>OUTER_CAP,UPPER_PANEL,MDGF,R228</t>
  </si>
  <si>
    <t>02P3</t>
  </si>
  <si>
    <t>816-03576</t>
  </si>
  <si>
    <t>OUTER_CAP,LOWER_PANEL,MDGF,R228</t>
  </si>
  <si>
    <t>02P4</t>
  </si>
  <si>
    <t>604-30290</t>
  </si>
  <si>
    <t>MCEG</t>
  </si>
  <si>
    <t>ASSY,FLAGCORE,PNL_LWR,AL_CNC,R228</t>
  </si>
  <si>
    <t>042C</t>
  </si>
  <si>
    <t>604-30292</t>
  </si>
  <si>
    <t>ASSY,FLAGCORE,PNL_LWR,AL,SHORT_ARM,R228</t>
  </si>
  <si>
    <t>042D</t>
  </si>
  <si>
    <t>Everwin</t>
  </si>
  <si>
    <t>604-29698</t>
  </si>
  <si>
    <t>ASSY,LFH,SPLIT,GROOVY,SMOOTHY,CH,X1336</t>
  </si>
  <si>
    <t>Q7MK</t>
  </si>
  <si>
    <t>Isaac Lambing</t>
  </si>
  <si>
    <t>SZS</t>
  </si>
  <si>
    <t>604-27281</t>
  </si>
  <si>
    <t>ASSY,STOP,59D,X1336</t>
  </si>
  <si>
    <t>PND4</t>
  </si>
  <si>
    <t>Charles Bates III</t>
  </si>
  <si>
    <t>604-30236</t>
  </si>
  <si>
    <t>ASSY,WIRES,ORION,R228</t>
  </si>
  <si>
    <t>02N1</t>
  </si>
  <si>
    <t>Nikhil Pansare</t>
  </si>
  <si>
    <t>Bridge Board</t>
  </si>
  <si>
    <t>631-05599</t>
  </si>
  <si>
    <t>HHLH</t>
  </si>
  <si>
    <t>ASSY,BRIDGE,C69</t>
  </si>
  <si>
    <t>P3VT</t>
  </si>
  <si>
    <t>816-03573</t>
  </si>
  <si>
    <t>STEP_CAP,PANEL_UPPER,P1,R228</t>
  </si>
  <si>
    <t>0429</t>
  </si>
  <si>
    <t>604-30243</t>
  </si>
  <si>
    <t>INR_CAP,PNL_LWR,NOFOAM,P1,R228</t>
  </si>
  <si>
    <t>0425</t>
  </si>
  <si>
    <t>604-29816</t>
  </si>
  <si>
    <t>ASSY_DUAL_PRESS_SPRING,HOLLOW,R228</t>
  </si>
  <si>
    <t>Q8FG</t>
  </si>
  <si>
    <t>Scott Krahn</t>
  </si>
  <si>
    <t>604-29840</t>
  </si>
  <si>
    <t>ASSY,CYL_HNGE_L,R228</t>
  </si>
  <si>
    <t>Q8GW</t>
  </si>
  <si>
    <t>604-30111</t>
  </si>
  <si>
    <t>ASSY,CYL_HINGE_L,POC,MED,R228</t>
  </si>
  <si>
    <t>QD5M</t>
  </si>
  <si>
    <t>ASSY,CYL_HNGE_R,R228</t>
  </si>
  <si>
    <t>Q8GX</t>
  </si>
  <si>
    <t>810-11718</t>
  </si>
  <si>
    <t>PANEL TUBE,SDIAM,SHORT ARM,R228</t>
  </si>
  <si>
    <t>01T6</t>
  </si>
  <si>
    <t>810-11589</t>
  </si>
  <si>
    <t>PANEL TUBE,SDIAM,P1,R228</t>
  </si>
  <si>
    <t>02M7</t>
  </si>
  <si>
    <t>604-30109</t>
  </si>
  <si>
    <t>SUBASSY,BASE TUBE,SDIAM,P1,R228</t>
  </si>
  <si>
    <t>02M6</t>
  </si>
  <si>
    <t>604-28620</t>
  </si>
  <si>
    <t>PXLJ</t>
  </si>
  <si>
    <t>End Cap-USBC</t>
  </si>
  <si>
    <t>604-28621</t>
  </si>
  <si>
    <t>ASSY,END CAP,USBC,TIGHT,PROUD,X1336</t>
  </si>
  <si>
    <t>PXLK</t>
  </si>
  <si>
    <t>KBM</t>
  </si>
  <si>
    <t>Sunrex</t>
  </si>
  <si>
    <t>631-05280</t>
  </si>
  <si>
    <t>GLT</t>
  </si>
  <si>
    <t>ASSY,BL,KB,ANSI,X1086</t>
  </si>
  <si>
    <t>N5TG</t>
  </si>
  <si>
    <t>Austin</t>
  </si>
  <si>
    <t>657-00098</t>
  </si>
  <si>
    <t>Jabil</t>
  </si>
  <si>
    <t>ASSY,TRACKPAD MODULE,X1084</t>
  </si>
  <si>
    <t>KG9X</t>
  </si>
  <si>
    <t>Lijing Hsiao</t>
  </si>
  <si>
    <t>657-00140</t>
  </si>
  <si>
    <t>ASSY,TRACKPAD MODULE B,X2168</t>
  </si>
  <si>
    <t>QD4P</t>
  </si>
  <si>
    <t>632-02193</t>
  </si>
  <si>
    <t>Flexium</t>
  </si>
  <si>
    <t>PCBA,FLEX,ROYAL,X1084</t>
  </si>
  <si>
    <t>JFK0</t>
  </si>
  <si>
    <t>Thomas</t>
  </si>
  <si>
    <t>USBC</t>
  </si>
  <si>
    <t>604-30203</t>
  </si>
  <si>
    <t>ASSY,BACK_PLATE,LIGHT,R228</t>
  </si>
  <si>
    <t>020W</t>
  </si>
  <si>
    <t>604-30232</t>
  </si>
  <si>
    <t>ASSY,BACK_PLATE,GF,R228</t>
  </si>
  <si>
    <t>02M5</t>
  </si>
  <si>
    <t>604-29736</t>
  </si>
  <si>
    <t>ASSY,TOP_CASE,BASE,ANSI,R228</t>
  </si>
  <si>
    <t>Q7RR</t>
  </si>
  <si>
    <t>YC</t>
  </si>
  <si>
    <t>604-30132</t>
  </si>
  <si>
    <t>ASSY,IM_TOP_CASE,BASE,ANSI,R228</t>
  </si>
  <si>
    <t>604-30231</t>
  </si>
  <si>
    <t>ASSY,TOP_CASE,GFBP,ANSI,R228</t>
  </si>
  <si>
    <t>02M4</t>
  </si>
  <si>
    <t>604-25415</t>
  </si>
  <si>
    <t>ASSY,FHD_CAP,TOP_CASE,X1336</t>
  </si>
  <si>
    <t>N3JN</t>
  </si>
  <si>
    <t>Jaime Chavez</t>
  </si>
  <si>
    <t>818-12512</t>
  </si>
  <si>
    <t>Prent</t>
  </si>
  <si>
    <t>TOP COVER,BASE,ANSI,X1336</t>
  </si>
  <si>
    <t>PWX7</t>
  </si>
  <si>
    <t>Brad Crooks</t>
  </si>
  <si>
    <t>819-02206</t>
  </si>
  <si>
    <t>/</t>
  </si>
  <si>
    <t>FPS line assy,R228</t>
  </si>
  <si>
    <t>0431</t>
  </si>
  <si>
    <t>Sub P line assy</t>
  </si>
  <si>
    <t>604-30543</t>
  </si>
  <si>
    <t>SUB-ASSY,PANEL CORES,WPT,BB,P1,R228</t>
  </si>
  <si>
    <t>05L5</t>
  </si>
  <si>
    <t>Michelle</t>
  </si>
  <si>
    <t>FATP line assy</t>
  </si>
  <si>
    <t>FATP ASSY,US ENGLISH</t>
  </si>
  <si>
    <t>05LV</t>
  </si>
  <si>
    <t>CH677-23064</t>
  </si>
  <si>
    <t>FATP ASSY, CHINESE</t>
  </si>
  <si>
    <t>05LW</t>
  </si>
  <si>
    <t>TA677-23064</t>
  </si>
  <si>
    <t>FATP ASSY, TAIWANESE</t>
  </si>
  <si>
    <t>05LX</t>
  </si>
  <si>
    <t>Packing</t>
  </si>
  <si>
    <t xml:space="preserve">Final assy </t>
  </si>
  <si>
    <t>993-54606</t>
  </si>
  <si>
    <t xml:space="preserve"> FINAL ASSY,P1,US ENGLISH</t>
  </si>
  <si>
    <t>993-54607</t>
  </si>
  <si>
    <t xml:space="preserve"> FINAL ASSY,P1,CHINESE</t>
  </si>
  <si>
    <t xml:space="preserve">993-54608 </t>
  </si>
  <si>
    <t xml:space="preserve"> FINAL ASSY,P1,TAIWANESE</t>
  </si>
  <si>
    <t>604-30453</t>
  </si>
  <si>
    <t>ASSY,FLAGCORE,PNL_LWR,MG,SHORT,R228</t>
  </si>
  <si>
    <t>03WJ</t>
  </si>
  <si>
    <t xml:space="preserve">ASSY,POST-SMT,HALF-LIFE,R228  </t>
  </si>
  <si>
    <t>020C</t>
  </si>
  <si>
    <t>PCBA,MAKO_USBC</t>
  </si>
  <si>
    <t>816-03577</t>
  </si>
  <si>
    <t>RIM_CAP,PNL_LWR,2_STACK,P1,R228</t>
  </si>
  <si>
    <t>02PN</t>
  </si>
  <si>
    <t>PTP</t>
    <phoneticPr fontId="7" type="noConversion"/>
  </si>
  <si>
    <t xml:space="preserve"> Component </t>
  </si>
  <si>
    <t xml:space="preserve"> APN </t>
  </si>
  <si>
    <t xml:space="preserve"> PUK </t>
  </si>
  <si>
    <t xml:space="preserve"> 088-03340 </t>
  </si>
  <si>
    <t>7QT62-0931</t>
  </si>
  <si>
    <t xml:space="preserve"> DG2 </t>
  </si>
  <si>
    <t xml:space="preserve"> Duksung </t>
  </si>
  <si>
    <t>7QT62-1070</t>
  </si>
  <si>
    <t xml:space="preserve"> SG90 </t>
  </si>
  <si>
    <t>7QT62-1069</t>
  </si>
  <si>
    <t xml:space="preserve"> Diver Blue </t>
  </si>
  <si>
    <t>7QT62-1071</t>
  </si>
  <si>
    <t xml:space="preserve"> SS21 Blue 3 </t>
  </si>
  <si>
    <t>7QT62-1073</t>
  </si>
  <si>
    <t xml:space="preserve"> SS21 Green 2 </t>
  </si>
  <si>
    <t xml:space="preserve"> SS21 Green 1 </t>
  </si>
  <si>
    <t xml:space="preserve"> PTP </t>
  </si>
  <si>
    <t>7QT62-0935</t>
  </si>
  <si>
    <t xml:space="preserve"> APCL Color </t>
  </si>
  <si>
    <t>7QT62-1074</t>
  </si>
  <si>
    <t>Fastway</t>
    <phoneticPr fontId="7" type="noConversion"/>
  </si>
  <si>
    <t>818-13830</t>
    <phoneticPr fontId="7" type="noConversion"/>
  </si>
  <si>
    <t>STa P1</t>
    <phoneticPr fontId="7" type="noConversion"/>
  </si>
  <si>
    <t>Roll NO.</t>
    <phoneticPr fontId="7" type="noConversion"/>
  </si>
  <si>
    <t>EEEE#</t>
    <phoneticPr fontId="7" type="noConversion"/>
  </si>
  <si>
    <t>vendor</t>
    <phoneticPr fontId="7" type="noConversion"/>
  </si>
  <si>
    <t xml:space="preserve"> Dark Gray 2, APCL color </t>
    <phoneticPr fontId="7" type="noConversion"/>
  </si>
  <si>
    <t>0DG2</t>
    <phoneticPr fontId="7" type="noConversion"/>
  </si>
  <si>
    <t xml:space="preserve">Soft Grey 90 </t>
    <phoneticPr fontId="7" type="noConversion"/>
  </si>
  <si>
    <t>0SG9</t>
    <phoneticPr fontId="7" type="noConversion"/>
  </si>
  <si>
    <t xml:space="preserve"> Diver Blue </t>
    <phoneticPr fontId="7" type="noConversion"/>
  </si>
  <si>
    <t>DIBL</t>
    <phoneticPr fontId="7" type="noConversion"/>
  </si>
  <si>
    <t xml:space="preserve"> SS21 Blue3 </t>
    <phoneticPr fontId="7" type="noConversion"/>
  </si>
  <si>
    <t>SSB3</t>
    <phoneticPr fontId="7" type="noConversion"/>
  </si>
  <si>
    <t xml:space="preserve"> SS21 Green2 </t>
    <phoneticPr fontId="7" type="noConversion"/>
  </si>
  <si>
    <t>SSG2</t>
    <phoneticPr fontId="7" type="noConversion"/>
  </si>
  <si>
    <t xml:space="preserve">SS21 Green1 </t>
    <phoneticPr fontId="7" type="noConversion"/>
  </si>
  <si>
    <t>SSG1</t>
    <phoneticPr fontId="7" type="noConversion"/>
  </si>
  <si>
    <t>088-02960</t>
  </si>
  <si>
    <t>1DG2</t>
    <phoneticPr fontId="7" type="noConversion"/>
  </si>
  <si>
    <t xml:space="preserve">Soft Gary 90 </t>
    <phoneticPr fontId="7" type="noConversion"/>
  </si>
  <si>
    <t>1SG9</t>
    <phoneticPr fontId="7" type="noConversion"/>
  </si>
  <si>
    <t>Top cover</t>
    <phoneticPr fontId="7" type="noConversion"/>
  </si>
  <si>
    <t>/</t>
    <phoneticPr fontId="7" type="noConversion"/>
  </si>
  <si>
    <t>2DG2</t>
    <phoneticPr fontId="7" type="noConversion"/>
  </si>
  <si>
    <t>Soft Gray 90</t>
    <phoneticPr fontId="7" type="noConversion"/>
  </si>
  <si>
    <t>2SG9</t>
    <phoneticPr fontId="7" type="noConversion"/>
  </si>
  <si>
    <t>PRT-P1-TC-ANSI-SG90-T0</t>
  </si>
  <si>
    <t>PRT-P1-TC-ANSI-DG2-DOE1</t>
    <phoneticPr fontId="7" type="noConversion"/>
  </si>
  <si>
    <t xml:space="preserve"> Dark Gray 2</t>
    <phoneticPr fontId="7" type="noConversion"/>
  </si>
  <si>
    <t>3DG2</t>
    <phoneticPr fontId="7" type="noConversion"/>
  </si>
  <si>
    <t>Upper MF+ADH</t>
    <phoneticPr fontId="7" type="noConversion"/>
  </si>
  <si>
    <t>819-02071</t>
  </si>
  <si>
    <t>LS</t>
    <phoneticPr fontId="7" type="noConversion"/>
  </si>
  <si>
    <t>4DG2</t>
    <phoneticPr fontId="7" type="noConversion"/>
  </si>
  <si>
    <t>LS</t>
  </si>
  <si>
    <t>LS,SP80</t>
    <phoneticPr fontId="7" type="noConversion"/>
  </si>
  <si>
    <t>Sparrow 80</t>
    <phoneticPr fontId="7" type="noConversion"/>
  </si>
  <si>
    <t>0SP8</t>
    <phoneticPr fontId="7" type="noConversion"/>
  </si>
  <si>
    <t>Lower MF+ADH</t>
    <phoneticPr fontId="7" type="noConversion"/>
  </si>
  <si>
    <t>819-02072</t>
    <phoneticPr fontId="7" type="noConversion"/>
  </si>
  <si>
    <t>LS</t>
    <phoneticPr fontId="7" type="noConversion"/>
  </si>
  <si>
    <t>LS,SP80</t>
    <phoneticPr fontId="7" type="noConversion"/>
  </si>
  <si>
    <t>Sparrow 80</t>
    <phoneticPr fontId="7" type="noConversion"/>
  </si>
  <si>
    <t>Component</t>
    <phoneticPr fontId="7" type="noConversion"/>
  </si>
  <si>
    <t>HHPN</t>
    <phoneticPr fontId="7" type="noConversion"/>
  </si>
  <si>
    <r>
      <t xml:space="preserve">Lot No.   </t>
    </r>
    <r>
      <rPr>
        <sz val="12"/>
        <color theme="1"/>
        <rFont val="新細明體"/>
        <family val="2"/>
        <charset val="136"/>
      </rPr>
      <t>批號</t>
    </r>
    <phoneticPr fontId="7" type="noConversion"/>
  </si>
  <si>
    <r>
      <rPr>
        <sz val="12"/>
        <color theme="1"/>
        <rFont val="新細明體"/>
        <family val="2"/>
        <charset val="136"/>
      </rPr>
      <t>數量</t>
    </r>
    <phoneticPr fontId="7" type="noConversion"/>
  </si>
  <si>
    <t>Upper MF+ADH</t>
    <phoneticPr fontId="7" type="noConversion"/>
  </si>
  <si>
    <t>BGM37200611E26170775</t>
    <phoneticPr fontId="7" type="noConversion"/>
  </si>
  <si>
    <t>819-02072-T-X</t>
    <phoneticPr fontId="7" type="noConversion"/>
  </si>
  <si>
    <t>NG</t>
    <phoneticPr fontId="23" type="noConversion"/>
  </si>
  <si>
    <t>No.</t>
    <phoneticPr fontId="7" type="noConversion"/>
  </si>
  <si>
    <t>參考號</t>
    <phoneticPr fontId="7" type="noConversion"/>
  </si>
  <si>
    <r>
      <rPr>
        <sz val="11"/>
        <color theme="1"/>
        <rFont val="Microsoft YaHei"/>
        <family val="2"/>
        <charset val="134"/>
      </rPr>
      <t>批次</t>
    </r>
    <phoneticPr fontId="7" type="noConversion"/>
  </si>
  <si>
    <r>
      <rPr>
        <sz val="11"/>
        <color theme="1"/>
        <rFont val="Microsoft YaHei"/>
        <family val="2"/>
        <charset val="134"/>
      </rPr>
      <t>卷號</t>
    </r>
    <phoneticPr fontId="7" type="noConversion"/>
  </si>
  <si>
    <t>米數</t>
    <phoneticPr fontId="7" type="noConversion"/>
  </si>
  <si>
    <r>
      <t>PTP shrinkage
(</t>
    </r>
    <r>
      <rPr>
        <sz val="11"/>
        <color theme="1"/>
        <rFont val="微軟正黑體"/>
        <family val="1"/>
        <charset val="136"/>
      </rPr>
      <t>剝離前</t>
    </r>
    <r>
      <rPr>
        <sz val="11"/>
        <color theme="1"/>
        <rFont val="Times New Roman"/>
        <family val="1"/>
      </rPr>
      <t>)</t>
    </r>
    <phoneticPr fontId="7" type="noConversion"/>
  </si>
  <si>
    <r>
      <t>PTP shrinkage
(</t>
    </r>
    <r>
      <rPr>
        <sz val="11"/>
        <color theme="1"/>
        <rFont val="微軟正黑體"/>
        <family val="1"/>
        <charset val="136"/>
      </rPr>
      <t>靜止</t>
    </r>
    <r>
      <rPr>
        <sz val="11"/>
        <color theme="1"/>
        <rFont val="Times New Roman"/>
        <family val="1"/>
      </rPr>
      <t>10</t>
    </r>
    <r>
      <rPr>
        <sz val="11"/>
        <color theme="1"/>
        <rFont val="微軟正黑體"/>
        <family val="1"/>
        <charset val="136"/>
      </rPr>
      <t>分鐘后</t>
    </r>
    <r>
      <rPr>
        <sz val="11"/>
        <color theme="1"/>
        <rFont val="新細明體"/>
        <family val="3"/>
        <charset val="134"/>
      </rPr>
      <t>,剝離</t>
    </r>
    <r>
      <rPr>
        <sz val="11"/>
        <color theme="1"/>
        <rFont val="Times New Roman"/>
        <family val="1"/>
      </rPr>
      <t>)</t>
    </r>
    <phoneticPr fontId="7" type="noConversion"/>
  </si>
  <si>
    <r>
      <rPr>
        <sz val="11"/>
        <color theme="1"/>
        <rFont val="微軟正黑體"/>
        <family val="1"/>
        <charset val="136"/>
      </rPr>
      <t>差異</t>
    </r>
    <phoneticPr fontId="7" type="noConversion"/>
  </si>
  <si>
    <t>縮水比率
(&lt;0.37%)</t>
    <phoneticPr fontId="7" type="noConversion"/>
  </si>
  <si>
    <r>
      <t>PTP shrinkage
(</t>
    </r>
    <r>
      <rPr>
        <sz val="11"/>
        <color theme="1"/>
        <rFont val="微軟正黑體"/>
        <family val="1"/>
        <charset val="136"/>
      </rPr>
      <t>靜止</t>
    </r>
    <r>
      <rPr>
        <sz val="11"/>
        <color theme="1"/>
        <rFont val="Times New Roman"/>
        <family val="1"/>
      </rPr>
      <t>10</t>
    </r>
    <r>
      <rPr>
        <sz val="11"/>
        <color theme="1"/>
        <rFont val="微軟正黑體"/>
        <family val="1"/>
        <charset val="136"/>
      </rPr>
      <t>分鐘</t>
    </r>
    <r>
      <rPr>
        <sz val="11"/>
        <color theme="1"/>
        <rFont val="新細明體"/>
        <family val="3"/>
        <charset val="134"/>
      </rPr>
      <t>后,剝離</t>
    </r>
    <r>
      <rPr>
        <sz val="11"/>
        <color theme="1"/>
        <rFont val="Times New Roman"/>
        <family val="1"/>
      </rPr>
      <t>)</t>
    </r>
    <phoneticPr fontId="7" type="noConversion"/>
  </si>
  <si>
    <t>縮水比率
(&lt;0.15%)</t>
    <phoneticPr fontId="7" type="noConversion"/>
  </si>
  <si>
    <t>Resurt</t>
    <phoneticPr fontId="7" type="noConversion"/>
  </si>
  <si>
    <r>
      <rPr>
        <sz val="11"/>
        <color theme="1"/>
        <rFont val="微軟正黑體"/>
        <family val="1"/>
        <charset val="136"/>
      </rPr>
      <t>長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3"/>
        <charset val="134"/>
      </rPr>
      <t>規格</t>
    </r>
    <r>
      <rPr>
        <sz val="11"/>
        <color theme="1"/>
        <rFont val="Times New Roman"/>
        <family val="1"/>
      </rPr>
      <t>)
(434.33mm+-0.1mm)</t>
    </r>
    <phoneticPr fontId="7" type="noConversion"/>
  </si>
  <si>
    <t>D</t>
    <phoneticPr fontId="7" type="noConversion"/>
  </si>
  <si>
    <t>SA</t>
  </si>
  <si>
    <t>德成</t>
  </si>
  <si>
    <t>D</t>
    <phoneticPr fontId="7" type="noConversion"/>
  </si>
  <si>
    <t>HS2020060405-3YW-23</t>
  </si>
  <si>
    <t>PTP02-20200609D-02-05</t>
  </si>
  <si>
    <t>SA</t>
    <phoneticPr fontId="7" type="noConversion"/>
  </si>
  <si>
    <t>HS2020060405-3YW-36</t>
  </si>
  <si>
    <t>PTP02-20200609D-04-02</t>
  </si>
  <si>
    <t>HS2020060405-3YW-13</t>
  </si>
  <si>
    <t>PTP02-20200609D-01-05</t>
  </si>
  <si>
    <t>HS2020060405-3YW-31</t>
  </si>
  <si>
    <t>PTP02-20200609D-03-08</t>
  </si>
  <si>
    <t>德成</t>
    <phoneticPr fontId="7" type="noConversion"/>
  </si>
  <si>
    <t>HS2020060405-3YW-62</t>
  </si>
  <si>
    <t>PTP02-20200609D-06-08</t>
  </si>
  <si>
    <t>HS2020060405-3YW-85</t>
  </si>
  <si>
    <t>PTP02-20200609N-02-05</t>
  </si>
  <si>
    <t>Total Received</t>
    <phoneticPr fontId="23" type="noConversion"/>
  </si>
  <si>
    <t>OK</t>
    <phoneticPr fontId="7" type="noConversion"/>
  </si>
  <si>
    <t>日期</t>
    <phoneticPr fontId="7" type="noConversion"/>
  </si>
  <si>
    <t>Shift</t>
    <phoneticPr fontId="7" type="noConversion"/>
  </si>
  <si>
    <r>
      <rPr>
        <sz val="11"/>
        <color theme="1"/>
        <rFont val="微軟正黑體"/>
        <family val="1"/>
        <charset val="136"/>
      </rPr>
      <t>機種</t>
    </r>
    <phoneticPr fontId="7" type="noConversion"/>
  </si>
  <si>
    <r>
      <rPr>
        <sz val="11"/>
        <color theme="1"/>
        <rFont val="Microsoft YaHei"/>
        <family val="2"/>
        <charset val="134"/>
      </rPr>
      <t>廠商</t>
    </r>
    <phoneticPr fontId="7" type="noConversion"/>
  </si>
  <si>
    <r>
      <rPr>
        <sz val="11"/>
        <color theme="1"/>
        <rFont val="Microsoft YaHei"/>
        <family val="2"/>
        <charset val="134"/>
      </rPr>
      <t>料號</t>
    </r>
    <phoneticPr fontId="7" type="noConversion"/>
  </si>
  <si>
    <r>
      <rPr>
        <sz val="11"/>
        <color theme="1"/>
        <rFont val="微軟正黑體"/>
        <family val="1"/>
        <charset val="136"/>
      </rPr>
      <t>寬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3"/>
        <charset val="134"/>
      </rPr>
      <t>規格</t>
    </r>
    <r>
      <rPr>
        <sz val="11"/>
        <color theme="1"/>
        <rFont val="Times New Roman"/>
        <family val="1"/>
      </rPr>
      <t>)
(293.14mm+-0.1mm)</t>
    </r>
    <phoneticPr fontId="7" type="noConversion"/>
  </si>
  <si>
    <t>HS2020060405-3YW-108</t>
    <phoneticPr fontId="7" type="noConversion"/>
  </si>
  <si>
    <t>PTP02-20200609N-05-09</t>
    <phoneticPr fontId="7" type="noConversion"/>
  </si>
  <si>
    <t>7QT62-0935</t>
    <phoneticPr fontId="7" type="noConversion"/>
  </si>
  <si>
    <t>Tape measure</t>
    <phoneticPr fontId="33" type="noConversion"/>
  </si>
  <si>
    <t>AATCC 8-2013</t>
    <phoneticPr fontId="33" type="noConversion"/>
  </si>
  <si>
    <t>L
左</t>
    <phoneticPr fontId="33" type="noConversion"/>
  </si>
  <si>
    <t>M
中</t>
    <phoneticPr fontId="34" type="noConversion"/>
  </si>
  <si>
    <t>R
右</t>
    <phoneticPr fontId="34" type="noConversion"/>
  </si>
  <si>
    <t>Konica CM 3700A / L</t>
    <phoneticPr fontId="35" type="noConversion"/>
  </si>
  <si>
    <t>Konica CM 3701A / M</t>
    <phoneticPr fontId="35" type="noConversion"/>
  </si>
  <si>
    <t>Konica CM 3702A / R</t>
    <phoneticPr fontId="35" type="noConversion"/>
  </si>
  <si>
    <t>L
左</t>
    <phoneticPr fontId="33" type="noConversion"/>
  </si>
  <si>
    <t>Length</t>
    <phoneticPr fontId="35" type="noConversion"/>
  </si>
  <si>
    <t>Width</t>
    <phoneticPr fontId="35" type="noConversion"/>
  </si>
  <si>
    <t xml:space="preserve">纵向/L </t>
    <phoneticPr fontId="35" type="noConversion"/>
  </si>
  <si>
    <t>横向/W</t>
    <phoneticPr fontId="35" type="noConversion"/>
  </si>
  <si>
    <t>纵向/L</t>
    <phoneticPr fontId="34" type="noConversion"/>
  </si>
  <si>
    <t>横向/W</t>
    <phoneticPr fontId="34" type="noConversion"/>
  </si>
  <si>
    <t xml:space="preserve">纵向/L </t>
    <phoneticPr fontId="34" type="noConversion"/>
  </si>
  <si>
    <t xml:space="preserve"> &lt; =1 damage rating at 200 cycle </t>
    <phoneticPr fontId="35" type="noConversion"/>
  </si>
  <si>
    <t xml:space="preserve">T =&gt; 3 discoloration rating at 200 cycles </t>
    <phoneticPr fontId="7" type="noConversion"/>
  </si>
  <si>
    <t>α≥106cm</t>
    <phoneticPr fontId="34" type="noConversion"/>
  </si>
  <si>
    <t>DRY ≥3.5
干燥度≥3.5</t>
    <phoneticPr fontId="33" type="noConversion"/>
  </si>
  <si>
    <t>WET ≥3.0
潮湿度≥3.0</t>
    <phoneticPr fontId="34" type="noConversion"/>
  </si>
  <si>
    <t>2.1±0.2</t>
    <phoneticPr fontId="35" type="noConversion"/>
  </si>
  <si>
    <t>DL*</t>
    <phoneticPr fontId="34" type="noConversion"/>
  </si>
  <si>
    <t>Da*</t>
    <phoneticPr fontId="34" type="noConversion"/>
  </si>
  <si>
    <t>Db*</t>
    <phoneticPr fontId="34" type="noConversion"/>
  </si>
  <si>
    <t xml:space="preserve"> De94 
  α≤∆E0.5</t>
    <phoneticPr fontId="34" type="noConversion"/>
  </si>
  <si>
    <t>0.18±0.03mm</t>
    <phoneticPr fontId="35" type="noConversion"/>
  </si>
  <si>
    <t>180-230  g/sqm</t>
    <phoneticPr fontId="35" type="noConversion"/>
  </si>
  <si>
    <t>4.1±0.6 mm</t>
    <phoneticPr fontId="35" type="noConversion"/>
  </si>
  <si>
    <r>
      <rPr>
        <sz val="8"/>
        <rFont val="等线"/>
        <family val="1"/>
        <charset val="136"/>
        <scheme val="minor"/>
      </rPr>
      <t xml:space="preserve"> </t>
    </r>
    <r>
      <rPr>
        <sz val="8"/>
        <rFont val="等线"/>
        <family val="1"/>
        <charset val="136"/>
        <scheme val="minor"/>
      </rPr>
      <t>α</t>
    </r>
    <r>
      <rPr>
        <sz val="6"/>
        <rFont val="等线"/>
        <family val="1"/>
        <charset val="136"/>
        <scheme val="minor"/>
      </rPr>
      <t>≤</t>
    </r>
    <r>
      <rPr>
        <sz val="9"/>
        <rFont val="等线"/>
        <family val="2"/>
        <scheme val="minor"/>
      </rPr>
      <t>30</t>
    </r>
    <r>
      <rPr>
        <sz val="9"/>
        <rFont val="等线"/>
        <family val="2"/>
        <scheme val="minor"/>
      </rPr>
      <t xml:space="preserve">
mm</t>
    </r>
    <phoneticPr fontId="35" type="noConversion"/>
  </si>
  <si>
    <r>
      <rPr>
        <sz val="8"/>
        <rFont val="等线"/>
        <family val="1"/>
        <charset val="136"/>
        <scheme val="minor"/>
      </rPr>
      <t xml:space="preserve"> </t>
    </r>
    <r>
      <rPr>
        <sz val="8"/>
        <rFont val="等线"/>
        <family val="1"/>
        <charset val="136"/>
        <scheme val="minor"/>
      </rPr>
      <t>α</t>
    </r>
    <r>
      <rPr>
        <sz val="6"/>
        <rFont val="等线"/>
        <family val="1"/>
        <charset val="136"/>
        <scheme val="minor"/>
      </rPr>
      <t>≤</t>
    </r>
    <r>
      <rPr>
        <sz val="8"/>
        <rFont val="等线"/>
        <family val="1"/>
        <charset val="136"/>
        <scheme val="minor"/>
      </rPr>
      <t>28</t>
    </r>
    <r>
      <rPr>
        <sz val="9"/>
        <rFont val="等线"/>
        <family val="2"/>
        <scheme val="minor"/>
      </rPr>
      <t xml:space="preserve">
mm</t>
    </r>
    <phoneticPr fontId="35" type="noConversion"/>
  </si>
  <si>
    <r>
      <rPr>
        <sz val="8"/>
        <rFont val="宋体"/>
        <family val="3"/>
        <charset val="134"/>
      </rPr>
      <t>0.7-3.9</t>
    </r>
    <r>
      <rPr>
        <sz val="9"/>
        <rFont val="宋体"/>
        <family val="3"/>
        <charset val="134"/>
      </rPr>
      <t xml:space="preserve">
kgf</t>
    </r>
    <phoneticPr fontId="7" type="noConversion"/>
  </si>
  <si>
    <r>
      <rPr>
        <sz val="8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0.7-3.1
kgf</t>
    </r>
    <phoneticPr fontId="7" type="noConversion"/>
  </si>
  <si>
    <r>
      <rPr>
        <sz val="8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α</t>
    </r>
    <r>
      <rPr>
        <sz val="8"/>
        <rFont val="宋体"/>
        <family val="3"/>
        <charset val="134"/>
      </rPr>
      <t>&gt;</t>
    </r>
    <r>
      <rPr>
        <sz val="9"/>
        <rFont val="宋体"/>
        <family val="3"/>
        <charset val="134"/>
      </rPr>
      <t>8.5
kgf/inch</t>
    </r>
    <phoneticPr fontId="7" type="noConversion"/>
  </si>
  <si>
    <t>500±300/%</t>
    <phoneticPr fontId="35" type="noConversion"/>
  </si>
  <si>
    <r>
      <t xml:space="preserve">α </t>
    </r>
    <r>
      <rPr>
        <sz val="9"/>
        <rFont val="Malgun Gothic"/>
        <family val="2"/>
        <charset val="129"/>
      </rPr>
      <t>≥</t>
    </r>
    <r>
      <rPr>
        <sz val="9"/>
        <rFont val="微軟正黑體"/>
        <family val="2"/>
        <charset val="136"/>
      </rPr>
      <t>1
kgf</t>
    </r>
    <phoneticPr fontId="34" type="noConversion"/>
  </si>
  <si>
    <t>Spec&lt;=Level 1</t>
    <phoneticPr fontId="35" type="noConversion"/>
  </si>
  <si>
    <t>Spec&gt;=Level 3</t>
    <phoneticPr fontId="7" type="noConversion"/>
  </si>
  <si>
    <t>D</t>
    <phoneticPr fontId="34" type="noConversion"/>
  </si>
  <si>
    <t>STa P1</t>
    <phoneticPr fontId="34" type="noConversion"/>
  </si>
  <si>
    <t>HS2020060984-1YW</t>
    <phoneticPr fontId="34" type="noConversion"/>
  </si>
  <si>
    <t>4/5</t>
  </si>
  <si>
    <t>NG</t>
    <phoneticPr fontId="34" type="noConversion"/>
  </si>
  <si>
    <t>SG 90</t>
    <phoneticPr fontId="7" type="noConversion"/>
  </si>
  <si>
    <r>
      <t>PTP</t>
    </r>
    <r>
      <rPr>
        <sz val="18"/>
        <color theme="1"/>
        <rFont val="微軟正黑體"/>
        <family val="1"/>
        <charset val="136"/>
      </rPr>
      <t>縮水不良驗證</t>
    </r>
    <r>
      <rPr>
        <sz val="18"/>
        <color theme="1"/>
        <rFont val="Times New Roman"/>
        <family val="1"/>
      </rPr>
      <t>Tarcking</t>
    </r>
    <phoneticPr fontId="7" type="noConversion"/>
  </si>
  <si>
    <t>color</t>
    <phoneticPr fontId="7" type="noConversion"/>
  </si>
  <si>
    <t>Config</t>
    <phoneticPr fontId="7" type="noConversion"/>
  </si>
  <si>
    <t>AGM45200610F26010645</t>
    <phoneticPr fontId="7" type="noConversion"/>
  </si>
  <si>
    <t>AGM45200610F26161146</t>
    <phoneticPr fontId="7" type="noConversion"/>
  </si>
  <si>
    <t>819-02071-T-X</t>
    <phoneticPr fontId="7" type="noConversion"/>
  </si>
  <si>
    <t>Non-Bonded</t>
    <phoneticPr fontId="7" type="noConversion"/>
  </si>
  <si>
    <t>BGM2006230196012040</t>
    <phoneticPr fontId="7" type="noConversion"/>
  </si>
  <si>
    <t>819-02071-T-X</t>
    <phoneticPr fontId="7" type="noConversion"/>
  </si>
  <si>
    <t>BGM36200622E26010645</t>
    <phoneticPr fontId="7" type="noConversion"/>
  </si>
  <si>
    <t>Lower MF+ADH</t>
    <phoneticPr fontId="7" type="noConversion"/>
  </si>
  <si>
    <t>Non-Bonded</t>
    <phoneticPr fontId="7" type="noConversion"/>
  </si>
  <si>
    <t>BGM2006230186012040</t>
    <phoneticPr fontId="7" type="noConversion"/>
  </si>
  <si>
    <t>DG2</t>
    <phoneticPr fontId="7" type="noConversion"/>
  </si>
  <si>
    <t>DG2</t>
    <phoneticPr fontId="7" type="noConversion"/>
  </si>
  <si>
    <t>7QT62-1074-01</t>
    <phoneticPr fontId="7" type="noConversion"/>
  </si>
  <si>
    <t>APN</t>
    <phoneticPr fontId="7" type="noConversion"/>
  </si>
  <si>
    <t>088-02960</t>
    <phoneticPr fontId="7" type="noConversion"/>
  </si>
  <si>
    <t>PUK02-20200616D-05-01</t>
    <phoneticPr fontId="34" type="noConversion"/>
  </si>
  <si>
    <t>APN</t>
    <phoneticPr fontId="7" type="noConversion"/>
  </si>
  <si>
    <t>819-02071-T</t>
    <phoneticPr fontId="7" type="noConversion"/>
  </si>
  <si>
    <t>819-02071</t>
    <phoneticPr fontId="7" type="noConversion"/>
  </si>
  <si>
    <t>819-02072-T</t>
    <phoneticPr fontId="7" type="noConversion"/>
  </si>
  <si>
    <t>819-02072</t>
    <phoneticPr fontId="7" type="noConversion"/>
  </si>
  <si>
    <r>
      <rPr>
        <b/>
        <sz val="12"/>
        <color rgb="FF000000"/>
        <rFont val="細明體"/>
        <family val="3"/>
        <charset val="136"/>
      </rPr>
      <t>新增扫描</t>
    </r>
    <r>
      <rPr>
        <b/>
        <sz val="12"/>
        <color rgb="FF000000"/>
        <rFont val="Calibri"/>
        <family val="2"/>
      </rPr>
      <t>PN</t>
    </r>
    <phoneticPr fontId="7" type="noConversion"/>
  </si>
  <si>
    <t>PART NAME</t>
    <phoneticPr fontId="7" type="noConversion"/>
  </si>
  <si>
    <t>PUKS</t>
    <phoneticPr fontId="7" type="noConversion"/>
  </si>
  <si>
    <t>R228-TC1</t>
    <phoneticPr fontId="7" type="noConversion"/>
  </si>
  <si>
    <t>TOPCOVERCLR</t>
    <phoneticPr fontId="7" type="noConversion"/>
  </si>
  <si>
    <t>R228-TC2</t>
    <phoneticPr fontId="7" type="noConversion"/>
  </si>
  <si>
    <t>R228-TC3</t>
    <phoneticPr fontId="7" type="noConversion"/>
  </si>
  <si>
    <t>R228-UPMFLS</t>
    <phoneticPr fontId="7" type="noConversion"/>
  </si>
  <si>
    <t>UPMF</t>
    <phoneticPr fontId="7" type="noConversion"/>
  </si>
  <si>
    <t>R228-UPMFSP</t>
    <phoneticPr fontId="7" type="noConversion"/>
  </si>
  <si>
    <t>R228-LPMFLS</t>
    <phoneticPr fontId="7" type="noConversion"/>
  </si>
  <si>
    <t>LPMF</t>
    <phoneticPr fontId="7" type="noConversion"/>
  </si>
  <si>
    <t>R228-LPMFSP</t>
    <phoneticPr fontId="7" type="noConversion"/>
  </si>
  <si>
    <t>5DG2</t>
    <phoneticPr fontId="7" type="noConversion"/>
  </si>
  <si>
    <t>1SP8</t>
    <phoneticPr fontId="7" type="noConversion"/>
  </si>
  <si>
    <t>FG S/N Format</t>
    <phoneticPr fontId="49" type="noConversion"/>
  </si>
  <si>
    <t>Material S/N Format</t>
    <phoneticPr fontId="49" type="noConversion"/>
  </si>
  <si>
    <t>New Format (12)</t>
  </si>
  <si>
    <r>
      <t>New Format (</t>
    </r>
    <r>
      <rPr>
        <b/>
        <sz val="16"/>
        <color rgb="FF000000"/>
        <rFont val="Arial"/>
        <family val="2"/>
      </rPr>
      <t>17</t>
    </r>
    <r>
      <rPr>
        <sz val="16"/>
        <color rgb="FF000000"/>
        <rFont val="Arial"/>
        <family val="2"/>
      </rPr>
      <t>)</t>
    </r>
  </si>
  <si>
    <r>
      <t>PPPYWSSSCCCC</t>
    </r>
    <r>
      <rPr>
        <b/>
        <sz val="16"/>
        <color rgb="FF000000"/>
        <rFont val="Arial"/>
        <family val="2"/>
      </rPr>
      <t xml:space="preserve"> </t>
    </r>
  </si>
  <si>
    <r>
      <t>Base 34 (0-9, A-Z exclude I &amp; O)</t>
    </r>
    <r>
      <rPr>
        <sz val="14"/>
        <color rgb="FFFF0000"/>
        <rFont val="Arial"/>
        <family val="2"/>
      </rPr>
      <t xml:space="preserve"> </t>
    </r>
    <phoneticPr fontId="49" type="noConversion"/>
  </si>
  <si>
    <t>Base 34 (0-9, A-Z exclude I &amp; O)</t>
    <phoneticPr fontId="49" type="noConversion"/>
  </si>
  <si>
    <t>Plant Code</t>
  </si>
  <si>
    <r>
      <t>PPP (ex. 1B0)</t>
    </r>
    <r>
      <rPr>
        <sz val="16"/>
        <color rgb="FF0000FF"/>
        <rFont val="Arial"/>
        <family val="2"/>
      </rPr>
      <t xml:space="preserve"> </t>
    </r>
    <phoneticPr fontId="49" type="noConversion"/>
  </si>
  <si>
    <t>Year</t>
  </si>
  <si>
    <r>
      <t xml:space="preserve">Y </t>
    </r>
    <r>
      <rPr>
        <sz val="14"/>
        <color rgb="FF000000"/>
        <rFont val="Arial"/>
        <family val="2"/>
      </rPr>
      <t>(ex. 9 = 2009)</t>
    </r>
    <r>
      <rPr>
        <sz val="16"/>
        <color rgb="FF000000"/>
        <rFont val="Arial"/>
        <family val="2"/>
      </rPr>
      <t xml:space="preserve"> </t>
    </r>
  </si>
  <si>
    <t>Y: characters only (no numbers)</t>
    <phoneticPr fontId="49" type="noConversion"/>
  </si>
  <si>
    <t>Week</t>
  </si>
  <si>
    <r>
      <t xml:space="preserve">WW </t>
    </r>
    <r>
      <rPr>
        <sz val="14"/>
        <color rgb="FF000000"/>
        <rFont val="Arial"/>
        <family val="2"/>
      </rPr>
      <t>(01 - 53)</t>
    </r>
    <r>
      <rPr>
        <sz val="16"/>
        <color rgb="FF000000"/>
        <rFont val="Arial"/>
        <family val="2"/>
      </rPr>
      <t xml:space="preserve"> </t>
    </r>
    <phoneticPr fontId="49" type="noConversion"/>
  </si>
  <si>
    <r>
      <t xml:space="preserve"> </t>
    </r>
    <r>
      <rPr>
        <i/>
        <sz val="14"/>
        <color rgb="FF0000FF"/>
        <rFont val="Arial"/>
        <family val="2"/>
      </rPr>
      <t xml:space="preserve">2010 = </t>
    </r>
    <r>
      <rPr>
        <b/>
        <i/>
        <sz val="14"/>
        <color rgb="FF0000FF"/>
        <rFont val="Arial"/>
        <family val="2"/>
      </rPr>
      <t>A</t>
    </r>
    <r>
      <rPr>
        <i/>
        <sz val="14"/>
        <color rgb="FF0000FF"/>
        <rFont val="Arial"/>
        <family val="2"/>
      </rPr>
      <t>, weeks 01-26</t>
    </r>
    <phoneticPr fontId="49" type="noConversion"/>
  </si>
  <si>
    <t>Day</t>
  </si>
  <si>
    <t>D (1 - 7)</t>
    <phoneticPr fontId="49" type="noConversion"/>
  </si>
  <si>
    <t>EEEEMDDS011MMMDDHH</t>
    <phoneticPr fontId="49" type="noConversion"/>
  </si>
  <si>
    <r>
      <t xml:space="preserve">2010 = </t>
    </r>
    <r>
      <rPr>
        <b/>
        <i/>
        <sz val="14"/>
        <color rgb="FF0000FF"/>
        <rFont val="Arial"/>
        <family val="2"/>
      </rPr>
      <t>B</t>
    </r>
    <r>
      <rPr>
        <i/>
        <sz val="14"/>
        <color rgb="FF0000FF"/>
        <rFont val="Arial"/>
        <family val="2"/>
      </rPr>
      <t>, weeks 27-52,53</t>
    </r>
    <r>
      <rPr>
        <sz val="16"/>
        <color rgb="FF000000"/>
        <rFont val="Arial"/>
        <family val="2"/>
      </rPr>
      <t xml:space="preserve"> </t>
    </r>
  </si>
  <si>
    <t>1 = Sunday, 2= Monday, … 7 = Saturday</t>
  </si>
  <si>
    <t>更改为</t>
    <phoneticPr fontId="49" type="noConversion"/>
  </si>
  <si>
    <t>EEEE</t>
    <phoneticPr fontId="61" type="noConversion"/>
  </si>
  <si>
    <t>MDD</t>
    <phoneticPr fontId="61" type="noConversion"/>
  </si>
  <si>
    <t>S</t>
    <phoneticPr fontId="61" type="noConversion"/>
  </si>
  <si>
    <t>MMDD</t>
    <phoneticPr fontId="61" type="noConversion"/>
  </si>
  <si>
    <t>HH</t>
    <phoneticPr fontId="61" type="noConversion"/>
  </si>
  <si>
    <r>
      <t xml:space="preserve">W: </t>
    </r>
    <r>
      <rPr>
        <i/>
        <sz val="14"/>
        <color rgb="FF0000FF"/>
        <rFont val="Arial"/>
        <family val="2"/>
      </rPr>
      <t>Base TBD, probably alpha-numeric</t>
    </r>
    <r>
      <rPr>
        <sz val="16"/>
        <color rgb="FF000000"/>
        <rFont val="Arial"/>
        <family val="2"/>
      </rPr>
      <t xml:space="preserve"> </t>
    </r>
  </si>
  <si>
    <t>Sequence</t>
  </si>
  <si>
    <r>
      <t>SSSS</t>
    </r>
    <r>
      <rPr>
        <sz val="16"/>
        <color rgb="FF000000"/>
        <rFont val="Arial"/>
        <family val="2"/>
      </rPr>
      <t xml:space="preserve"> </t>
    </r>
    <phoneticPr fontId="49" type="noConversion"/>
  </si>
  <si>
    <r>
      <t>1 - 9</t>
    </r>
    <r>
      <rPr>
        <i/>
        <sz val="14"/>
        <color rgb="FF0000FF"/>
        <rFont val="Arial"/>
        <family val="2"/>
      </rPr>
      <t xml:space="preserve">, weeks 01-09; </t>
    </r>
    <r>
      <rPr>
        <b/>
        <i/>
        <sz val="14"/>
        <color rgb="FF0000FF"/>
        <rFont val="Arial"/>
        <family val="2"/>
      </rPr>
      <t>A - S</t>
    </r>
    <r>
      <rPr>
        <i/>
        <sz val="14"/>
        <color rgb="FF0000FF"/>
        <rFont val="Arial"/>
        <family val="2"/>
      </rPr>
      <t>, weeks 10-26</t>
    </r>
  </si>
  <si>
    <r>
      <t>Limit ~1.33M per day</t>
    </r>
    <r>
      <rPr>
        <sz val="16"/>
        <color rgb="FF000000"/>
        <rFont val="Arial"/>
        <family val="2"/>
      </rPr>
      <t xml:space="preserve"> </t>
    </r>
  </si>
  <si>
    <r>
      <t>1 - 9</t>
    </r>
    <r>
      <rPr>
        <i/>
        <sz val="14"/>
        <color rgb="FF0000FF"/>
        <rFont val="Arial"/>
        <family val="2"/>
      </rPr>
      <t xml:space="preserve">, weeks 27-35; </t>
    </r>
    <r>
      <rPr>
        <b/>
        <i/>
        <sz val="14"/>
        <color rgb="FF0000FF"/>
        <rFont val="Arial"/>
        <family val="2"/>
      </rPr>
      <t>A - S/T</t>
    </r>
    <r>
      <rPr>
        <i/>
        <sz val="14"/>
        <color rgb="FF0000FF"/>
        <rFont val="Arial"/>
        <family val="2"/>
      </rPr>
      <t>, weeks 36-52/53</t>
    </r>
    <r>
      <rPr>
        <sz val="14"/>
        <color rgb="FF0000FF"/>
        <rFont val="Arial"/>
        <family val="2"/>
      </rPr>
      <t xml:space="preserve"> </t>
    </r>
  </si>
  <si>
    <t>Configuration</t>
  </si>
  <si>
    <r>
      <t xml:space="preserve">EEEE: </t>
    </r>
    <r>
      <rPr>
        <sz val="14"/>
        <color rgb="FF000000"/>
        <rFont val="Arial"/>
        <family val="2"/>
      </rPr>
      <t>Related to Part Number</t>
    </r>
    <r>
      <rPr>
        <sz val="16"/>
        <color rgb="FF000000"/>
        <rFont val="Arial"/>
        <family val="2"/>
      </rPr>
      <t xml:space="preserve"> </t>
    </r>
    <phoneticPr fontId="49" type="noConversion"/>
  </si>
  <si>
    <r>
      <t>SSS</t>
    </r>
    <r>
      <rPr>
        <sz val="16"/>
        <color rgb="FF0000FF"/>
        <rFont val="Arial"/>
        <family val="2"/>
      </rPr>
      <t xml:space="preserve"> </t>
    </r>
    <phoneticPr fontId="49" type="noConversion"/>
  </si>
  <si>
    <r>
      <t>(ex.</t>
    </r>
    <r>
      <rPr>
        <sz val="14"/>
        <color rgb="FF0000FF"/>
        <rFont val="Arial"/>
        <family val="2"/>
      </rPr>
      <t xml:space="preserve"> A123 </t>
    </r>
    <r>
      <rPr>
        <sz val="14"/>
        <color rgb="FF000000"/>
        <rFont val="Arial"/>
        <family val="2"/>
      </rPr>
      <t>= 630-xxxx)</t>
    </r>
  </si>
  <si>
    <r>
      <t>Limit ~39k per week</t>
    </r>
    <r>
      <rPr>
        <sz val="16"/>
        <color rgb="FF000000"/>
        <rFont val="Arial"/>
        <family val="2"/>
      </rPr>
      <t xml:space="preserve"> </t>
    </r>
  </si>
  <si>
    <t>Revision</t>
  </si>
  <si>
    <r>
      <t>R:</t>
    </r>
    <r>
      <rPr>
        <sz val="16"/>
        <color rgb="FF0000FF"/>
        <rFont val="Arial"/>
        <family val="2"/>
      </rPr>
      <t xml:space="preserve"> </t>
    </r>
    <r>
      <rPr>
        <sz val="14"/>
        <color rgb="FF000000"/>
        <rFont val="Arial"/>
        <family val="2"/>
      </rPr>
      <t xml:space="preserve">numeric, pre-release; </t>
    </r>
    <phoneticPr fontId="49" type="noConversion"/>
  </si>
  <si>
    <r>
      <t xml:space="preserve">CCCC: </t>
    </r>
    <r>
      <rPr>
        <sz val="14"/>
        <color rgb="FF000000"/>
        <rFont val="Arial"/>
        <family val="2"/>
      </rPr>
      <t xml:space="preserve">Related to Part Number </t>
    </r>
    <phoneticPr fontId="49" type="noConversion"/>
  </si>
  <si>
    <t>alpha upon release</t>
  </si>
  <si>
    <r>
      <t>(ex.</t>
    </r>
    <r>
      <rPr>
        <sz val="14"/>
        <color rgb="FF0000FF"/>
        <rFont val="Arial"/>
        <family val="2"/>
      </rPr>
      <t xml:space="preserve"> 1A09 </t>
    </r>
    <r>
      <rPr>
        <sz val="14"/>
        <color rgb="FF000000"/>
        <rFont val="Arial"/>
        <family val="2"/>
      </rPr>
      <t>= MCxxx;</t>
    </r>
    <r>
      <rPr>
        <sz val="14"/>
        <color rgb="FF0000FF"/>
        <rFont val="Arial"/>
        <family val="2"/>
      </rPr>
      <t xml:space="preserve"> 1A0B </t>
    </r>
    <r>
      <rPr>
        <sz val="14"/>
        <color rgb="FF000000"/>
        <rFont val="Arial"/>
        <family val="2"/>
      </rPr>
      <t>= PCyyy)</t>
    </r>
    <r>
      <rPr>
        <sz val="16"/>
        <color rgb="FF000000"/>
        <rFont val="Arial"/>
        <family val="2"/>
      </rPr>
      <t xml:space="preserve"> </t>
    </r>
  </si>
  <si>
    <t>Check Sum</t>
  </si>
  <si>
    <r>
      <t xml:space="preserve">X: </t>
    </r>
    <r>
      <rPr>
        <sz val="14"/>
        <color rgb="FF0000FF"/>
        <rFont val="Arial"/>
        <family val="2"/>
      </rPr>
      <t>Algorithm to be provided by Apple</t>
    </r>
    <r>
      <rPr>
        <sz val="14"/>
        <color rgb="FF000000"/>
        <rFont val="Arial"/>
        <family val="2"/>
      </rPr>
      <t xml:space="preserve"> </t>
    </r>
    <phoneticPr fontId="49" type="noConversion"/>
  </si>
  <si>
    <t>0DG2</t>
    <phoneticPr fontId="7" type="noConversion"/>
  </si>
  <si>
    <t>006</t>
    <phoneticPr fontId="7" type="noConversion"/>
  </si>
  <si>
    <t xml:space="preserve">D </t>
    <phoneticPr fontId="7" type="noConversion"/>
  </si>
  <si>
    <t>03</t>
    <phoneticPr fontId="7" type="noConversion"/>
  </si>
  <si>
    <t>8</t>
    <phoneticPr fontId="7" type="noConversion"/>
  </si>
  <si>
    <t>0702</t>
    <phoneticPr fontId="7" type="noConversion"/>
  </si>
  <si>
    <t>12</t>
    <phoneticPr fontId="7" type="noConversion"/>
  </si>
  <si>
    <t>01</t>
    <phoneticPr fontId="7" type="noConversion"/>
  </si>
  <si>
    <t>SN编码规则</t>
    <phoneticPr fontId="7" type="noConversion"/>
  </si>
  <si>
    <t>适用于</t>
    <phoneticPr fontId="7" type="noConversion"/>
  </si>
  <si>
    <t>PTP02-20200609D-03-08</t>
    <phoneticPr fontId="7" type="noConversion"/>
  </si>
  <si>
    <t>Remark</t>
    <phoneticPr fontId="7" type="noConversion"/>
  </si>
  <si>
    <t>PPPYWWDSSSSEEEERX</t>
    <phoneticPr fontId="48" type="noConversion"/>
  </si>
  <si>
    <r>
      <t xml:space="preserve">PPP </t>
    </r>
    <r>
      <rPr>
        <sz val="16"/>
        <color rgb="FF000000"/>
        <rFont val="Arial"/>
        <family val="2"/>
      </rPr>
      <t>(ex.</t>
    </r>
    <r>
      <rPr>
        <sz val="16"/>
        <color rgb="FF0000FF"/>
        <rFont val="Arial"/>
        <family val="2"/>
      </rPr>
      <t xml:space="preserve"> 1B0</t>
    </r>
    <r>
      <rPr>
        <sz val="16"/>
        <color rgb="FF000000"/>
        <rFont val="Arial"/>
        <family val="2"/>
      </rPr>
      <t>)</t>
    </r>
    <phoneticPr fontId="48" type="noConversion"/>
  </si>
  <si>
    <t>PPP</t>
    <phoneticPr fontId="7" type="noConversion"/>
  </si>
  <si>
    <r>
      <t xml:space="preserve">Y </t>
    </r>
    <r>
      <rPr>
        <sz val="14"/>
        <color rgb="FF000000"/>
        <rFont val="Arial"/>
        <family val="2"/>
      </rPr>
      <t/>
    </r>
    <phoneticPr fontId="7" type="noConversion"/>
  </si>
  <si>
    <r>
      <rPr>
        <b/>
        <sz val="12"/>
        <color theme="1"/>
        <rFont val="Calibri"/>
        <family val="2"/>
      </rPr>
      <t xml:space="preserve">PTP/PUK/MF </t>
    </r>
    <r>
      <rPr>
        <sz val="12"/>
        <color theme="1"/>
        <rFont val="Calibri"/>
        <family val="2"/>
      </rPr>
      <t xml:space="preserve">
(EEEEMDDS011MMMDDHH)</t>
    </r>
    <phoneticPr fontId="7" type="noConversion"/>
  </si>
  <si>
    <r>
      <rPr>
        <b/>
        <sz val="12"/>
        <color theme="1"/>
        <rFont val="Calibri"/>
        <family val="2"/>
      </rPr>
      <t>TOP COVER</t>
    </r>
    <r>
      <rPr>
        <sz val="12"/>
        <color theme="1"/>
        <rFont val="Calibri"/>
        <family val="2"/>
      </rPr>
      <t xml:space="preserve">
(PPPYWWDSSSSEEEERX)
</t>
    </r>
    <phoneticPr fontId="7" type="noConversion"/>
  </si>
  <si>
    <r>
      <rPr>
        <sz val="12"/>
        <color theme="1"/>
        <rFont val="新細明體"/>
        <family val="2"/>
        <charset val="136"/>
      </rPr>
      <t>模板</t>
    </r>
    <phoneticPr fontId="7" type="noConversion"/>
  </si>
  <si>
    <r>
      <rPr>
        <sz val="12"/>
        <color theme="1"/>
        <rFont val="新細明體"/>
        <family val="2"/>
        <charset val="136"/>
      </rPr>
      <t>例子</t>
    </r>
    <phoneticPr fontId="7" type="noConversion"/>
  </si>
  <si>
    <r>
      <rPr>
        <sz val="12"/>
        <color theme="1"/>
        <rFont val="新細明體"/>
        <family val="2"/>
        <charset val="136"/>
      </rPr>
      <t>范围说明</t>
    </r>
    <phoneticPr fontId="7" type="noConversion"/>
  </si>
  <si>
    <r>
      <t xml:space="preserve">(D </t>
    </r>
    <r>
      <rPr>
        <sz val="12"/>
        <color theme="1"/>
        <rFont val="新細明體"/>
        <family val="2"/>
        <charset val="136"/>
      </rPr>
      <t>或者</t>
    </r>
    <r>
      <rPr>
        <sz val="12"/>
        <color theme="1"/>
        <rFont val="Calibri"/>
        <family val="2"/>
      </rPr>
      <t xml:space="preserve"> N)</t>
    </r>
    <r>
      <rPr>
        <sz val="12"/>
        <color theme="1"/>
        <rFont val="新細明體"/>
        <family val="2"/>
        <charset val="136"/>
      </rPr>
      <t>厂商白班或晚班</t>
    </r>
    <phoneticPr fontId="7" type="noConversion"/>
  </si>
  <si>
    <r>
      <rPr>
        <sz val="12"/>
        <color theme="1"/>
        <rFont val="新細明體"/>
        <family val="2"/>
        <charset val="136"/>
      </rPr>
      <t>批次</t>
    </r>
    <phoneticPr fontId="7" type="noConversion"/>
  </si>
  <si>
    <r>
      <rPr>
        <sz val="12"/>
        <color theme="1"/>
        <rFont val="新細明體"/>
        <family val="2"/>
        <charset val="136"/>
      </rPr>
      <t>卷次</t>
    </r>
    <phoneticPr fontId="7" type="noConversion"/>
  </si>
  <si>
    <r>
      <rPr>
        <sz val="12"/>
        <color theme="1"/>
        <rFont val="新細明體"/>
        <family val="2"/>
        <charset val="136"/>
      </rPr>
      <t>几月几号生产的（富士康日期）</t>
    </r>
  </si>
  <si>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01-24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几点生产</t>
    </r>
    <r>
      <rPr>
        <sz val="12"/>
        <color theme="1"/>
        <rFont val="Calibri"/>
        <family val="2"/>
      </rPr>
      <t>24</t>
    </r>
    <r>
      <rPr>
        <sz val="12"/>
        <color theme="1"/>
        <rFont val="新細明體"/>
        <family val="2"/>
        <charset val="136"/>
      </rPr>
      <t>小时制</t>
    </r>
    <phoneticPr fontId="7" type="noConversion"/>
  </si>
  <si>
    <r>
      <t>SSSS</t>
    </r>
    <r>
      <rPr>
        <sz val="12"/>
        <color rgb="FF000000"/>
        <rFont val="Calibri"/>
        <family val="2"/>
      </rPr>
      <t xml:space="preserve"> </t>
    </r>
    <phoneticPr fontId="49" type="noConversion"/>
  </si>
  <si>
    <t>D</t>
    <phoneticPr fontId="49" type="noConversion"/>
  </si>
  <si>
    <t>PRE</t>
    <phoneticPr fontId="7" type="noConversion"/>
  </si>
  <si>
    <t xml:space="preserve">WW </t>
    <phoneticPr fontId="49" type="noConversion"/>
  </si>
  <si>
    <t xml:space="preserve">第几周(01-53) </t>
    <phoneticPr fontId="7" type="noConversion"/>
  </si>
  <si>
    <t>(0001-9999)</t>
    <phoneticPr fontId="7" type="noConversion"/>
  </si>
  <si>
    <t>星期几(1-7)1 = 周日, 2= 周一, … 7 = 周6</t>
    <phoneticPr fontId="7" type="noConversion"/>
  </si>
  <si>
    <t>2DG2</t>
    <phoneticPr fontId="7" type="noConversion"/>
  </si>
  <si>
    <t>PRT-P1-TC-ANSI-SG90-M</t>
    <phoneticPr fontId="7" type="noConversion"/>
  </si>
  <si>
    <t>需要根据物料config选择。例如：PRT-P1-TC-ANSI-SG90-M，则是2SG9</t>
    <phoneticPr fontId="7" type="noConversion"/>
  </si>
  <si>
    <t>EEEE</t>
    <phoneticPr fontId="7" type="noConversion"/>
  </si>
  <si>
    <t>X</t>
    <phoneticPr fontId="49" type="noConversion"/>
  </si>
  <si>
    <r>
      <t>R</t>
    </r>
    <r>
      <rPr>
        <sz val="12"/>
        <color rgb="FF0000FF"/>
        <rFont val="Calibri"/>
        <family val="2"/>
      </rPr>
      <t/>
    </r>
    <phoneticPr fontId="49" type="noConversion"/>
  </si>
  <si>
    <t>A</t>
    <phoneticPr fontId="7" type="noConversion"/>
  </si>
  <si>
    <t>固定</t>
    <phoneticPr fontId="7" type="noConversion"/>
  </si>
  <si>
    <t>年：固定为0</t>
    <phoneticPr fontId="7" type="noConversion"/>
  </si>
  <si>
    <t>厂商相关：固定为PRE</t>
    <phoneticPr fontId="7" type="noConversion"/>
  </si>
  <si>
    <r>
      <t>EEEE#</t>
    </r>
    <r>
      <rPr>
        <sz val="12"/>
        <color theme="1"/>
        <rFont val="新細明體"/>
        <family val="2"/>
        <charset val="136"/>
      </rPr>
      <t>代表颜色的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依据卷料号找对应的</t>
    </r>
    <r>
      <rPr>
        <sz val="12"/>
        <color theme="1"/>
        <rFont val="Calibri"/>
        <family val="2"/>
      </rPr>
      <t>EEEE#</t>
    </r>
    <phoneticPr fontId="7" type="noConversion"/>
  </si>
  <si>
    <r>
      <t>M</t>
    </r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DD(01-12)</t>
    </r>
    <r>
      <rPr>
        <sz val="12"/>
        <color theme="1"/>
        <rFont val="新細明體"/>
        <family val="2"/>
        <charset val="136"/>
      </rPr>
      <t>厂商生产年月，从批次号可找到</t>
    </r>
    <phoneticPr fontId="7" type="noConversion"/>
  </si>
  <si>
    <t>color</t>
    <phoneticPr fontId="7" type="noConversion"/>
  </si>
  <si>
    <t>0001</t>
    <phoneticPr fontId="7" type="noConversion"/>
  </si>
  <si>
    <r>
      <rPr>
        <sz val="12"/>
        <color theme="1"/>
        <rFont val="新細明體"/>
        <family val="2"/>
        <charset val="136"/>
      </rPr>
      <t>例如</t>
    </r>
    <r>
      <rPr>
        <sz val="12"/>
        <color theme="1"/>
        <rFont val="Calibri"/>
        <family val="2"/>
      </rPr>
      <t>PTP</t>
    </r>
    <r>
      <rPr>
        <sz val="12"/>
        <color theme="1"/>
        <rFont val="新細明體"/>
        <family val="2"/>
        <charset val="136"/>
      </rPr>
      <t>：批次号为</t>
    </r>
    <r>
      <rPr>
        <sz val="12"/>
        <color theme="1"/>
        <rFont val="Calibri"/>
        <family val="2"/>
      </rPr>
      <t>PTP02-20200609D-03-08</t>
    </r>
    <r>
      <rPr>
        <sz val="12"/>
        <color theme="1"/>
        <rFont val="新細明體"/>
        <family val="2"/>
        <charset val="136"/>
      </rPr>
      <t>，则批次为</t>
    </r>
    <r>
      <rPr>
        <sz val="12"/>
        <color theme="1"/>
        <rFont val="Calibri"/>
        <family val="2"/>
      </rPr>
      <t>03</t>
    </r>
    <r>
      <rPr>
        <sz val="12"/>
        <color theme="1"/>
        <rFont val="新細明體"/>
        <family val="2"/>
        <charset val="136"/>
      </rPr>
      <t>，卷次为</t>
    </r>
    <r>
      <rPr>
        <sz val="12"/>
        <color theme="1"/>
        <rFont val="Calibri"/>
        <family val="2"/>
      </rPr>
      <t>8,
MF</t>
    </r>
    <r>
      <rPr>
        <sz val="12"/>
        <color theme="1"/>
        <rFont val="新細明體"/>
        <family val="2"/>
        <charset val="136"/>
      </rPr>
      <t>：批次号为：</t>
    </r>
    <r>
      <rPr>
        <sz val="12"/>
        <color theme="1"/>
        <rFont val="Calibri"/>
        <family val="2"/>
      </rPr>
      <t>BGM2006230196012040</t>
    </r>
    <r>
      <rPr>
        <sz val="12"/>
        <color theme="1"/>
        <rFont val="新細明體"/>
        <family val="2"/>
        <charset val="136"/>
      </rPr>
      <t>，选取后三位作为批次卷次，即：</t>
    </r>
    <r>
      <rPr>
        <sz val="12"/>
        <color theme="1"/>
        <rFont val="Calibri"/>
        <family val="2"/>
      </rPr>
      <t>040</t>
    </r>
    <phoneticPr fontId="7" type="noConversion"/>
  </si>
  <si>
    <t>7QT62-0935</t>
    <phoneticPr fontId="7" type="noConversion"/>
  </si>
  <si>
    <t>7QT62-1072</t>
    <phoneticPr fontId="7" type="noConversion"/>
  </si>
  <si>
    <t>内容</t>
    <phoneticPr fontId="48" type="noConversion"/>
  </si>
  <si>
    <t>按工单</t>
    <phoneticPr fontId="48" type="noConversion"/>
  </si>
  <si>
    <t>SN</t>
    <phoneticPr fontId="48" type="noConversion"/>
  </si>
  <si>
    <t>PUK0220200117N02010</t>
  </si>
  <si>
    <t>识别码</t>
    <phoneticPr fontId="7" type="noConversion"/>
  </si>
  <si>
    <t>请输入识别码
(卷料号或者config)</t>
    <phoneticPr fontId="48" type="noConversion"/>
  </si>
  <si>
    <t xml:space="preserve"> config label </t>
    <phoneticPr fontId="7" type="noConversion"/>
  </si>
  <si>
    <t xml:space="preserve">PPPYWWD </t>
    <phoneticPr fontId="7" type="noConversion"/>
  </si>
  <si>
    <t>PRE0251</t>
    <phoneticPr fontId="7" type="noConversion"/>
  </si>
  <si>
    <t>RX</t>
    <phoneticPr fontId="49" type="noConversion"/>
  </si>
  <si>
    <t>A0</t>
    <phoneticPr fontId="7" type="noConversion"/>
  </si>
  <si>
    <t>直接向下拖动即可</t>
    <phoneticPr fontId="48" type="noConversion"/>
  </si>
  <si>
    <t xml:space="preserve">SSSS </t>
    <phoneticPr fontId="49" type="noConversion"/>
  </si>
  <si>
    <t>條碼</t>
    <phoneticPr fontId="7" type="noConversion"/>
  </si>
  <si>
    <r>
      <t>XXXXXX</t>
    </r>
    <r>
      <rPr>
        <sz val="12"/>
        <color theme="1"/>
        <rFont val="新細明體"/>
        <family val="2"/>
        <charset val="136"/>
      </rPr>
      <t>解說</t>
    </r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</si>
  <si>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4DG2010645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</si>
  <si>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t>條碼打印時的月、天、小時
例：020617   標示2月6號下午5點</t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</si>
  <si>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4DG2161146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</si>
  <si>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4DG2012040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</si>
  <si>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0SP8010645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</si>
  <si>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5DG2170775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</si>
  <si>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5DG2012040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</si>
  <si>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r>
      <rPr>
        <b/>
        <sz val="12"/>
        <color theme="1"/>
        <rFont val="等线"/>
        <family val="1"/>
        <charset val="136"/>
        <scheme val="minor"/>
      </rPr>
      <t>1SP8010645</t>
    </r>
    <r>
      <rPr>
        <sz val="12"/>
        <color theme="1"/>
        <rFont val="等线"/>
        <family val="2"/>
        <charset val="134"/>
        <scheme val="minor"/>
      </rPr>
      <t>xxxxxx</t>
    </r>
    <phoneticPr fontId="7" type="noConversion"/>
  </si>
  <si>
    <t>PUK02-20200119D-03-013</t>
    <phoneticPr fontId="48" type="noConversion"/>
  </si>
  <si>
    <t>料號</t>
    <phoneticPr fontId="7" type="noConversion"/>
  </si>
  <si>
    <t>批次號</t>
    <phoneticPr fontId="7" type="noConversion"/>
  </si>
  <si>
    <t>卷號</t>
    <phoneticPr fontId="7" type="noConversion"/>
  </si>
  <si>
    <t>數量</t>
    <phoneticPr fontId="7" type="noConversion"/>
  </si>
  <si>
    <t>備註</t>
    <phoneticPr fontId="7" type="noConversion"/>
  </si>
  <si>
    <t>HS2020020421-4YW</t>
    <phoneticPr fontId="7" type="noConversion"/>
  </si>
  <si>
    <t>PUK02-20200227N-01-01</t>
    <phoneticPr fontId="7" type="noConversion"/>
  </si>
  <si>
    <t>7QT62-0931</t>
    <phoneticPr fontId="7" type="noConversion"/>
  </si>
  <si>
    <t>PUK02-20200227N-01-02</t>
    <phoneticPr fontId="7" type="noConversion"/>
  </si>
  <si>
    <t>HS2020010414-2YW</t>
    <phoneticPr fontId="7" type="noConversion"/>
  </si>
  <si>
    <t>PUK02-20200117N-01-010</t>
    <phoneticPr fontId="7" type="noConversion"/>
  </si>
  <si>
    <t>PUK02-20200117N-02-011</t>
    <phoneticPr fontId="7" type="noConversion"/>
  </si>
  <si>
    <t>已發KT</t>
    <phoneticPr fontId="7" type="noConversion"/>
  </si>
  <si>
    <t>PUK02-20200117N-02-013</t>
    <phoneticPr fontId="7" type="noConversion"/>
  </si>
  <si>
    <t>PUK02-20200117N-02-014</t>
    <phoneticPr fontId="7" type="noConversion"/>
  </si>
  <si>
    <t>PUK02-20200117N-02-015</t>
    <phoneticPr fontId="7" type="noConversion"/>
  </si>
  <si>
    <t>PUK02-20200117N-02-016</t>
    <phoneticPr fontId="7" type="noConversion"/>
  </si>
  <si>
    <t>PUK02-20200117N-02-017</t>
    <phoneticPr fontId="7" type="noConversion"/>
  </si>
  <si>
    <t>PUK02-20200117N-02-018</t>
    <phoneticPr fontId="7" type="noConversion"/>
  </si>
  <si>
    <t>PUK02-20200117N-02-019</t>
    <phoneticPr fontId="7" type="noConversion"/>
  </si>
  <si>
    <t>HS2020010416-2YW</t>
    <phoneticPr fontId="7" type="noConversion"/>
  </si>
  <si>
    <t>PUK02-20200119-D-01-09</t>
    <phoneticPr fontId="7" type="noConversion"/>
  </si>
  <si>
    <t>PUK02-20200119-D-01-010</t>
    <phoneticPr fontId="7" type="noConversion"/>
  </si>
  <si>
    <t>PUK02-20200119-D-01-012</t>
    <phoneticPr fontId="7" type="noConversion"/>
  </si>
  <si>
    <t>PUK02-20200119-D-01-013</t>
    <phoneticPr fontId="7" type="noConversion"/>
  </si>
  <si>
    <t>HS2020010417-2YW</t>
    <phoneticPr fontId="7" type="noConversion"/>
  </si>
  <si>
    <t>PUK02-20200119D-03-012</t>
    <phoneticPr fontId="7" type="noConversion"/>
  </si>
  <si>
    <t>PUK02-20200119D-03-014</t>
    <phoneticPr fontId="7" type="noConversion"/>
  </si>
  <si>
    <t>PUK02-20200119D-03-015</t>
    <phoneticPr fontId="7" type="noConversion"/>
  </si>
  <si>
    <t>PUK02-20200119D-03-017</t>
    <phoneticPr fontId="7" type="noConversion"/>
  </si>
  <si>
    <t>PUK02-20200119D-03-018</t>
    <phoneticPr fontId="7" type="noConversion"/>
  </si>
  <si>
    <t>PUK02-20200119D-04-02</t>
    <phoneticPr fontId="7" type="noConversion"/>
  </si>
  <si>
    <t>PUK02-20200119D-04-04</t>
    <phoneticPr fontId="7" type="noConversion"/>
  </si>
  <si>
    <t>PUK02-20200119D-04-06</t>
    <phoneticPr fontId="7" type="noConversion"/>
  </si>
  <si>
    <t>HS2019110413-1YW</t>
    <phoneticPr fontId="7" type="noConversion"/>
  </si>
  <si>
    <t>無</t>
    <phoneticPr fontId="7" type="noConversion"/>
  </si>
  <si>
    <t>EVT階段管控物料</t>
    <phoneticPr fontId="7" type="noConversion"/>
  </si>
  <si>
    <t>已發</t>
    <phoneticPr fontId="48" type="noConversion"/>
  </si>
  <si>
    <t>PUK02-20200117N-02-012</t>
    <phoneticPr fontId="7" type="noConversion"/>
  </si>
  <si>
    <t>new for P1</t>
    <phoneticPr fontId="7" type="noConversion"/>
  </si>
  <si>
    <t>new for P1</t>
    <phoneticPr fontId="7" type="noConversion"/>
  </si>
  <si>
    <t>STa P1 build keyparts scan list</t>
    <phoneticPr fontId="7" type="noConversion"/>
  </si>
  <si>
    <t>Apple PN</t>
    <phoneticPr fontId="7" type="noConversion"/>
  </si>
  <si>
    <t>EEEE</t>
    <phoneticPr fontId="7" type="noConversion"/>
  </si>
  <si>
    <t>F</t>
    <phoneticPr fontId="7" type="noConversion"/>
  </si>
  <si>
    <t>Panel</t>
    <phoneticPr fontId="7" type="noConversion"/>
  </si>
  <si>
    <t>UP Core</t>
  </si>
  <si>
    <t>UP Outer cap</t>
  </si>
  <si>
    <t>LP outer cap</t>
  </si>
  <si>
    <t>LP Core</t>
  </si>
  <si>
    <t>604-30454</t>
  </si>
  <si>
    <t>ASSY,FLAGCORE,PNL_LWR,MG,LONG,R228</t>
  </si>
  <si>
    <t>03WK</t>
  </si>
  <si>
    <t>DOE cancel</t>
  </si>
  <si>
    <t>Friction hinge</t>
  </si>
  <si>
    <t>SZS/AMP</t>
    <phoneticPr fontId="7" type="noConversion"/>
  </si>
  <si>
    <t>UH Stop</t>
    <phoneticPr fontId="7" type="noConversion"/>
  </si>
  <si>
    <t>Orion Assy</t>
  </si>
  <si>
    <t>Linkconn/ICT</t>
    <phoneticPr fontId="7" type="noConversion"/>
  </si>
  <si>
    <t>FATP</t>
    <phoneticPr fontId="7" type="noConversion"/>
  </si>
  <si>
    <t>UP Hinge Cap</t>
    <phoneticPr fontId="7" type="noConversion"/>
  </si>
  <si>
    <t xml:space="preserve"> LP inner cap</t>
  </si>
  <si>
    <t>LP Inner RIM</t>
  </si>
  <si>
    <t>LH Spring&amp;coupler</t>
    <phoneticPr fontId="7" type="noConversion"/>
  </si>
  <si>
    <t>clutch Left</t>
  </si>
  <si>
    <t>SZS</t>
    <phoneticPr fontId="7" type="noConversion"/>
  </si>
  <si>
    <t>clutch Right</t>
  </si>
  <si>
    <t>604-29841</t>
    <phoneticPr fontId="7" type="noConversion"/>
  </si>
  <si>
    <t>604-30110</t>
    <phoneticPr fontId="7" type="noConversion"/>
  </si>
  <si>
    <t>ASSY,CYL_HINGE_R,POC,MED,R228</t>
    <phoneticPr fontId="7" type="noConversion"/>
  </si>
  <si>
    <t>QD5L</t>
    <phoneticPr fontId="7" type="noConversion"/>
  </si>
  <si>
    <t>Panel tube</t>
  </si>
  <si>
    <t>MCEG/RT</t>
    <phoneticPr fontId="7" type="noConversion"/>
  </si>
  <si>
    <t>MCEG</t>
    <phoneticPr fontId="7" type="noConversion"/>
  </si>
  <si>
    <t>Base tube</t>
  </si>
  <si>
    <t>MCEG/RT</t>
    <phoneticPr fontId="7" type="noConversion"/>
  </si>
  <si>
    <t>End Cap-base</t>
  </si>
  <si>
    <t>MCEG/RT</t>
    <phoneticPr fontId="7" type="noConversion"/>
  </si>
  <si>
    <t>ASSY,END CAP,TIGHT,PROUD,X1336</t>
    <phoneticPr fontId="7" type="noConversion"/>
  </si>
  <si>
    <t>658-00343</t>
  </si>
  <si>
    <t>FINAL ASSY,KYBD,ANSI,WH,X2166</t>
  </si>
  <si>
    <t>0369</t>
  </si>
  <si>
    <t>CH658-00343</t>
  </si>
  <si>
    <t>FINAL ASSY,KYBD,ANSI,X2166-CHN</t>
  </si>
  <si>
    <t>0379</t>
  </si>
  <si>
    <t>TA658-00343</t>
  </si>
  <si>
    <t>FINAL ASSY,KYBD,ANSI,X2166-TWN</t>
  </si>
  <si>
    <t>037F</t>
  </si>
  <si>
    <t>658-00345</t>
  </si>
  <si>
    <t>07NR</t>
  </si>
  <si>
    <t>BackLight</t>
  </si>
  <si>
    <t>Trackpad</t>
  </si>
  <si>
    <t>657-00139</t>
  </si>
  <si>
    <t>ASSY,TRACKPAD MODULE A,X2168</t>
  </si>
  <si>
    <t>QD4N</t>
  </si>
  <si>
    <t>TP Flex</t>
  </si>
  <si>
    <t>MLB</t>
  </si>
  <si>
    <t>631-06775</t>
  </si>
  <si>
    <t>639-13801</t>
  </si>
  <si>
    <t>014G</t>
  </si>
  <si>
    <t>Back Plate</t>
  </si>
  <si>
    <t>Top Case</t>
  </si>
  <si>
    <t>Everwin/YC</t>
    <phoneticPr fontId="7" type="noConversion"/>
  </si>
  <si>
    <t>0050</t>
    <phoneticPr fontId="7" type="noConversion"/>
  </si>
  <si>
    <t>ForeHead cap</t>
  </si>
  <si>
    <t>top cover</t>
    <phoneticPr fontId="7" type="noConversion"/>
  </si>
  <si>
    <t>F line assy</t>
    <phoneticPr fontId="7" type="noConversion"/>
  </si>
  <si>
    <t>STa POC2 : 604-29529, Q6TK</t>
    <phoneticPr fontId="7" type="noConversion"/>
  </si>
  <si>
    <t>677-23064</t>
  </si>
  <si>
    <t>STa POC2: 677-23064</t>
    <phoneticPr fontId="7" type="noConversion"/>
  </si>
  <si>
    <t>677-23984</t>
  </si>
  <si>
    <t>FATP ASSY,US ENGLISH, WHT</t>
  </si>
  <si>
    <t>0C6N</t>
  </si>
  <si>
    <t>STa POC2: 993-52618</t>
  </si>
  <si>
    <t xml:space="preserve"> 993-56810</t>
  </si>
  <si>
    <t xml:space="preserve"> FINAL ASSY,P1,US ENGLISH, WHT</t>
  </si>
  <si>
    <t>7/21已發KT</t>
    <phoneticPr fontId="48" type="noConversion"/>
  </si>
  <si>
    <t>PTP02-20200717D-02-05</t>
  </si>
  <si>
    <t>APCL Color</t>
  </si>
  <si>
    <t>7QT62-1069</t>
    <phoneticPr fontId="7" type="noConversion"/>
  </si>
  <si>
    <t>Diver Blue</t>
    <phoneticPr fontId="7" type="noConversion"/>
  </si>
  <si>
    <t>HS2020070406-1YW</t>
    <phoneticPr fontId="7" type="noConversion"/>
  </si>
  <si>
    <t>PUK02-20200707D-05-02</t>
    <phoneticPr fontId="7" type="noConversion"/>
  </si>
  <si>
    <t>7QT62-1072</t>
    <phoneticPr fontId="7" type="noConversion"/>
  </si>
  <si>
    <t>SS21 Green 1S</t>
    <phoneticPr fontId="7" type="noConversion"/>
  </si>
  <si>
    <t>HS2020070406-2YW</t>
    <phoneticPr fontId="7" type="noConversion"/>
  </si>
  <si>
    <t>PUK02-20200707D-05-02</t>
    <phoneticPr fontId="7" type="noConversion"/>
  </si>
  <si>
    <t>7QT62-1073</t>
    <phoneticPr fontId="7" type="noConversion"/>
  </si>
  <si>
    <t>SS21 Green 2S</t>
    <phoneticPr fontId="7" type="noConversion"/>
  </si>
  <si>
    <t>HS2020070406-3YW</t>
  </si>
  <si>
    <t>PUK02-20200707D-05-01</t>
    <phoneticPr fontId="7" type="noConversion"/>
  </si>
  <si>
    <t>7QT62-1071</t>
    <phoneticPr fontId="7" type="noConversion"/>
  </si>
  <si>
    <t>SS21 Blue3</t>
    <phoneticPr fontId="7" type="noConversion"/>
  </si>
  <si>
    <t>PUK02-20200710N-07-01</t>
    <phoneticPr fontId="7" type="noConversion"/>
  </si>
  <si>
    <t>HHPN</t>
  </si>
  <si>
    <t>Config</t>
  </si>
  <si>
    <r>
      <t xml:space="preserve">Lot No.   </t>
    </r>
    <r>
      <rPr>
        <sz val="12"/>
        <color rgb="FF000000"/>
        <rFont val="新細明體"/>
        <family val="1"/>
        <charset val="136"/>
      </rPr>
      <t>批號</t>
    </r>
  </si>
  <si>
    <t>Upper MF+ADH</t>
  </si>
  <si>
    <t>819-02071-T</t>
  </si>
  <si>
    <t>AGM45200610F26010645</t>
  </si>
  <si>
    <t>AGM45200610F26161146</t>
  </si>
  <si>
    <t>819-02071-T-X</t>
  </si>
  <si>
    <t>Non-Bonded</t>
  </si>
  <si>
    <t>BGM2006230196012040</t>
  </si>
  <si>
    <t>Sparrow 80</t>
  </si>
  <si>
    <t>BGM36200622E26010645</t>
  </si>
  <si>
    <t>Sparrow 80 - D2</t>
  </si>
  <si>
    <t>Lower MF+ADH</t>
  </si>
  <si>
    <t>819-02072-T</t>
  </si>
  <si>
    <t>BGM37200611E26170775</t>
  </si>
  <si>
    <t>819-02072-T-X</t>
  </si>
  <si>
    <t>BGM2006230186012040</t>
  </si>
  <si>
    <t>AGM45200727F46161177</t>
  </si>
  <si>
    <t>AGM45200727F46201780</t>
  </si>
  <si>
    <t>AGM45200727F46201780</t>
    <phoneticPr fontId="7" type="noConversion"/>
  </si>
  <si>
    <t>Sparrow 80 - D2</t>
    <phoneticPr fontId="7" type="noConversion"/>
  </si>
  <si>
    <t>color</t>
    <phoneticPr fontId="7" type="noConversion"/>
  </si>
  <si>
    <t>remark</t>
    <phoneticPr fontId="7" type="noConversion"/>
  </si>
  <si>
    <t>DG2</t>
    <phoneticPr fontId="7" type="noConversion"/>
  </si>
  <si>
    <r>
      <t xml:space="preserve">7/29 </t>
    </r>
    <r>
      <rPr>
        <sz val="11"/>
        <color theme="1"/>
        <rFont val="新細明體"/>
        <family val="3"/>
        <charset val="134"/>
      </rPr>
      <t>已發</t>
    </r>
    <phoneticPr fontId="7" type="noConversion"/>
  </si>
  <si>
    <t>HS2020070406-4YW</t>
    <phoneticPr fontId="7" type="noConversion"/>
  </si>
  <si>
    <t>7/29已發</t>
    <phoneticPr fontId="48" type="noConversion"/>
  </si>
  <si>
    <t>7/31 已发</t>
    <phoneticPr fontId="48" type="noConversion"/>
  </si>
  <si>
    <t>7QT62-1074-01</t>
    <phoneticPr fontId="7" type="noConversion"/>
  </si>
  <si>
    <t>HS2020060984-1YW</t>
    <phoneticPr fontId="34" type="noConversion"/>
  </si>
  <si>
    <t>7QT62-1070-01</t>
    <phoneticPr fontId="7" type="noConversion"/>
  </si>
  <si>
    <t>HS2020060410-1YW</t>
    <phoneticPr fontId="7" type="noConversion"/>
  </si>
  <si>
    <t>PUK02-20200613D-01-02</t>
    <phoneticPr fontId="7" type="noConversion"/>
  </si>
  <si>
    <t>7QT62-1070</t>
    <phoneticPr fontId="7" type="noConversion"/>
  </si>
  <si>
    <t>Soft Gray 90</t>
    <phoneticPr fontId="7" type="noConversion"/>
  </si>
  <si>
    <t>HS2020070416-2YW</t>
    <phoneticPr fontId="7" type="noConversion"/>
  </si>
  <si>
    <t>PUK02-20200714-05-01</t>
    <phoneticPr fontId="7" type="noConversion"/>
  </si>
  <si>
    <t>PTP02-20200616D-05-01</t>
    <phoneticPr fontId="34" type="noConversion"/>
  </si>
  <si>
    <t>7QT62-1074</t>
    <phoneticPr fontId="7" type="noConversion"/>
  </si>
  <si>
    <t>Soft Gray 90</t>
    <phoneticPr fontId="7" type="noConversion"/>
  </si>
  <si>
    <t>HS2020070420-1YW</t>
    <phoneticPr fontId="34" type="noConversion"/>
  </si>
  <si>
    <t>Soft Gray 90</t>
    <phoneticPr fontId="7" type="noConversion"/>
  </si>
  <si>
    <r>
      <t xml:space="preserve">7/31 </t>
    </r>
    <r>
      <rPr>
        <sz val="11"/>
        <color theme="1"/>
        <rFont val="宋体"/>
        <family val="1"/>
        <charset val="134"/>
      </rPr>
      <t>发</t>
    </r>
    <phoneticPr fontId="7" type="noConversion"/>
  </si>
  <si>
    <t>PTP02-20200721D-01-01</t>
    <phoneticPr fontId="34" type="noConversion"/>
  </si>
  <si>
    <t>Sta P2</t>
  </si>
  <si>
    <t>0DG2</t>
    <phoneticPr fontId="6" type="noConversion"/>
  </si>
  <si>
    <t>适用于</t>
  </si>
  <si>
    <t>SN编码规则</t>
  </si>
  <si>
    <t>EEEE</t>
  </si>
  <si>
    <t>按小时更新</t>
  </si>
  <si>
    <t>PTP/PUK/MF 
(EEEEMDDS011MMMDDHH)</t>
  </si>
  <si>
    <t>模板</t>
  </si>
  <si>
    <t xml:space="preserve"> Dark Gray 2, APCL color </t>
  </si>
  <si>
    <t>0DG2</t>
  </si>
  <si>
    <t>请输入识别码
(卷料号或者config)</t>
  </si>
  <si>
    <t>例子</t>
  </si>
  <si>
    <t>请输入批次号不要加上“-”，扫描识别不了</t>
  </si>
  <si>
    <t>范围说明</t>
  </si>
  <si>
    <t>EEEE#代表颜色的,依据卷料号找对应的EEEE#</t>
  </si>
  <si>
    <t>1DG2</t>
  </si>
  <si>
    <t>适用于</t>
    <phoneticPr fontId="6" type="noConversion"/>
  </si>
  <si>
    <t>SN编码规则</t>
    <phoneticPr fontId="6" type="noConversion"/>
  </si>
  <si>
    <r>
      <rPr>
        <b/>
        <sz val="12"/>
        <color theme="1"/>
        <rFont val="Calibri"/>
        <family val="2"/>
      </rPr>
      <t xml:space="preserve">PTP/PUK/MF </t>
    </r>
    <r>
      <rPr>
        <sz val="12"/>
        <color theme="1"/>
        <rFont val="Calibri"/>
        <family val="2"/>
      </rPr>
      <t xml:space="preserve">
(EEEEMDDS011MMMDDHH)</t>
    </r>
  </si>
  <si>
    <r>
      <rPr>
        <sz val="12"/>
        <color theme="1"/>
        <rFont val="新細明體"/>
        <family val="2"/>
        <charset val="136"/>
      </rPr>
      <t>模板</t>
    </r>
  </si>
  <si>
    <t>EEEE</t>
    <phoneticPr fontId="60" type="noConversion"/>
  </si>
  <si>
    <t>MDD</t>
    <phoneticPr fontId="60" type="noConversion"/>
  </si>
  <si>
    <t>S</t>
    <phoneticPr fontId="60" type="noConversion"/>
  </si>
  <si>
    <t>01</t>
    <phoneticPr fontId="6" type="noConversion"/>
  </si>
  <si>
    <t>MMDD</t>
    <phoneticPr fontId="60" type="noConversion"/>
  </si>
  <si>
    <t>HH</t>
    <phoneticPr fontId="60" type="noConversion"/>
  </si>
  <si>
    <t>Remark</t>
    <phoneticPr fontId="6" type="noConversion"/>
  </si>
  <si>
    <r>
      <rPr>
        <sz val="12"/>
        <color theme="1"/>
        <rFont val="新細明體"/>
        <family val="2"/>
        <charset val="136"/>
      </rPr>
      <t>例子</t>
    </r>
  </si>
  <si>
    <t>006</t>
    <phoneticPr fontId="6" type="noConversion"/>
  </si>
  <si>
    <t xml:space="preserve">D </t>
    <phoneticPr fontId="6" type="noConversion"/>
  </si>
  <si>
    <t>03</t>
    <phoneticPr fontId="6" type="noConversion"/>
  </si>
  <si>
    <t>8</t>
    <phoneticPr fontId="6" type="noConversion"/>
  </si>
  <si>
    <t>0702</t>
    <phoneticPr fontId="6" type="noConversion"/>
  </si>
  <si>
    <t>12</t>
    <phoneticPr fontId="6" type="noConversion"/>
  </si>
  <si>
    <r>
      <rPr>
        <sz val="12"/>
        <color theme="1"/>
        <rFont val="新細明體"/>
        <family val="2"/>
        <charset val="136"/>
      </rPr>
      <t>范围说明</t>
    </r>
  </si>
  <si>
    <r>
      <t>EEEE#</t>
    </r>
    <r>
      <rPr>
        <sz val="12"/>
        <color theme="1"/>
        <rFont val="新細明體"/>
        <family val="2"/>
        <charset val="136"/>
      </rPr>
      <t>代表颜色的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依据卷料号找对应的</t>
    </r>
    <r>
      <rPr>
        <sz val="12"/>
        <color theme="1"/>
        <rFont val="Calibri"/>
        <family val="2"/>
      </rPr>
      <t>EEEE#</t>
    </r>
  </si>
  <si>
    <r>
      <t>M</t>
    </r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DD(01-12)</t>
    </r>
    <r>
      <rPr>
        <sz val="12"/>
        <color theme="1"/>
        <rFont val="新細明體"/>
        <family val="2"/>
        <charset val="136"/>
      </rPr>
      <t>厂商生产年月，从批次号可找到</t>
    </r>
  </si>
  <si>
    <r>
      <t xml:space="preserve">(D </t>
    </r>
    <r>
      <rPr>
        <sz val="12"/>
        <color theme="1"/>
        <rFont val="新細明體"/>
        <family val="2"/>
        <charset val="136"/>
      </rPr>
      <t>或者</t>
    </r>
    <r>
      <rPr>
        <sz val="12"/>
        <color theme="1"/>
        <rFont val="Calibri"/>
        <family val="2"/>
      </rPr>
      <t xml:space="preserve"> N)</t>
    </r>
    <r>
      <rPr>
        <sz val="12"/>
        <color theme="1"/>
        <rFont val="新細明體"/>
        <family val="2"/>
        <charset val="136"/>
      </rPr>
      <t>厂商白班或晚班</t>
    </r>
  </si>
  <si>
    <r>
      <rPr>
        <sz val="12"/>
        <color theme="1"/>
        <rFont val="新細明體"/>
        <family val="2"/>
        <charset val="136"/>
      </rPr>
      <t>批次</t>
    </r>
  </si>
  <si>
    <r>
      <rPr>
        <sz val="12"/>
        <color theme="1"/>
        <rFont val="新細明體"/>
        <family val="2"/>
        <charset val="136"/>
      </rPr>
      <t>卷次</t>
    </r>
  </si>
  <si>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01-24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几点生产</t>
    </r>
    <r>
      <rPr>
        <sz val="12"/>
        <color theme="1"/>
        <rFont val="Calibri"/>
        <family val="2"/>
      </rPr>
      <t>24</t>
    </r>
    <r>
      <rPr>
        <sz val="12"/>
        <color theme="1"/>
        <rFont val="新細明體"/>
        <family val="2"/>
        <charset val="136"/>
      </rPr>
      <t>小时制</t>
    </r>
  </si>
  <si>
    <r>
      <rPr>
        <sz val="12"/>
        <color theme="1"/>
        <rFont val="新細明體"/>
        <family val="2"/>
        <charset val="136"/>
      </rPr>
      <t>例如</t>
    </r>
    <r>
      <rPr>
        <sz val="12"/>
        <color theme="1"/>
        <rFont val="Calibri"/>
        <family val="2"/>
      </rPr>
      <t>PTP</t>
    </r>
    <r>
      <rPr>
        <sz val="12"/>
        <color theme="1"/>
        <rFont val="新細明體"/>
        <family val="2"/>
        <charset val="136"/>
      </rPr>
      <t>：批次号为</t>
    </r>
    <r>
      <rPr>
        <sz val="12"/>
        <color theme="1"/>
        <rFont val="Calibri"/>
        <family val="2"/>
      </rPr>
      <t>PTP02-20200609D-03-08</t>
    </r>
    <r>
      <rPr>
        <sz val="12"/>
        <color theme="1"/>
        <rFont val="新細明體"/>
        <family val="2"/>
        <charset val="136"/>
      </rPr>
      <t>，则批次为</t>
    </r>
    <r>
      <rPr>
        <sz val="12"/>
        <color theme="1"/>
        <rFont val="Calibri"/>
        <family val="2"/>
      </rPr>
      <t>03</t>
    </r>
    <r>
      <rPr>
        <sz val="12"/>
        <color theme="1"/>
        <rFont val="新細明體"/>
        <family val="2"/>
        <charset val="136"/>
      </rPr>
      <t>，卷次为</t>
    </r>
    <r>
      <rPr>
        <sz val="12"/>
        <color theme="1"/>
        <rFont val="Calibri"/>
        <family val="2"/>
      </rPr>
      <t>8,
MF</t>
    </r>
    <r>
      <rPr>
        <sz val="12"/>
        <color theme="1"/>
        <rFont val="新細明體"/>
        <family val="2"/>
        <charset val="136"/>
      </rPr>
      <t>：批次号为：</t>
    </r>
    <r>
      <rPr>
        <sz val="12"/>
        <color theme="1"/>
        <rFont val="Calibri"/>
        <family val="2"/>
      </rPr>
      <t>BGM2006230196012040</t>
    </r>
    <r>
      <rPr>
        <sz val="12"/>
        <color theme="1"/>
        <rFont val="新細明體"/>
        <family val="2"/>
        <charset val="136"/>
      </rPr>
      <t>，选取后三位作为批次卷次，即：</t>
    </r>
    <r>
      <rPr>
        <sz val="12"/>
        <color theme="1"/>
        <rFont val="Calibri"/>
        <family val="2"/>
      </rPr>
      <t>040</t>
    </r>
  </si>
  <si>
    <t>识别码</t>
    <phoneticPr fontId="6" type="noConversion"/>
  </si>
  <si>
    <t>color</t>
    <phoneticPr fontId="6" type="noConversion"/>
  </si>
  <si>
    <t>EEEE#</t>
    <phoneticPr fontId="6" type="noConversion"/>
  </si>
  <si>
    <t>内容</t>
    <phoneticPr fontId="47" type="noConversion"/>
  </si>
  <si>
    <t>按工单</t>
    <phoneticPr fontId="47" type="noConversion"/>
  </si>
  <si>
    <t>MDDS011</t>
    <phoneticPr fontId="60" type="noConversion"/>
  </si>
  <si>
    <t>MMDDHH</t>
    <phoneticPr fontId="60" type="noConversion"/>
  </si>
  <si>
    <t>生成的SN</t>
    <phoneticPr fontId="47" type="noConversion"/>
  </si>
  <si>
    <t>STa P2 build keyparts scan list</t>
  </si>
  <si>
    <t>HB677-24196</t>
  </si>
  <si>
    <t>J677-24196</t>
  </si>
  <si>
    <t>00009L</t>
  </si>
  <si>
    <t>00009M</t>
  </si>
  <si>
    <t>993-61686</t>
  </si>
  <si>
    <t>993-61687</t>
  </si>
  <si>
    <r>
      <t>P2 FATP  ASSEMBLY,JAPANESE,10D,STa</t>
    </r>
    <r>
      <rPr>
        <sz val="12"/>
        <color theme="1"/>
        <rFont val="宋体"/>
        <family val="2"/>
        <charset val="134"/>
      </rPr>
      <t> </t>
    </r>
    <phoneticPr fontId="7" type="noConversion"/>
  </si>
  <si>
    <r>
      <t>P2 FATP  ASSEMBLY,HEBREW,10D,S</t>
    </r>
    <r>
      <rPr>
        <sz val="12"/>
        <color theme="1"/>
        <rFont val="等线"/>
        <family val="2"/>
        <charset val="134"/>
        <scheme val="minor"/>
      </rPr>
      <t>ta,</t>
    </r>
    <r>
      <rPr>
        <sz val="12"/>
        <color theme="1"/>
        <rFont val="宋体"/>
        <family val="2"/>
        <charset val="134"/>
      </rPr>
      <t> </t>
    </r>
    <phoneticPr fontId="7" type="noConversion"/>
  </si>
  <si>
    <r>
      <t>P2 FINAL ASSY,HEBREW,10D,S</t>
    </r>
    <r>
      <rPr>
        <sz val="12"/>
        <color theme="1"/>
        <rFont val="等线"/>
        <family val="2"/>
        <charset val="134"/>
        <scheme val="minor"/>
      </rPr>
      <t>ta,Black</t>
    </r>
    <r>
      <rPr>
        <sz val="12"/>
        <color theme="1"/>
        <rFont val="宋体"/>
        <family val="2"/>
        <charset val="134"/>
      </rPr>
      <t> </t>
    </r>
    <phoneticPr fontId="7" type="noConversion"/>
  </si>
  <si>
    <r>
      <t>P2 FINAL ASSY,JAPANESE,10D,S</t>
    </r>
    <r>
      <rPr>
        <sz val="12"/>
        <color theme="1"/>
        <rFont val="等线"/>
        <family val="2"/>
        <charset val="134"/>
        <scheme val="minor"/>
      </rPr>
      <t>ta,Black</t>
    </r>
    <r>
      <rPr>
        <sz val="12"/>
        <color theme="1"/>
        <rFont val="宋体"/>
        <family val="2"/>
        <charset val="134"/>
      </rPr>
      <t> </t>
    </r>
    <phoneticPr fontId="7" type="noConversion"/>
  </si>
  <si>
    <t xml:space="preserve">Final assy </t>
    <phoneticPr fontId="7" type="noConversion"/>
  </si>
  <si>
    <t xml:space="preserve">Final assy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</si>
</sst>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[$$-409]* #,##0_);_([$$-409]* \(#,##0\);_([$$-409]* &quot;-&quot;_);_(@_)"/>
    <numFmt numFmtId="177" formatCode="m/d;@"/>
    <numFmt numFmtId="178" formatCode="[$-F800]dddd\,\ mmmm\ dd\,\ yyyy"/>
    <numFmt numFmtId="179" formatCode="0_);[Red]\(0\)"/>
    <numFmt numFmtId="180" formatCode="0.00_ "/>
  </numFmts>
  <fonts count="84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9"/>
      <name val="等线"/>
      <family val="2"/>
      <scheme val="minor"/>
    </font>
    <font>
      <sz val="12"/>
      <name val="Calibri"/>
      <family val="2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1"/>
      <color rgb="FF000000"/>
      <name val="細明體"/>
      <family val="3"/>
      <charset val="136"/>
    </font>
    <font>
      <b/>
      <sz val="12"/>
      <color rgb="FF000000"/>
      <name val="宋体"/>
      <family val="3"/>
      <charset val="134"/>
    </font>
    <font>
      <sz val="1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主题正文)"/>
      <charset val="134"/>
    </font>
    <font>
      <sz val="12"/>
      <color rgb="FF0000FF"/>
      <name val="等线"/>
      <family val="1"/>
      <charset val="136"/>
      <scheme val="minor"/>
    </font>
    <font>
      <sz val="12"/>
      <color theme="1"/>
      <name val="新細明體"/>
      <family val="2"/>
      <charset val="136"/>
    </font>
    <font>
      <sz val="11"/>
      <color theme="1"/>
      <name val="Times New Roman"/>
      <family val="1"/>
    </font>
    <font>
      <b/>
      <sz val="10"/>
      <name val="Calibri"/>
      <family val="2"/>
    </font>
    <font>
      <sz val="9"/>
      <name val="新細明體"/>
      <family val="2"/>
      <charset val="136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b/>
      <sz val="10"/>
      <name val="細明體"/>
      <family val="3"/>
      <charset val="136"/>
    </font>
    <font>
      <sz val="18"/>
      <color theme="1"/>
      <name val="Times New Roman"/>
      <family val="1"/>
    </font>
    <font>
      <sz val="18"/>
      <color theme="1"/>
      <name val="微軟正黑體"/>
      <family val="1"/>
      <charset val="136"/>
    </font>
    <font>
      <sz val="11"/>
      <color theme="1"/>
      <name val="微軟正黑體"/>
      <family val="1"/>
      <charset val="136"/>
    </font>
    <font>
      <sz val="11"/>
      <color theme="1"/>
      <name val="Microsoft YaHei"/>
      <family val="2"/>
      <charset val="134"/>
    </font>
    <font>
      <sz val="11"/>
      <color theme="1"/>
      <name val="細明體"/>
      <family val="3"/>
      <charset val="136"/>
    </font>
    <font>
      <sz val="11"/>
      <color theme="1"/>
      <name val="新細明體"/>
      <family val="3"/>
      <charset val="134"/>
    </font>
    <font>
      <sz val="8"/>
      <name val="돋움"/>
      <family val="3"/>
    </font>
    <font>
      <sz val="8"/>
      <name val="맑은 고딕"/>
      <family val="3"/>
      <charset val="129"/>
    </font>
    <font>
      <sz val="9"/>
      <name val="細明體"/>
      <family val="3"/>
      <charset val="136"/>
    </font>
    <font>
      <sz val="9"/>
      <color indexed="8"/>
      <name val="Helvetica Neue"/>
      <family val="2"/>
    </font>
    <font>
      <sz val="8"/>
      <name val="等线"/>
      <family val="1"/>
      <charset val="136"/>
      <scheme val="minor"/>
    </font>
    <font>
      <sz val="6"/>
      <name val="等线"/>
      <family val="1"/>
      <charset val="136"/>
      <scheme val="minor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9"/>
      <name val="微軟正黑體"/>
      <family val="2"/>
      <charset val="136"/>
    </font>
    <font>
      <sz val="9"/>
      <name val="Malgun Gothic"/>
      <family val="2"/>
      <charset val="129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2"/>
      <color rgb="FF000000"/>
      <name val="細明體"/>
      <family val="3"/>
      <charset val="136"/>
    </font>
    <font>
      <sz val="12"/>
      <color rgb="FFFF0000"/>
      <name val="Calibri"/>
      <family val="2"/>
    </font>
    <font>
      <sz val="24"/>
      <color rgb="FF000000"/>
      <name val="Arial"/>
      <family val="2"/>
    </font>
    <font>
      <sz val="9"/>
      <name val="等线"/>
      <family val="3"/>
      <charset val="136"/>
      <scheme val="minor"/>
    </font>
    <font>
      <sz val="9"/>
      <name val="等线"/>
      <family val="2"/>
      <charset val="136"/>
      <scheme val="minor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6"/>
      <color rgb="FF0000FF"/>
      <name val="Arial"/>
      <family val="2"/>
    </font>
    <font>
      <i/>
      <sz val="14"/>
      <color rgb="FFFF0000"/>
      <name val="Arial"/>
      <family val="2"/>
    </font>
    <font>
      <sz val="14"/>
      <color rgb="FFFF0000"/>
      <name val="Arial"/>
      <family val="2"/>
    </font>
    <font>
      <sz val="16"/>
      <color rgb="FF0000FF"/>
      <name val="Arial"/>
      <family val="2"/>
    </font>
    <font>
      <sz val="14"/>
      <color rgb="FF000000"/>
      <name val="Arial"/>
      <family val="2"/>
    </font>
    <font>
      <i/>
      <sz val="14"/>
      <color rgb="FF0000FF"/>
      <name val="Arial"/>
      <family val="2"/>
    </font>
    <font>
      <b/>
      <i/>
      <sz val="14"/>
      <color rgb="FF0000FF"/>
      <name val="Arial"/>
      <family val="2"/>
    </font>
    <font>
      <sz val="14"/>
      <color rgb="FF0000FF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新細明體"/>
      <family val="2"/>
      <charset val="134"/>
    </font>
    <font>
      <sz val="12"/>
      <color theme="1"/>
      <name val="細明體"/>
      <family val="3"/>
      <charset val="136"/>
    </font>
    <font>
      <sz val="12"/>
      <color rgb="FF0000FF"/>
      <name val="等线"/>
      <family val="1"/>
      <charset val="136"/>
      <scheme val="minor"/>
    </font>
    <font>
      <sz val="12"/>
      <color theme="1"/>
      <name val="Calibri"/>
      <family val="2"/>
      <charset val="134"/>
    </font>
    <font>
      <sz val="12"/>
      <name val="等线"/>
      <family val="1"/>
      <charset val="136"/>
      <scheme val="minor"/>
    </font>
    <font>
      <sz val="12"/>
      <name val="等线"/>
      <family val="2"/>
      <charset val="134"/>
      <scheme val="minor"/>
    </font>
    <font>
      <sz val="12"/>
      <color theme="1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rgb="FF3333FF"/>
      <name val="Calibri"/>
      <family val="2"/>
    </font>
    <font>
      <sz val="11"/>
      <color rgb="FF3333FF"/>
      <name val="Calibri"/>
      <family val="2"/>
    </font>
    <font>
      <sz val="12"/>
      <color theme="1"/>
      <name val="等线 (正文)"/>
      <charset val="134"/>
    </font>
    <font>
      <sz val="11"/>
      <color rgb="FF0000FF"/>
      <name val="等线 (正文)"/>
      <charset val="134"/>
    </font>
    <font>
      <sz val="11"/>
      <color rgb="FF0000FF"/>
      <name val="Calibri"/>
      <family val="2"/>
    </font>
    <font>
      <sz val="12"/>
      <color rgb="FF000000"/>
      <name val="新細明體"/>
      <family val="1"/>
      <charset val="136"/>
    </font>
    <font>
      <sz val="11"/>
      <color rgb="FF660066"/>
      <name val="Calibri"/>
      <family val="2"/>
    </font>
    <font>
      <sz val="11"/>
      <color theme="1"/>
      <name val="宋体"/>
      <family val="1"/>
      <charset val="134"/>
    </font>
    <font>
      <sz val="11"/>
      <color theme="1"/>
      <name val="Calibri (Body)_x0000_"/>
    </font>
    <font>
      <b/>
      <sz val="12"/>
      <color theme="1"/>
      <name val="Calibri (Body)_x0000_"/>
    </font>
    <font>
      <sz val="11"/>
      <color theme="1"/>
      <name val="等线"/>
      <family val="2"/>
      <scheme val="minor"/>
    </font>
    <font>
      <sz val="12"/>
      <color theme="1"/>
      <name val="宋体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203">
    <xf numFmtId="0" fontId="0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8">
    <xf numFmtId="0" fontId="0" fillId="0" borderId="0" xfId="0"/>
    <xf numFmtId="0" fontId="15" fillId="6" borderId="5" xfId="0" applyFont="1" applyFill="1" applyBorder="1" applyAlignment="1">
      <alignment horizontal="center" vertical="center"/>
    </xf>
    <xf numFmtId="176" fontId="16" fillId="5" borderId="5" xfId="0" applyNumberFormat="1" applyFont="1" applyFill="1" applyBorder="1" applyAlignment="1">
      <alignment horizontal="center" vertical="center"/>
    </xf>
    <xf numFmtId="176" fontId="17" fillId="4" borderId="5" xfId="0" applyNumberFormat="1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5" xfId="0" applyFont="1" applyBorder="1"/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77" fontId="21" fillId="0" borderId="0" xfId="0" applyNumberFormat="1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/>
    </xf>
    <xf numFmtId="0" fontId="24" fillId="0" borderId="0" xfId="0" applyFont="1" applyAlignment="1">
      <alignment horizontal="center"/>
    </xf>
    <xf numFmtId="0" fontId="25" fillId="2" borderId="0" xfId="0" applyFont="1" applyFill="1" applyAlignment="1">
      <alignment vertical="center"/>
    </xf>
    <xf numFmtId="177" fontId="25" fillId="2" borderId="0" xfId="0" applyNumberFormat="1" applyFont="1" applyFill="1" applyAlignment="1">
      <alignment vertical="center"/>
    </xf>
    <xf numFmtId="0" fontId="24" fillId="0" borderId="0" xfId="0" applyFont="1"/>
    <xf numFmtId="179" fontId="22" fillId="0" borderId="5" xfId="0" applyNumberFormat="1" applyFont="1" applyBorder="1" applyAlignment="1">
      <alignment horizontal="center" vertical="center"/>
    </xf>
    <xf numFmtId="9" fontId="22" fillId="0" borderId="5" xfId="59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177" fontId="21" fillId="0" borderId="5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10" fontId="21" fillId="0" borderId="5" xfId="59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77" fontId="21" fillId="12" borderId="5" xfId="0" applyNumberFormat="1" applyFont="1" applyFill="1" applyBorder="1" applyAlignment="1">
      <alignment horizontal="center" vertical="center" wrapText="1"/>
    </xf>
    <xf numFmtId="0" fontId="21" fillId="12" borderId="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 wrapText="1"/>
    </xf>
    <xf numFmtId="0" fontId="36" fillId="13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39" fillId="13" borderId="5" xfId="0" applyFont="1" applyFill="1" applyBorder="1" applyAlignment="1">
      <alignment horizontal="center" vertical="center" wrapText="1"/>
    </xf>
    <xf numFmtId="0" fontId="41" fillId="13" borderId="5" xfId="0" applyFont="1" applyFill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180" fontId="43" fillId="0" borderId="5" xfId="0" applyNumberFormat="1" applyFont="1" applyBorder="1" applyAlignment="1">
      <alignment horizontal="center" vertical="center"/>
    </xf>
    <xf numFmtId="180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78" fontId="26" fillId="9" borderId="1" xfId="0" applyNumberFormat="1" applyFont="1" applyFill="1" applyBorder="1" applyAlignment="1">
      <alignment horizontal="center" vertical="center" wrapText="1"/>
    </xf>
    <xf numFmtId="179" fontId="22" fillId="0" borderId="1" xfId="0" applyNumberFormat="1" applyFont="1" applyBorder="1" applyAlignment="1">
      <alignment horizontal="center" vertical="center"/>
    </xf>
    <xf numFmtId="9" fontId="22" fillId="0" borderId="1" xfId="59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76" fontId="16" fillId="5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/>
    <xf numFmtId="0" fontId="17" fillId="14" borderId="4" xfId="0" applyFont="1" applyFill="1" applyBorder="1" applyAlignment="1">
      <alignment horizontal="center" vertical="center"/>
    </xf>
    <xf numFmtId="0" fontId="46" fillId="1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19" fillId="2" borderId="5" xfId="0" applyFont="1" applyFill="1" applyBorder="1"/>
    <xf numFmtId="0" fontId="12" fillId="2" borderId="8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1" applyAlignment="1">
      <alignment vertical="center"/>
    </xf>
    <xf numFmtId="0" fontId="5" fillId="0" borderId="0" xfId="1" applyFont="1" applyFill="1" applyAlignment="1"/>
    <xf numFmtId="0" fontId="51" fillId="0" borderId="15" xfId="1" applyFont="1" applyBorder="1" applyAlignment="1">
      <alignment horizontal="center" vertical="center" wrapText="1" readingOrder="1"/>
    </xf>
    <xf numFmtId="0" fontId="51" fillId="0" borderId="16" xfId="1" applyFont="1" applyBorder="1" applyAlignment="1">
      <alignment horizontal="center" vertical="center" wrapText="1" readingOrder="1"/>
    </xf>
    <xf numFmtId="0" fontId="53" fillId="0" borderId="15" xfId="1" applyFont="1" applyBorder="1" applyAlignment="1">
      <alignment horizontal="center" vertical="center" wrapText="1" readingOrder="1"/>
    </xf>
    <xf numFmtId="0" fontId="52" fillId="0" borderId="15" xfId="1" applyFont="1" applyBorder="1" applyAlignment="1">
      <alignment horizontal="center" vertical="center" wrapText="1" readingOrder="1"/>
    </xf>
    <xf numFmtId="0" fontId="54" fillId="12" borderId="17" xfId="1" applyFont="1" applyFill="1" applyBorder="1" applyAlignment="1">
      <alignment horizontal="center" vertical="center" wrapText="1" readingOrder="1"/>
    </xf>
    <xf numFmtId="0" fontId="55" fillId="12" borderId="17" xfId="1" applyFont="1" applyFill="1" applyBorder="1" applyAlignment="1">
      <alignment horizontal="center" vertical="center" wrapText="1" readingOrder="1"/>
    </xf>
    <xf numFmtId="0" fontId="51" fillId="0" borderId="18" xfId="1" applyFont="1" applyBorder="1" applyAlignment="1">
      <alignment horizontal="center" vertical="center" wrapText="1" readingOrder="1"/>
    </xf>
    <xf numFmtId="0" fontId="56" fillId="0" borderId="18" xfId="1" applyFont="1" applyBorder="1" applyAlignment="1">
      <alignment horizontal="center" vertical="center" wrapText="1" readingOrder="1"/>
    </xf>
    <xf numFmtId="0" fontId="57" fillId="0" borderId="15" xfId="1" applyFont="1" applyBorder="1" applyAlignment="1">
      <alignment horizontal="center" vertical="center" wrapText="1" readingOrder="1"/>
    </xf>
    <xf numFmtId="0" fontId="56" fillId="0" borderId="16" xfId="1" applyFont="1" applyBorder="1" applyAlignment="1">
      <alignment horizontal="center" vertical="center" wrapText="1" readingOrder="1"/>
    </xf>
    <xf numFmtId="0" fontId="0" fillId="0" borderId="1" xfId="0" applyFill="1" applyBorder="1"/>
    <xf numFmtId="0" fontId="58" fillId="0" borderId="17" xfId="1" applyFont="1" applyBorder="1" applyAlignment="1">
      <alignment horizontal="center" vertical="center" wrapText="1" readingOrder="1"/>
    </xf>
    <xf numFmtId="0" fontId="60" fillId="0" borderId="17" xfId="1" applyFont="1" applyBorder="1" applyAlignment="1">
      <alignment horizontal="center" vertical="center" wrapText="1" readingOrder="1"/>
    </xf>
    <xf numFmtId="0" fontId="13" fillId="0" borderId="0" xfId="1" applyFont="1" applyFill="1" applyAlignment="1"/>
    <xf numFmtId="0" fontId="0" fillId="0" borderId="7" xfId="0" applyBorder="1" applyAlignment="1">
      <alignment horizontal="left"/>
    </xf>
    <xf numFmtId="0" fontId="59" fillId="0" borderId="15" xfId="1" applyFont="1" applyBorder="1" applyAlignment="1">
      <alignment horizontal="center" vertical="center" wrapText="1" readingOrder="1"/>
    </xf>
    <xf numFmtId="0" fontId="57" fillId="0" borderId="17" xfId="1" applyFont="1" applyBorder="1" applyAlignment="1">
      <alignment horizontal="center" vertical="center" wrapText="1" readingOrder="1"/>
    </xf>
    <xf numFmtId="0" fontId="59" fillId="0" borderId="17" xfId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17" fillId="0" borderId="5" xfId="1" applyNumberFormat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 wrapText="1" readingOrder="1"/>
    </xf>
    <xf numFmtId="0" fontId="12" fillId="0" borderId="5" xfId="1" applyFont="1" applyBorder="1" applyAlignment="1">
      <alignment horizontal="left" vertical="center" wrapText="1" readingOrder="1"/>
    </xf>
    <xf numFmtId="0" fontId="6" fillId="0" borderId="5" xfId="0" applyFont="1" applyBorder="1" applyAlignment="1">
      <alignment horizontal="left" vertical="center" wrapText="1"/>
    </xf>
    <xf numFmtId="0" fontId="63" fillId="0" borderId="5" xfId="0" applyFont="1" applyBorder="1" applyAlignment="1">
      <alignment horizontal="left" vertical="center" wrapText="1"/>
    </xf>
    <xf numFmtId="0" fontId="62" fillId="0" borderId="5" xfId="0" applyFont="1" applyBorder="1" applyAlignment="1">
      <alignment horizontal="left" vertical="center" wrapText="1"/>
    </xf>
    <xf numFmtId="0" fontId="64" fillId="2" borderId="7" xfId="0" applyFont="1" applyFill="1" applyBorder="1" applyAlignment="1">
      <alignment horizontal="left"/>
    </xf>
    <xf numFmtId="0" fontId="64" fillId="2" borderId="5" xfId="0" applyFont="1" applyFill="1" applyBorder="1"/>
    <xf numFmtId="0" fontId="6" fillId="0" borderId="5" xfId="0" applyFont="1" applyBorder="1" applyAlignment="1">
      <alignment vertical="center" wrapText="1"/>
    </xf>
    <xf numFmtId="0" fontId="0" fillId="15" borderId="5" xfId="0" applyFill="1" applyBorder="1" applyAlignment="1">
      <alignment horizontal="center"/>
    </xf>
    <xf numFmtId="49" fontId="6" fillId="12" borderId="5" xfId="0" applyNumberFormat="1" applyFont="1" applyFill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 wrapText="1"/>
    </xf>
    <xf numFmtId="49" fontId="12" fillId="0" borderId="5" xfId="1" applyNumberFormat="1" applyFont="1" applyBorder="1" applyAlignment="1">
      <alignment horizontal="left" vertical="center" wrapText="1" readingOrder="1"/>
    </xf>
    <xf numFmtId="49" fontId="65" fillId="0" borderId="6" xfId="0" applyNumberFormat="1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176" fontId="45" fillId="5" borderId="7" xfId="0" applyNumberFormat="1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76" fontId="45" fillId="5" borderId="5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wrapText="1"/>
    </xf>
    <xf numFmtId="0" fontId="0" fillId="0" borderId="5" xfId="0" applyBorder="1"/>
    <xf numFmtId="176" fontId="14" fillId="5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6" fillId="2" borderId="5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/>
    <xf numFmtId="0" fontId="66" fillId="2" borderId="5" xfId="0" applyFont="1" applyFill="1" applyBorder="1"/>
    <xf numFmtId="0" fontId="66" fillId="2" borderId="5" xfId="0" applyFont="1" applyFill="1" applyBorder="1" applyAlignment="1"/>
    <xf numFmtId="0" fontId="8" fillId="2" borderId="5" xfId="0" applyFont="1" applyFill="1" applyBorder="1" applyAlignment="1">
      <alignment horizontal="center" vertical="center"/>
    </xf>
    <xf numFmtId="0" fontId="66" fillId="2" borderId="7" xfId="0" applyFont="1" applyFill="1" applyBorder="1" applyAlignment="1">
      <alignment horizontal="left"/>
    </xf>
    <xf numFmtId="0" fontId="8" fillId="0" borderId="5" xfId="1" applyFont="1" applyBorder="1" applyAlignment="1">
      <alignment horizontal="left" vertical="center" wrapText="1" readingOrder="1"/>
    </xf>
    <xf numFmtId="0" fontId="8" fillId="0" borderId="5" xfId="0" applyFont="1" applyBorder="1" applyAlignment="1">
      <alignment vertical="center" wrapText="1"/>
    </xf>
    <xf numFmtId="0" fontId="8" fillId="0" borderId="5" xfId="1" applyFont="1" applyFill="1" applyBorder="1" applyAlignment="1">
      <alignment horizontal="left" vertical="center" wrapText="1" readingOrder="1"/>
    </xf>
    <xf numFmtId="0" fontId="67" fillId="2" borderId="5" xfId="0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horizontal="left" vertical="center" wrapText="1"/>
    </xf>
    <xf numFmtId="0" fontId="67" fillId="0" borderId="5" xfId="0" applyFont="1" applyBorder="1"/>
    <xf numFmtId="0" fontId="0" fillId="12" borderId="5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5" fillId="2" borderId="0" xfId="1" applyFont="1" applyFill="1" applyAlignment="1"/>
    <xf numFmtId="0" fontId="6" fillId="17" borderId="5" xfId="0" applyFont="1" applyFill="1" applyBorder="1" applyAlignment="1">
      <alignment horizontal="center" vertical="center"/>
    </xf>
    <xf numFmtId="0" fontId="68" fillId="0" borderId="6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8" fillId="12" borderId="5" xfId="0" applyFont="1" applyFill="1" applyBorder="1" applyAlignment="1"/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/>
    </xf>
    <xf numFmtId="0" fontId="70" fillId="0" borderId="0" xfId="1" applyFont="1" applyFill="1" applyAlignment="1">
      <alignment horizontal="center" vertical="center"/>
    </xf>
    <xf numFmtId="0" fontId="70" fillId="18" borderId="0" xfId="1" applyFont="1" applyFill="1" applyAlignment="1">
      <alignment horizontal="center"/>
    </xf>
    <xf numFmtId="0" fontId="70" fillId="2" borderId="0" xfId="1" applyFont="1" applyFill="1" applyAlignment="1">
      <alignment horizontal="left" vertical="center"/>
    </xf>
    <xf numFmtId="0" fontId="70" fillId="2" borderId="0" xfId="1" applyFont="1" applyFill="1" applyAlignment="1">
      <alignment horizontal="center" vertical="center"/>
    </xf>
    <xf numFmtId="0" fontId="70" fillId="0" borderId="0" xfId="1" applyFont="1" applyFill="1" applyAlignment="1">
      <alignment horizontal="left" vertical="center"/>
    </xf>
    <xf numFmtId="0" fontId="70" fillId="0" borderId="0" xfId="1" applyFont="1" applyFill="1" applyAlignment="1"/>
    <xf numFmtId="0" fontId="70" fillId="2" borderId="1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71" fillId="0" borderId="0" xfId="1" applyFont="1" applyFill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72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72" fillId="2" borderId="6" xfId="1" applyFont="1" applyFill="1" applyBorder="1" applyAlignment="1">
      <alignment horizontal="center" vertical="center"/>
    </xf>
    <xf numFmtId="0" fontId="46" fillId="2" borderId="5" xfId="1" applyFont="1" applyFill="1" applyBorder="1" applyAlignment="1">
      <alignment horizontal="center" vertical="center"/>
    </xf>
    <xf numFmtId="0" fontId="72" fillId="2" borderId="6" xfId="1" applyFont="1" applyFill="1" applyBorder="1" applyAlignment="1">
      <alignment horizontal="center" vertical="center" wrapText="1"/>
    </xf>
    <xf numFmtId="0" fontId="72" fillId="2" borderId="8" xfId="1" applyFont="1" applyFill="1" applyBorder="1" applyAlignment="1">
      <alignment horizontal="center" vertical="center" wrapText="1"/>
    </xf>
    <xf numFmtId="0" fontId="72" fillId="6" borderId="5" xfId="1" applyFont="1" applyFill="1" applyBorder="1" applyAlignment="1">
      <alignment horizontal="center" vertical="center"/>
    </xf>
    <xf numFmtId="0" fontId="72" fillId="2" borderId="7" xfId="1" applyFont="1" applyFill="1" applyBorder="1" applyAlignment="1">
      <alignment horizontal="center" vertical="center" wrapText="1"/>
    </xf>
    <xf numFmtId="0" fontId="72" fillId="2" borderId="5" xfId="1" applyFont="1" applyFill="1" applyBorder="1" applyAlignment="1">
      <alignment horizontal="center" vertical="center" wrapText="1"/>
    </xf>
    <xf numFmtId="49" fontId="72" fillId="2" borderId="5" xfId="1" applyNumberFormat="1" applyFont="1" applyFill="1" applyBorder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46" fillId="2" borderId="5" xfId="1" quotePrefix="1" applyFont="1" applyFill="1" applyBorder="1" applyAlignment="1">
      <alignment horizontal="center" vertical="center"/>
    </xf>
    <xf numFmtId="0" fontId="70" fillId="2" borderId="0" xfId="1" applyFont="1" applyFill="1" applyAlignment="1">
      <alignment horizontal="center"/>
    </xf>
    <xf numFmtId="0" fontId="72" fillId="2" borderId="8" xfId="1" applyFont="1" applyFill="1" applyBorder="1" applyAlignment="1">
      <alignment horizontal="center" vertical="center"/>
    </xf>
    <xf numFmtId="0" fontId="72" fillId="2" borderId="7" xfId="1" applyFont="1" applyFill="1" applyBorder="1" applyAlignment="1">
      <alignment horizontal="center" vertical="center"/>
    </xf>
    <xf numFmtId="0" fontId="6" fillId="17" borderId="5" xfId="1" applyFont="1" applyFill="1" applyBorder="1" applyAlignment="1">
      <alignment horizontal="center" vertical="center"/>
    </xf>
    <xf numFmtId="0" fontId="8" fillId="17" borderId="5" xfId="1" applyFont="1" applyFill="1" applyBorder="1" applyAlignment="1">
      <alignment horizontal="center" vertical="center"/>
    </xf>
    <xf numFmtId="49" fontId="72" fillId="2" borderId="5" xfId="1" quotePrefix="1" applyNumberFormat="1" applyFont="1" applyFill="1" applyBorder="1" applyAlignment="1">
      <alignment horizontal="center" vertical="center"/>
    </xf>
    <xf numFmtId="0" fontId="73" fillId="2" borderId="0" xfId="1" applyFont="1" applyFill="1" applyAlignment="1">
      <alignment horizontal="center"/>
    </xf>
    <xf numFmtId="0" fontId="6" fillId="17" borderId="6" xfId="1" applyFont="1" applyFill="1" applyBorder="1" applyAlignment="1">
      <alignment horizontal="center" vertical="center"/>
    </xf>
    <xf numFmtId="0" fontId="72" fillId="17" borderId="6" xfId="1" applyFont="1" applyFill="1" applyBorder="1" applyAlignment="1">
      <alignment horizontal="center" vertical="center"/>
    </xf>
    <xf numFmtId="0" fontId="8" fillId="17" borderId="6" xfId="1" applyFont="1" applyFill="1" applyBorder="1" applyAlignment="1">
      <alignment horizontal="center" vertical="center"/>
    </xf>
    <xf numFmtId="49" fontId="72" fillId="17" borderId="6" xfId="1" applyNumberFormat="1" applyFont="1" applyFill="1" applyBorder="1" applyAlignment="1">
      <alignment horizontal="center" vertical="center"/>
    </xf>
    <xf numFmtId="0" fontId="46" fillId="17" borderId="5" xfId="1" applyFont="1" applyFill="1" applyBorder="1" applyAlignment="1">
      <alignment horizontal="center" vertical="center"/>
    </xf>
    <xf numFmtId="0" fontId="70" fillId="17" borderId="5" xfId="1" applyFont="1" applyFill="1" applyBorder="1" applyAlignment="1">
      <alignment horizontal="center" vertical="center"/>
    </xf>
    <xf numFmtId="0" fontId="70" fillId="0" borderId="5" xfId="1" applyFont="1" applyFill="1" applyBorder="1" applyAlignment="1">
      <alignment horizontal="center" vertical="center"/>
    </xf>
    <xf numFmtId="0" fontId="70" fillId="0" borderId="5" xfId="1" applyFont="1" applyFill="1" applyBorder="1" applyAlignment="1">
      <alignment horizontal="left" vertical="center"/>
    </xf>
    <xf numFmtId="0" fontId="70" fillId="0" borderId="0" xfId="1" applyFont="1" applyFill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 wrapText="1"/>
    </xf>
    <xf numFmtId="0" fontId="70" fillId="0" borderId="5" xfId="0" applyFont="1" applyFill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/>
    </xf>
    <xf numFmtId="0" fontId="76" fillId="2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19" borderId="19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19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0" fontId="78" fillId="0" borderId="5" xfId="0" applyFont="1" applyFill="1" applyBorder="1" applyAlignment="1">
      <alignment horizontal="center" vertical="center" wrapText="1"/>
    </xf>
    <xf numFmtId="0" fontId="76" fillId="2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75" fillId="1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 wrapText="1"/>
    </xf>
    <xf numFmtId="0" fontId="70" fillId="2" borderId="5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80" fillId="0" borderId="0" xfId="1" applyFont="1" applyFill="1" applyAlignment="1">
      <alignment horizontal="center" vertical="center"/>
    </xf>
    <xf numFmtId="0" fontId="80" fillId="0" borderId="0" xfId="1" applyFont="1" applyFill="1" applyAlignment="1">
      <alignment horizontal="center"/>
    </xf>
    <xf numFmtId="0" fontId="80" fillId="2" borderId="0" xfId="1" applyFont="1" applyFill="1" applyAlignment="1">
      <alignment horizontal="center" vertical="center"/>
    </xf>
    <xf numFmtId="0" fontId="80" fillId="0" borderId="0" xfId="1" applyFont="1" applyFill="1" applyAlignment="1">
      <alignment horizontal="left" vertical="center"/>
    </xf>
    <xf numFmtId="0" fontId="11" fillId="3" borderId="5" xfId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5" fillId="0" borderId="0" xfId="0" applyNumberFormat="1" applyFont="1" applyFill="1" applyBorder="1" applyAlignment="1">
      <alignment horizontal="left" vertical="center" wrapText="1"/>
    </xf>
    <xf numFmtId="176" fontId="16" fillId="5" borderId="6" xfId="0" applyNumberFormat="1" applyFont="1" applyFill="1" applyBorder="1" applyAlignment="1">
      <alignment horizontal="center" vertical="center"/>
    </xf>
    <xf numFmtId="176" fontId="45" fillId="5" borderId="6" xfId="0" applyNumberFormat="1" applyFont="1" applyFill="1" applyBorder="1" applyAlignment="1">
      <alignment horizontal="center" vertical="center"/>
    </xf>
    <xf numFmtId="176" fontId="45" fillId="5" borderId="8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left"/>
    </xf>
    <xf numFmtId="49" fontId="63" fillId="0" borderId="6" xfId="0" applyNumberFormat="1" applyFont="1" applyFill="1" applyBorder="1" applyAlignment="1">
      <alignment horizontal="left"/>
    </xf>
    <xf numFmtId="0" fontId="82" fillId="0" borderId="5" xfId="1" applyFont="1" applyFill="1" applyBorder="1" applyAlignment="1">
      <alignment horizontal="center" vertical="center"/>
    </xf>
    <xf numFmtId="0" fontId="6" fillId="21" borderId="5" xfId="1" applyFont="1" applyFill="1" applyBorder="1" applyAlignment="1">
      <alignment horizontal="center" vertical="center"/>
    </xf>
    <xf numFmtId="0" fontId="2" fillId="21" borderId="5" xfId="1" applyFont="1" applyFill="1" applyBorder="1" applyAlignment="1">
      <alignment horizontal="center" vertical="center"/>
    </xf>
    <xf numFmtId="0" fontId="80" fillId="0" borderId="1" xfId="1" applyFont="1" applyFill="1" applyBorder="1" applyAlignment="1">
      <alignment horizontal="center" vertical="center"/>
    </xf>
    <xf numFmtId="0" fontId="81" fillId="0" borderId="2" xfId="1" applyFont="1" applyFill="1" applyBorder="1" applyAlignment="1">
      <alignment horizontal="center" vertical="center"/>
    </xf>
    <xf numFmtId="0" fontId="81" fillId="0" borderId="3" xfId="1" applyFont="1" applyFill="1" applyBorder="1" applyAlignment="1">
      <alignment horizontal="center" vertical="center"/>
    </xf>
    <xf numFmtId="0" fontId="81" fillId="0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76" fontId="17" fillId="14" borderId="6" xfId="0" applyNumberFormat="1" applyFont="1" applyFill="1" applyBorder="1" applyAlignment="1">
      <alignment horizontal="center" vertical="center"/>
    </xf>
    <xf numFmtId="176" fontId="17" fillId="14" borderId="8" xfId="0" applyNumberFormat="1" applyFont="1" applyFill="1" applyBorder="1" applyAlignment="1">
      <alignment horizontal="center" vertical="center"/>
    </xf>
    <xf numFmtId="176" fontId="17" fillId="14" borderId="7" xfId="0" applyNumberFormat="1" applyFont="1" applyFill="1" applyBorder="1" applyAlignment="1">
      <alignment horizontal="center" vertical="center"/>
    </xf>
    <xf numFmtId="0" fontId="17" fillId="14" borderId="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176" fontId="46" fillId="12" borderId="5" xfId="0" applyNumberFormat="1" applyFont="1" applyFill="1" applyBorder="1" applyAlignment="1">
      <alignment horizontal="center" vertical="center"/>
    </xf>
    <xf numFmtId="176" fontId="17" fillId="4" borderId="5" xfId="0" applyNumberFormat="1" applyFont="1" applyFill="1" applyBorder="1" applyAlignment="1">
      <alignment horizontal="center" vertical="center"/>
    </xf>
    <xf numFmtId="176" fontId="17" fillId="4" borderId="6" xfId="0" applyNumberFormat="1" applyFont="1" applyFill="1" applyBorder="1" applyAlignment="1">
      <alignment horizontal="center" vertical="center"/>
    </xf>
    <xf numFmtId="176" fontId="17" fillId="4" borderId="8" xfId="0" applyNumberFormat="1" applyFont="1" applyFill="1" applyBorder="1" applyAlignment="1">
      <alignment horizontal="center" vertical="center"/>
    </xf>
    <xf numFmtId="176" fontId="17" fillId="4" borderId="7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17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4" fillId="2" borderId="6" xfId="0" applyFont="1" applyFill="1" applyBorder="1" applyAlignment="1">
      <alignment horizontal="left"/>
    </xf>
    <xf numFmtId="0" fontId="19" fillId="2" borderId="7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70" fillId="0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17" borderId="6" xfId="1" applyFont="1" applyFill="1" applyBorder="1" applyAlignment="1">
      <alignment horizontal="center" vertical="center"/>
    </xf>
    <xf numFmtId="0" fontId="6" fillId="17" borderId="8" xfId="1" applyFont="1" applyFill="1" applyBorder="1" applyAlignment="1">
      <alignment horizontal="center" vertical="center"/>
    </xf>
    <xf numFmtId="0" fontId="6" fillId="17" borderId="7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6" fillId="17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178" fontId="22" fillId="7" borderId="2" xfId="0" applyNumberFormat="1" applyFont="1" applyFill="1" applyBorder="1" applyAlignment="1">
      <alignment horizontal="center" vertical="center" wrapText="1"/>
    </xf>
    <xf numFmtId="178" fontId="22" fillId="7" borderId="3" xfId="0" applyNumberFormat="1" applyFont="1" applyFill="1" applyBorder="1" applyAlignment="1">
      <alignment horizontal="center" vertical="center" wrapText="1"/>
    </xf>
    <xf numFmtId="178" fontId="22" fillId="7" borderId="4" xfId="0" applyNumberFormat="1" applyFont="1" applyFill="1" applyBorder="1" applyAlignment="1">
      <alignment horizontal="center" vertical="center" wrapText="1"/>
    </xf>
    <xf numFmtId="37" fontId="22" fillId="0" borderId="2" xfId="0" applyNumberFormat="1" applyFont="1" applyBorder="1" applyAlignment="1">
      <alignment horizontal="center" vertical="center"/>
    </xf>
    <xf numFmtId="37" fontId="22" fillId="0" borderId="4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77" fontId="29" fillId="0" borderId="6" xfId="0" applyNumberFormat="1" applyFont="1" applyBorder="1" applyAlignment="1">
      <alignment horizontal="center" vertical="center" wrapText="1"/>
    </xf>
    <xf numFmtId="177" fontId="29" fillId="0" borderId="7" xfId="0" applyNumberFormat="1" applyFont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 vertical="center" wrapText="1"/>
    </xf>
    <xf numFmtId="178" fontId="26" fillId="8" borderId="2" xfId="0" applyNumberFormat="1" applyFont="1" applyFill="1" applyBorder="1" applyAlignment="1">
      <alignment horizontal="center" vertical="center" wrapText="1"/>
    </xf>
    <xf numFmtId="178" fontId="26" fillId="8" borderId="3" xfId="0" applyNumberFormat="1" applyFont="1" applyFill="1" applyBorder="1" applyAlignment="1">
      <alignment horizontal="center" vertical="center" wrapText="1"/>
    </xf>
    <xf numFmtId="178" fontId="26" fillId="8" borderId="4" xfId="0" applyNumberFormat="1" applyFont="1" applyFill="1" applyBorder="1" applyAlignment="1">
      <alignment horizontal="center" vertical="center" wrapText="1"/>
    </xf>
    <xf numFmtId="178" fontId="26" fillId="9" borderId="2" xfId="0" applyNumberFormat="1" applyFont="1" applyFill="1" applyBorder="1" applyAlignment="1">
      <alignment horizontal="center" vertical="center" wrapText="1"/>
    </xf>
    <xf numFmtId="178" fontId="26" fillId="9" borderId="3" xfId="0" applyNumberFormat="1" applyFont="1" applyFill="1" applyBorder="1" applyAlignment="1">
      <alignment horizontal="center" vertical="center" wrapText="1"/>
    </xf>
    <xf numFmtId="178" fontId="26" fillId="9" borderId="4" xfId="0" applyNumberFormat="1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9" fillId="11" borderId="6" xfId="0" applyFont="1" applyFill="1" applyBorder="1" applyAlignment="1">
      <alignment horizontal="center" vertical="center" wrapText="1"/>
    </xf>
    <xf numFmtId="0" fontId="29" fillId="11" borderId="7" xfId="0" applyFont="1" applyFill="1" applyBorder="1" applyAlignment="1">
      <alignment horizontal="center" vertical="center" wrapText="1"/>
    </xf>
    <xf numFmtId="0" fontId="21" fillId="12" borderId="6" xfId="0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0" fillId="2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19" borderId="6" xfId="0" applyFont="1" applyFill="1" applyBorder="1" applyAlignment="1">
      <alignment horizontal="center" vertical="center"/>
    </xf>
    <xf numFmtId="0" fontId="17" fillId="19" borderId="20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7" fillId="0" borderId="11" xfId="1" applyFont="1" applyBorder="1" applyAlignment="1">
      <alignment horizontal="center" vertical="center" wrapText="1" readingOrder="1"/>
    </xf>
    <xf numFmtId="0" fontId="47" fillId="0" borderId="12" xfId="1" applyFont="1" applyBorder="1" applyAlignment="1">
      <alignment horizontal="center" vertical="center" wrapText="1" readingOrder="1"/>
    </xf>
    <xf numFmtId="0" fontId="47" fillId="0" borderId="13" xfId="1" applyFont="1" applyBorder="1" applyAlignment="1">
      <alignment horizontal="center" vertical="center" wrapText="1" readingOrder="1"/>
    </xf>
    <xf numFmtId="0" fontId="47" fillId="0" borderId="14" xfId="1" applyFont="1" applyBorder="1" applyAlignment="1">
      <alignment horizontal="center" vertical="center" wrapText="1" readingOrder="1"/>
    </xf>
    <xf numFmtId="0" fontId="50" fillId="0" borderId="15" xfId="1" applyFont="1" applyBorder="1" applyAlignment="1">
      <alignment horizontal="center" vertical="center" wrapText="1"/>
    </xf>
    <xf numFmtId="0" fontId="50" fillId="0" borderId="17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center" vertical="center" wrapText="1"/>
    </xf>
    <xf numFmtId="0" fontId="51" fillId="0" borderId="15" xfId="1" applyFont="1" applyBorder="1" applyAlignment="1">
      <alignment horizontal="center" vertical="center" wrapText="1"/>
    </xf>
    <xf numFmtId="0" fontId="51" fillId="0" borderId="17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center" vertical="center" wrapText="1" readingOrder="1"/>
    </xf>
    <xf numFmtId="0" fontId="51" fillId="0" borderId="17" xfId="1" applyFont="1" applyBorder="1" applyAlignment="1">
      <alignment horizontal="center" vertical="center" wrapText="1" readingOrder="1"/>
    </xf>
    <xf numFmtId="0" fontId="51" fillId="0" borderId="15" xfId="1" applyFont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21" borderId="5" xfId="1" applyFont="1" applyFill="1" applyBorder="1" applyAlignment="1">
      <alignment horizontal="center" vertical="center"/>
    </xf>
  </cellXfs>
  <cellStyles count="203">
    <cellStyle name="Normal 2" xfId="200"/>
    <cellStyle name="Normal 26" xfId="2"/>
    <cellStyle name="一般 2" xfId="1"/>
    <cellStyle name="普通" xfId="0" builtinId="0"/>
    <cellStyle name="百分比" xfId="59" builtinId="5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2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1" builtinId="8" hidde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D4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562536</xdr:colOff>
      <xdr:row>2</xdr:row>
      <xdr:rowOff>122145</xdr:rowOff>
    </xdr:from>
    <xdr:ext cx="6486525" cy="1533525"/>
    <xdr:pic>
      <xdr:nvPicPr>
        <xdr:cNvPr id="2" name="圖片 1">
          <a:extLst>
            <a:ext uri="{FF2B5EF4-FFF2-40B4-BE49-F238E27FC236}">
              <a16:creationId xmlns="" xmlns:a16="http://schemas.microsoft.com/office/drawing/2014/main" id="{41227404-53F6-4D4A-9E5D-AD5393014E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7" t="49265" r="64110" b="35825"/>
        <a:stretch/>
      </xdr:blipFill>
      <xdr:spPr>
        <a:xfrm>
          <a:off x="12335436" y="779370"/>
          <a:ext cx="6486525" cy="1533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showGridLines="0" tabSelected="1" workbookViewId="0">
      <selection activeCell="D19" sqref="D19"/>
    </sheetView>
  </sheetViews>
  <sheetFormatPr baseColWidth="10" defaultColWidth="37" defaultRowHeight="14" x14ac:dyDescent="0"/>
  <cols>
    <col min="1" max="1" width="8.85546875" style="153" customWidth="1"/>
    <col min="2" max="2" width="13.42578125" style="212" customWidth="1"/>
    <col min="3" max="3" width="17.42578125" style="213" customWidth="1"/>
    <col min="4" max="4" width="15.140625" style="214" customWidth="1"/>
    <col min="5" max="5" width="47" style="212" customWidth="1"/>
    <col min="6" max="6" width="8" style="212" customWidth="1"/>
    <col min="7" max="7" width="24.85546875" style="215" customWidth="1"/>
    <col min="8" max="16384" width="37" style="153"/>
  </cols>
  <sheetData>
    <row r="1" spans="2:7">
      <c r="B1" s="212" t="s">
        <v>663</v>
      </c>
    </row>
    <row r="2" spans="2:7">
      <c r="B2" s="228" t="s">
        <v>0</v>
      </c>
      <c r="C2" s="228"/>
      <c r="D2" s="228"/>
      <c r="E2" s="228"/>
      <c r="G2" s="212"/>
    </row>
    <row r="3" spans="2:7">
      <c r="B3" s="229" t="s">
        <v>713</v>
      </c>
      <c r="C3" s="230"/>
      <c r="D3" s="230"/>
      <c r="E3" s="230"/>
      <c r="F3" s="230"/>
      <c r="G3" s="231"/>
    </row>
    <row r="4" spans="2:7" s="157" customFormat="1" ht="18">
      <c r="B4" s="216" t="s">
        <v>1</v>
      </c>
      <c r="C4" s="216" t="s">
        <v>2</v>
      </c>
      <c r="D4" s="216" t="s">
        <v>3</v>
      </c>
      <c r="E4" s="216" t="s">
        <v>5</v>
      </c>
      <c r="F4" s="216" t="s">
        <v>7</v>
      </c>
      <c r="G4" s="216" t="s">
        <v>9</v>
      </c>
    </row>
    <row r="5" spans="2:7" ht="15">
      <c r="B5" s="235"/>
      <c r="C5" s="233" t="s">
        <v>724</v>
      </c>
      <c r="D5" s="227" t="s">
        <v>714</v>
      </c>
      <c r="E5" s="347" t="s">
        <v>721</v>
      </c>
      <c r="F5" s="226" t="s">
        <v>716</v>
      </c>
      <c r="G5" s="225"/>
    </row>
    <row r="6" spans="2:7" ht="15">
      <c r="B6" s="236"/>
      <c r="C6" s="234"/>
      <c r="D6" s="227" t="s">
        <v>715</v>
      </c>
      <c r="E6" s="347" t="s">
        <v>720</v>
      </c>
      <c r="F6" s="226" t="s">
        <v>717</v>
      </c>
      <c r="G6" s="225"/>
    </row>
    <row r="7" spans="2:7" ht="15">
      <c r="B7" s="232"/>
      <c r="C7" s="232" t="s">
        <v>725</v>
      </c>
      <c r="D7" s="227" t="s">
        <v>718</v>
      </c>
      <c r="E7" s="347" t="s">
        <v>722</v>
      </c>
      <c r="F7" s="226" t="s">
        <v>716</v>
      </c>
      <c r="G7" s="225"/>
    </row>
    <row r="8" spans="2:7" ht="15">
      <c r="B8" s="232"/>
      <c r="C8" s="232"/>
      <c r="D8" s="227" t="s">
        <v>719</v>
      </c>
      <c r="E8" s="347" t="s">
        <v>723</v>
      </c>
      <c r="F8" s="226" t="s">
        <v>717</v>
      </c>
      <c r="G8" s="225"/>
    </row>
  </sheetData>
  <autoFilter ref="B4:G6"/>
  <mergeCells count="6">
    <mergeCell ref="B2:E2"/>
    <mergeCell ref="B3:G3"/>
    <mergeCell ref="B7:B8"/>
    <mergeCell ref="C7:C8"/>
    <mergeCell ref="C5:C6"/>
    <mergeCell ref="B5:B6"/>
  </mergeCells>
  <phoneticPr fontId="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M1" workbookViewId="0">
      <selection activeCell="O16" sqref="O16"/>
    </sheetView>
  </sheetViews>
  <sheetFormatPr baseColWidth="10" defaultColWidth="11" defaultRowHeight="13" x14ac:dyDescent="0"/>
  <cols>
    <col min="8" max="8" width="22.5703125" customWidth="1"/>
    <col min="9" max="9" width="25.42578125" customWidth="1"/>
    <col min="10" max="10" width="28.5703125" customWidth="1"/>
    <col min="11" max="11" width="10.42578125" customWidth="1"/>
    <col min="14" max="14" width="27.140625" customWidth="1"/>
    <col min="15" max="15" width="23" customWidth="1"/>
  </cols>
  <sheetData>
    <row r="1" spans="1:23" ht="15">
      <c r="A1" s="217" t="s">
        <v>679</v>
      </c>
      <c r="B1" s="240" t="s">
        <v>680</v>
      </c>
      <c r="C1" s="240"/>
      <c r="D1" s="240"/>
      <c r="E1" s="240"/>
      <c r="F1" s="240"/>
      <c r="G1" s="240"/>
      <c r="H1" s="240"/>
      <c r="I1" s="240"/>
      <c r="J1" s="240"/>
      <c r="L1" s="220" t="s">
        <v>169</v>
      </c>
      <c r="M1" s="220" t="s">
        <v>170</v>
      </c>
      <c r="N1" s="221" t="s">
        <v>705</v>
      </c>
      <c r="O1" s="220" t="s">
        <v>706</v>
      </c>
      <c r="P1" s="220" t="s">
        <v>707</v>
      </c>
      <c r="Q1" s="222" t="s">
        <v>708</v>
      </c>
      <c r="R1" s="222" t="s">
        <v>709</v>
      </c>
      <c r="S1" s="223" t="s">
        <v>683</v>
      </c>
      <c r="T1" s="223" t="s">
        <v>710</v>
      </c>
      <c r="U1" s="223" t="s">
        <v>711</v>
      </c>
      <c r="V1" s="224" t="s">
        <v>712</v>
      </c>
      <c r="W1" t="s">
        <v>668</v>
      </c>
    </row>
    <row r="2" spans="1:23" ht="16" customHeight="1">
      <c r="A2" s="241" t="s">
        <v>681</v>
      </c>
      <c r="B2" s="86" t="s">
        <v>682</v>
      </c>
      <c r="C2" s="87" t="s">
        <v>683</v>
      </c>
      <c r="D2" s="87" t="s">
        <v>684</v>
      </c>
      <c r="E2" s="87" t="s">
        <v>685</v>
      </c>
      <c r="F2" s="87" t="s">
        <v>686</v>
      </c>
      <c r="G2" s="87">
        <v>1</v>
      </c>
      <c r="H2" s="87" t="s">
        <v>687</v>
      </c>
      <c r="I2" s="87" t="s">
        <v>688</v>
      </c>
      <c r="J2" s="244" t="s">
        <v>689</v>
      </c>
      <c r="K2" s="218"/>
      <c r="L2" s="237" t="s">
        <v>171</v>
      </c>
      <c r="M2" s="237" t="s">
        <v>172</v>
      </c>
      <c r="N2" s="113" t="s">
        <v>173</v>
      </c>
      <c r="O2" s="113" t="s">
        <v>671</v>
      </c>
      <c r="P2" s="113" t="s">
        <v>672</v>
      </c>
      <c r="Q2" s="113" t="s">
        <v>673</v>
      </c>
      <c r="R2" s="113" t="s">
        <v>173</v>
      </c>
      <c r="S2" s="113" t="str">
        <f>VLOOKUP(R2,N:P,3,0)</f>
        <v>0DG2</v>
      </c>
      <c r="T2" s="113" t="str">
        <f>RIGHT(R3,7)</f>
        <v>7N02010</v>
      </c>
      <c r="U2" s="113">
        <f ca="1">NOW()</f>
        <v>44091.689528009258</v>
      </c>
      <c r="V2" s="113" t="str">
        <f ca="1">S2&amp;T2&amp;TEXT(U2,"mmddhh")</f>
        <v>0DG27N02010091716</v>
      </c>
      <c r="W2" s="113"/>
    </row>
    <row r="3" spans="1:23" ht="15">
      <c r="A3" s="242"/>
      <c r="B3" s="88" t="s">
        <v>690</v>
      </c>
      <c r="C3" s="93" t="s">
        <v>664</v>
      </c>
      <c r="D3" s="93" t="s">
        <v>691</v>
      </c>
      <c r="E3" s="93" t="s">
        <v>692</v>
      </c>
      <c r="F3" s="108" t="s">
        <v>693</v>
      </c>
      <c r="G3" s="108" t="s">
        <v>694</v>
      </c>
      <c r="H3" s="93" t="s">
        <v>695</v>
      </c>
      <c r="I3" s="93" t="s">
        <v>696</v>
      </c>
      <c r="J3" s="244"/>
      <c r="K3" s="218"/>
      <c r="L3" s="238"/>
      <c r="M3" s="238"/>
      <c r="N3" s="113"/>
      <c r="O3" s="113"/>
      <c r="P3" s="113"/>
      <c r="Q3" s="113" t="s">
        <v>675</v>
      </c>
      <c r="R3" s="113" t="s">
        <v>463</v>
      </c>
      <c r="S3" s="113"/>
      <c r="T3" s="113"/>
      <c r="U3" s="113"/>
      <c r="V3" s="113"/>
      <c r="W3" s="113"/>
    </row>
    <row r="4" spans="1:23" ht="90">
      <c r="A4" s="243"/>
      <c r="B4" s="90" t="s">
        <v>697</v>
      </c>
      <c r="C4" s="91" t="s">
        <v>698</v>
      </c>
      <c r="D4" s="92" t="s">
        <v>699</v>
      </c>
      <c r="E4" s="92" t="s">
        <v>700</v>
      </c>
      <c r="F4" s="92" t="s">
        <v>701</v>
      </c>
      <c r="G4" s="92" t="s">
        <v>702</v>
      </c>
      <c r="H4" s="92" t="s">
        <v>434</v>
      </c>
      <c r="I4" s="92" t="s">
        <v>703</v>
      </c>
      <c r="J4" s="106" t="s">
        <v>704</v>
      </c>
      <c r="K4" s="219"/>
      <c r="L4" s="238"/>
      <c r="M4" s="238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1:23">
      <c r="L5" s="238"/>
      <c r="M5" s="238"/>
      <c r="N5" s="113"/>
      <c r="O5" s="113"/>
      <c r="P5" s="113"/>
      <c r="Q5" s="113"/>
      <c r="R5" s="113"/>
      <c r="S5" s="113"/>
      <c r="T5" s="113"/>
      <c r="U5" s="113"/>
      <c r="V5" s="113"/>
      <c r="W5" s="113"/>
    </row>
    <row r="6" spans="1:23">
      <c r="L6" s="238"/>
      <c r="M6" s="238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3">
      <c r="L7" s="239"/>
      <c r="M7" s="239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3">
      <c r="L8" s="237" t="s">
        <v>185</v>
      </c>
      <c r="M8" s="237" t="s">
        <v>207</v>
      </c>
      <c r="N8" s="113" t="s">
        <v>186</v>
      </c>
      <c r="O8" s="113" t="s">
        <v>187</v>
      </c>
      <c r="P8" s="113" t="s">
        <v>678</v>
      </c>
      <c r="Q8" s="113"/>
      <c r="R8" s="113"/>
      <c r="S8" s="113"/>
      <c r="T8" s="113"/>
      <c r="U8" s="113"/>
      <c r="V8" s="113"/>
      <c r="W8" s="113"/>
    </row>
    <row r="9" spans="1:23">
      <c r="L9" s="239"/>
      <c r="M9" s="239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22" spans="1:3">
      <c r="A22" t="s">
        <v>665</v>
      </c>
      <c r="B22" t="s">
        <v>666</v>
      </c>
    </row>
    <row r="23" spans="1:3">
      <c r="A23" t="s">
        <v>669</v>
      </c>
      <c r="B23" t="s">
        <v>670</v>
      </c>
      <c r="C23" t="s">
        <v>667</v>
      </c>
    </row>
    <row r="24" spans="1:3">
      <c r="B24" t="s">
        <v>674</v>
      </c>
      <c r="C24" t="s">
        <v>672</v>
      </c>
    </row>
    <row r="25" spans="1:3">
      <c r="B25" t="s">
        <v>676</v>
      </c>
      <c r="C25" t="s">
        <v>677</v>
      </c>
    </row>
  </sheetData>
  <mergeCells count="7">
    <mergeCell ref="M2:M7"/>
    <mergeCell ref="M8:M9"/>
    <mergeCell ref="B1:J1"/>
    <mergeCell ref="A2:A4"/>
    <mergeCell ref="J2:J3"/>
    <mergeCell ref="L2:L7"/>
    <mergeCell ref="L8:L9"/>
  </mergeCells>
  <phoneticPr fontId="4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showGridLines="0" topLeftCell="A22" workbookViewId="0">
      <selection activeCell="B28" sqref="B28:K30"/>
    </sheetView>
  </sheetViews>
  <sheetFormatPr baseColWidth="10" defaultColWidth="11" defaultRowHeight="13" x14ac:dyDescent="0"/>
  <cols>
    <col min="1" max="1" width="7.42578125" customWidth="1"/>
    <col min="2" max="2" width="14.42578125" customWidth="1"/>
    <col min="4" max="4" width="15.140625" customWidth="1"/>
    <col min="5" max="5" width="25.140625" customWidth="1"/>
    <col min="6" max="6" width="21.42578125" customWidth="1"/>
    <col min="7" max="7" width="12.140625" customWidth="1"/>
    <col min="9" max="9" width="12.42578125" bestFit="1" customWidth="1"/>
    <col min="10" max="10" width="18.42578125" customWidth="1"/>
    <col min="11" max="11" width="37.42578125" customWidth="1"/>
  </cols>
  <sheetData>
    <row r="3" spans="2:10">
      <c r="B3" s="6" t="s">
        <v>191</v>
      </c>
    </row>
    <row r="4" spans="2:10" ht="15">
      <c r="B4" s="2" t="s">
        <v>169</v>
      </c>
      <c r="C4" s="2" t="s">
        <v>170</v>
      </c>
      <c r="D4" s="2" t="s">
        <v>192</v>
      </c>
      <c r="E4" s="114" t="s">
        <v>466</v>
      </c>
      <c r="F4" s="2" t="s">
        <v>455</v>
      </c>
      <c r="G4" s="2" t="s">
        <v>193</v>
      </c>
      <c r="H4" s="1" t="s">
        <v>194</v>
      </c>
      <c r="I4" s="55" t="s">
        <v>351</v>
      </c>
      <c r="J4" s="2" t="s">
        <v>352</v>
      </c>
    </row>
    <row r="5" spans="2:10" ht="15">
      <c r="B5" s="251" t="s">
        <v>171</v>
      </c>
      <c r="C5" s="252" t="s">
        <v>172</v>
      </c>
      <c r="D5" s="4" t="s">
        <v>173</v>
      </c>
      <c r="E5" s="3" t="s">
        <v>174</v>
      </c>
      <c r="F5" s="3" t="s">
        <v>195</v>
      </c>
      <c r="G5" s="7" t="s">
        <v>196</v>
      </c>
      <c r="H5" s="255" t="s">
        <v>175</v>
      </c>
      <c r="I5" s="56"/>
      <c r="J5" s="245" t="s">
        <v>353</v>
      </c>
    </row>
    <row r="6" spans="2:10" ht="15">
      <c r="B6" s="251"/>
      <c r="C6" s="253"/>
      <c r="D6" s="4" t="s">
        <v>176</v>
      </c>
      <c r="E6" s="3" t="s">
        <v>177</v>
      </c>
      <c r="F6" s="3" t="s">
        <v>197</v>
      </c>
      <c r="G6" s="62" t="s">
        <v>198</v>
      </c>
      <c r="H6" s="256"/>
      <c r="I6" s="57"/>
      <c r="J6" s="246"/>
    </row>
    <row r="7" spans="2:10" ht="15">
      <c r="B7" s="251"/>
      <c r="C7" s="253"/>
      <c r="D7" s="4" t="s">
        <v>178</v>
      </c>
      <c r="E7" s="3" t="s">
        <v>179</v>
      </c>
      <c r="F7" s="3" t="s">
        <v>199</v>
      </c>
      <c r="G7" s="7" t="s">
        <v>200</v>
      </c>
      <c r="H7" s="256"/>
      <c r="I7" s="57"/>
      <c r="J7" s="246"/>
    </row>
    <row r="8" spans="2:10" ht="15">
      <c r="B8" s="251"/>
      <c r="C8" s="253"/>
      <c r="D8" s="4" t="s">
        <v>180</v>
      </c>
      <c r="E8" s="3" t="s">
        <v>181</v>
      </c>
      <c r="F8" s="3" t="s">
        <v>201</v>
      </c>
      <c r="G8" s="7" t="s">
        <v>202</v>
      </c>
      <c r="H8" s="256"/>
      <c r="I8" s="57"/>
      <c r="J8" s="246"/>
    </row>
    <row r="9" spans="2:10" ht="15">
      <c r="B9" s="251"/>
      <c r="C9" s="253"/>
      <c r="D9" s="4" t="s">
        <v>182</v>
      </c>
      <c r="E9" s="3" t="s">
        <v>183</v>
      </c>
      <c r="F9" s="3" t="s">
        <v>203</v>
      </c>
      <c r="G9" s="7" t="s">
        <v>204</v>
      </c>
      <c r="H9" s="256"/>
      <c r="I9" s="57"/>
      <c r="J9" s="246"/>
    </row>
    <row r="10" spans="2:10" ht="15">
      <c r="B10" s="251"/>
      <c r="C10" s="254"/>
      <c r="D10" s="4" t="s">
        <v>459</v>
      </c>
      <c r="E10" s="3" t="s">
        <v>184</v>
      </c>
      <c r="F10" s="3" t="s">
        <v>205</v>
      </c>
      <c r="G10" s="7" t="s">
        <v>206</v>
      </c>
      <c r="H10" s="257"/>
      <c r="I10" s="57"/>
      <c r="J10" s="247"/>
    </row>
    <row r="11" spans="2:10" ht="15">
      <c r="B11" s="258" t="s">
        <v>185</v>
      </c>
      <c r="C11" s="252" t="s">
        <v>207</v>
      </c>
      <c r="D11" s="107" t="s">
        <v>458</v>
      </c>
      <c r="E11" s="3" t="s">
        <v>187</v>
      </c>
      <c r="F11" s="3" t="s">
        <v>187</v>
      </c>
      <c r="G11" s="7" t="s">
        <v>208</v>
      </c>
      <c r="H11" s="255" t="s">
        <v>175</v>
      </c>
      <c r="I11" s="56"/>
      <c r="J11" s="245" t="s">
        <v>168</v>
      </c>
    </row>
    <row r="12" spans="2:10" ht="15">
      <c r="B12" s="258"/>
      <c r="C12" s="254"/>
      <c r="D12" s="4" t="s">
        <v>188</v>
      </c>
      <c r="E12" s="3" t="s">
        <v>177</v>
      </c>
      <c r="F12" s="3" t="s">
        <v>209</v>
      </c>
      <c r="G12" s="7" t="s">
        <v>210</v>
      </c>
      <c r="H12" s="257"/>
      <c r="I12" s="58"/>
      <c r="J12" s="247"/>
    </row>
    <row r="13" spans="2:10" ht="15">
      <c r="B13" s="259" t="s">
        <v>211</v>
      </c>
      <c r="C13" s="259" t="s">
        <v>128</v>
      </c>
      <c r="D13" s="259" t="s">
        <v>212</v>
      </c>
      <c r="E13" s="61" t="s">
        <v>212</v>
      </c>
      <c r="F13" s="61" t="s">
        <v>212</v>
      </c>
      <c r="G13" s="100" t="s">
        <v>213</v>
      </c>
      <c r="H13" s="243" t="s">
        <v>129</v>
      </c>
      <c r="I13" s="59" t="s">
        <v>354</v>
      </c>
      <c r="J13" s="245" t="s">
        <v>355</v>
      </c>
    </row>
    <row r="14" spans="2:10" ht="15">
      <c r="B14" s="260"/>
      <c r="C14" s="260"/>
      <c r="D14" s="260"/>
      <c r="E14" s="61" t="s">
        <v>444</v>
      </c>
      <c r="F14" s="61" t="s">
        <v>214</v>
      </c>
      <c r="G14" s="264" t="s">
        <v>215</v>
      </c>
      <c r="H14" s="262"/>
      <c r="I14" s="248" t="s">
        <v>356</v>
      </c>
      <c r="J14" s="246"/>
    </row>
    <row r="15" spans="2:10" ht="15">
      <c r="B15" s="260"/>
      <c r="C15" s="261"/>
      <c r="D15" s="260"/>
      <c r="E15" s="61" t="s">
        <v>216</v>
      </c>
      <c r="F15" s="61" t="s">
        <v>214</v>
      </c>
      <c r="G15" s="265"/>
      <c r="H15" s="262"/>
      <c r="I15" s="249"/>
      <c r="J15" s="246"/>
    </row>
    <row r="16" spans="2:10" ht="15">
      <c r="B16" s="261"/>
      <c r="C16" s="63" t="s">
        <v>190</v>
      </c>
      <c r="D16" s="260"/>
      <c r="E16" s="64" t="s">
        <v>217</v>
      </c>
      <c r="F16" s="64" t="s">
        <v>218</v>
      </c>
      <c r="G16" s="99" t="s">
        <v>219</v>
      </c>
      <c r="H16" s="263"/>
      <c r="I16" s="59" t="s">
        <v>357</v>
      </c>
      <c r="J16" s="247"/>
    </row>
    <row r="17" spans="2:11" ht="15">
      <c r="B17" s="259" t="s">
        <v>220</v>
      </c>
      <c r="C17" s="259" t="s">
        <v>221</v>
      </c>
      <c r="D17" s="260"/>
      <c r="E17" s="61" t="s">
        <v>222</v>
      </c>
      <c r="F17" s="61" t="s">
        <v>212</v>
      </c>
      <c r="G17" s="62" t="s">
        <v>223</v>
      </c>
      <c r="H17" s="243" t="s">
        <v>224</v>
      </c>
      <c r="I17" s="60" t="s">
        <v>358</v>
      </c>
      <c r="J17" s="250" t="s">
        <v>359</v>
      </c>
    </row>
    <row r="18" spans="2:11" ht="15">
      <c r="B18" s="261"/>
      <c r="C18" s="261"/>
      <c r="D18" s="260"/>
      <c r="E18" s="61" t="s">
        <v>225</v>
      </c>
      <c r="F18" s="61" t="s">
        <v>226</v>
      </c>
      <c r="G18" s="62" t="s">
        <v>227</v>
      </c>
      <c r="H18" s="262"/>
      <c r="I18" s="60" t="s">
        <v>360</v>
      </c>
      <c r="J18" s="250"/>
    </row>
    <row r="19" spans="2:11" ht="15">
      <c r="B19" s="259" t="s">
        <v>228</v>
      </c>
      <c r="C19" s="266" t="s">
        <v>229</v>
      </c>
      <c r="D19" s="260"/>
      <c r="E19" s="64" t="s">
        <v>230</v>
      </c>
      <c r="F19" s="64" t="s">
        <v>212</v>
      </c>
      <c r="G19" s="62" t="s">
        <v>364</v>
      </c>
      <c r="H19" s="262"/>
      <c r="I19" s="60" t="s">
        <v>361</v>
      </c>
      <c r="J19" s="250" t="s">
        <v>362</v>
      </c>
    </row>
    <row r="20" spans="2:11" ht="15">
      <c r="B20" s="261"/>
      <c r="C20" s="267"/>
      <c r="D20" s="261"/>
      <c r="E20" s="64" t="s">
        <v>231</v>
      </c>
      <c r="F20" s="64" t="s">
        <v>232</v>
      </c>
      <c r="G20" s="62" t="s">
        <v>365</v>
      </c>
      <c r="H20" s="263"/>
      <c r="I20" s="60" t="s">
        <v>363</v>
      </c>
      <c r="J20" s="250"/>
    </row>
    <row r="24" spans="2:11">
      <c r="B24" s="102" t="s">
        <v>419</v>
      </c>
      <c r="C24" s="240" t="s">
        <v>418</v>
      </c>
      <c r="D24" s="240"/>
      <c r="E24" s="240"/>
      <c r="F24" s="240"/>
      <c r="G24" s="240"/>
      <c r="H24" s="240"/>
      <c r="I24" s="240"/>
      <c r="J24" s="240"/>
      <c r="K24" s="240"/>
    </row>
    <row r="25" spans="2:11" ht="15">
      <c r="B25" s="241" t="s">
        <v>426</v>
      </c>
      <c r="C25" s="86" t="s">
        <v>428</v>
      </c>
      <c r="D25" s="87" t="s">
        <v>387</v>
      </c>
      <c r="E25" s="87" t="s">
        <v>388</v>
      </c>
      <c r="F25" s="87" t="s">
        <v>389</v>
      </c>
      <c r="G25" s="87" t="s">
        <v>417</v>
      </c>
      <c r="H25" s="87">
        <v>1</v>
      </c>
      <c r="I25" s="87" t="s">
        <v>390</v>
      </c>
      <c r="J25" s="87" t="s">
        <v>391</v>
      </c>
      <c r="K25" s="244" t="s">
        <v>421</v>
      </c>
    </row>
    <row r="26" spans="2:11" ht="15">
      <c r="B26" s="242"/>
      <c r="C26" s="88" t="s">
        <v>429</v>
      </c>
      <c r="D26" s="93" t="s">
        <v>410</v>
      </c>
      <c r="E26" s="93" t="s">
        <v>411</v>
      </c>
      <c r="F26" s="93" t="s">
        <v>412</v>
      </c>
      <c r="G26" s="89" t="s">
        <v>413</v>
      </c>
      <c r="H26" s="89" t="s">
        <v>414</v>
      </c>
      <c r="I26" s="93" t="s">
        <v>415</v>
      </c>
      <c r="J26" s="93" t="s">
        <v>416</v>
      </c>
      <c r="K26" s="244"/>
    </row>
    <row r="27" spans="2:11" ht="60">
      <c r="B27" s="243"/>
      <c r="C27" s="90" t="s">
        <v>430</v>
      </c>
      <c r="D27" s="91" t="s">
        <v>453</v>
      </c>
      <c r="E27" s="92" t="s">
        <v>454</v>
      </c>
      <c r="F27" s="92" t="s">
        <v>431</v>
      </c>
      <c r="G27" s="92" t="s">
        <v>432</v>
      </c>
      <c r="H27" s="92" t="s">
        <v>433</v>
      </c>
      <c r="I27" s="92" t="s">
        <v>434</v>
      </c>
      <c r="J27" s="92" t="s">
        <v>435</v>
      </c>
      <c r="K27" s="106" t="s">
        <v>457</v>
      </c>
    </row>
    <row r="28" spans="2:11" ht="66" customHeight="1">
      <c r="B28" s="241" t="s">
        <v>427</v>
      </c>
      <c r="C28" s="96" t="s">
        <v>428</v>
      </c>
      <c r="D28" s="96" t="s">
        <v>424</v>
      </c>
      <c r="E28" s="94" t="s">
        <v>425</v>
      </c>
      <c r="F28" s="94" t="s">
        <v>439</v>
      </c>
      <c r="G28" s="95" t="s">
        <v>437</v>
      </c>
      <c r="H28" s="95" t="s">
        <v>436</v>
      </c>
      <c r="I28" s="101" t="s">
        <v>446</v>
      </c>
      <c r="J28" s="94" t="s">
        <v>448</v>
      </c>
      <c r="K28" s="95" t="s">
        <v>447</v>
      </c>
    </row>
    <row r="29" spans="2:11" ht="60" customHeight="1">
      <c r="B29" s="241"/>
      <c r="C29" s="96" t="s">
        <v>429</v>
      </c>
      <c r="D29" s="103" t="s">
        <v>438</v>
      </c>
      <c r="E29" s="103">
        <v>0</v>
      </c>
      <c r="F29" s="104">
        <v>25</v>
      </c>
      <c r="G29" s="105">
        <v>1</v>
      </c>
      <c r="H29" s="104" t="s">
        <v>456</v>
      </c>
      <c r="I29" s="104" t="s">
        <v>443</v>
      </c>
      <c r="J29" s="103" t="s">
        <v>449</v>
      </c>
      <c r="K29" s="103">
        <v>0</v>
      </c>
    </row>
    <row r="30" spans="2:11" ht="75">
      <c r="B30" s="241"/>
      <c r="C30" s="96" t="s">
        <v>430</v>
      </c>
      <c r="D30" s="97" t="s">
        <v>452</v>
      </c>
      <c r="E30" s="98" t="s">
        <v>451</v>
      </c>
      <c r="F30" s="97" t="s">
        <v>440</v>
      </c>
      <c r="G30" s="97" t="s">
        <v>442</v>
      </c>
      <c r="H30" s="96" t="s">
        <v>441</v>
      </c>
      <c r="I30" s="97" t="s">
        <v>445</v>
      </c>
      <c r="J30" s="97" t="s">
        <v>450</v>
      </c>
      <c r="K30" s="97" t="s">
        <v>450</v>
      </c>
    </row>
  </sheetData>
  <mergeCells count="26">
    <mergeCell ref="B28:B30"/>
    <mergeCell ref="C24:K24"/>
    <mergeCell ref="B25:B27"/>
    <mergeCell ref="K25:K26"/>
    <mergeCell ref="B13:B16"/>
    <mergeCell ref="C13:C15"/>
    <mergeCell ref="D13:D20"/>
    <mergeCell ref="H13:H16"/>
    <mergeCell ref="G14:G15"/>
    <mergeCell ref="B17:B18"/>
    <mergeCell ref="C17:C18"/>
    <mergeCell ref="H17:H20"/>
    <mergeCell ref="B19:B20"/>
    <mergeCell ref="C19:C20"/>
    <mergeCell ref="J19:J20"/>
    <mergeCell ref="B5:B10"/>
    <mergeCell ref="C5:C10"/>
    <mergeCell ref="H5:H10"/>
    <mergeCell ref="B11:B12"/>
    <mergeCell ref="C11:C12"/>
    <mergeCell ref="H11:H12"/>
    <mergeCell ref="J5:J10"/>
    <mergeCell ref="J11:J12"/>
    <mergeCell ref="J13:J16"/>
    <mergeCell ref="I14:I15"/>
    <mergeCell ref="J17:J18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"/>
  <sheetViews>
    <sheetView topLeftCell="A46" workbookViewId="0">
      <selection activeCell="C53" sqref="C53:G60"/>
    </sheetView>
  </sheetViews>
  <sheetFormatPr baseColWidth="10" defaultColWidth="7.42578125" defaultRowHeight="14" x14ac:dyDescent="0"/>
  <cols>
    <col min="1" max="1" width="7.42578125" style="153"/>
    <col min="2" max="2" width="13.5703125" style="148" customWidth="1"/>
    <col min="3" max="3" width="16.5703125" style="187" bestFit="1" customWidth="1"/>
    <col min="4" max="4" width="12.5703125" style="151" bestFit="1" customWidth="1"/>
    <col min="5" max="5" width="11.42578125" style="148" bestFit="1" customWidth="1"/>
    <col min="6" max="6" width="37.42578125" style="148" customWidth="1"/>
    <col min="7" max="7" width="9.140625" style="151" bestFit="1" customWidth="1"/>
    <col min="8" max="8" width="10.85546875" style="148" customWidth="1"/>
    <col min="9" max="9" width="9.42578125" style="148" bestFit="1" customWidth="1"/>
    <col min="10" max="10" width="14.42578125" style="148" bestFit="1" customWidth="1"/>
    <col min="11" max="11" width="24.42578125" style="152" bestFit="1" customWidth="1"/>
    <col min="12" max="12" width="29" style="153" customWidth="1"/>
    <col min="13" max="16384" width="7.42578125" style="153"/>
  </cols>
  <sheetData>
    <row r="1" spans="2:11">
      <c r="C1" s="149"/>
      <c r="D1" s="150" t="s">
        <v>523</v>
      </c>
    </row>
    <row r="2" spans="2:11">
      <c r="C2" s="152" t="s">
        <v>524</v>
      </c>
    </row>
    <row r="4" spans="2:11">
      <c r="B4" s="268" t="s">
        <v>0</v>
      </c>
      <c r="C4" s="268"/>
      <c r="D4" s="268"/>
      <c r="E4" s="268"/>
      <c r="F4" s="268"/>
      <c r="G4" s="154"/>
      <c r="K4" s="148"/>
    </row>
    <row r="5" spans="2:11" ht="15">
      <c r="B5" s="269" t="s">
        <v>525</v>
      </c>
      <c r="C5" s="270"/>
      <c r="D5" s="270"/>
      <c r="E5" s="270"/>
      <c r="F5" s="270"/>
      <c r="G5" s="270"/>
      <c r="H5" s="270"/>
      <c r="I5" s="270"/>
      <c r="J5" s="270"/>
      <c r="K5" s="271"/>
    </row>
    <row r="6" spans="2:11" s="157" customFormat="1" ht="18">
      <c r="B6" s="155" t="s">
        <v>1</v>
      </c>
      <c r="C6" s="155" t="s">
        <v>2</v>
      </c>
      <c r="D6" s="156" t="s">
        <v>526</v>
      </c>
      <c r="E6" s="155" t="s">
        <v>4</v>
      </c>
      <c r="F6" s="155" t="s">
        <v>5</v>
      </c>
      <c r="G6" s="156" t="s">
        <v>527</v>
      </c>
      <c r="H6" s="155" t="s">
        <v>6</v>
      </c>
      <c r="I6" s="155" t="s">
        <v>7</v>
      </c>
      <c r="J6" s="155" t="s">
        <v>8</v>
      </c>
      <c r="K6" s="155" t="s">
        <v>9</v>
      </c>
    </row>
    <row r="7" spans="2:11" ht="15">
      <c r="B7" s="158" t="s">
        <v>528</v>
      </c>
      <c r="C7" s="159" t="s">
        <v>10</v>
      </c>
      <c r="D7" s="160" t="s">
        <v>11</v>
      </c>
      <c r="E7" s="161" t="s">
        <v>12</v>
      </c>
      <c r="F7" s="160" t="s">
        <v>13</v>
      </c>
      <c r="G7" s="160" t="s">
        <v>14</v>
      </c>
      <c r="H7" s="161"/>
      <c r="I7" s="155"/>
      <c r="J7" s="159" t="s">
        <v>15</v>
      </c>
      <c r="K7" s="159"/>
    </row>
    <row r="8" spans="2:11" s="133" customFormat="1" ht="15">
      <c r="B8" s="141" t="s">
        <v>529</v>
      </c>
      <c r="C8" s="141" t="s">
        <v>530</v>
      </c>
      <c r="D8" s="160" t="s">
        <v>16</v>
      </c>
      <c r="E8" s="147" t="s">
        <v>189</v>
      </c>
      <c r="F8" s="160" t="s">
        <v>17</v>
      </c>
      <c r="G8" s="160" t="s">
        <v>18</v>
      </c>
      <c r="H8" s="147"/>
      <c r="I8" s="141"/>
      <c r="J8" s="162" t="s">
        <v>19</v>
      </c>
      <c r="K8" s="147"/>
    </row>
    <row r="9" spans="2:11" s="133" customFormat="1" ht="15">
      <c r="B9" s="142"/>
      <c r="C9" s="142"/>
      <c r="D9" s="160" t="s">
        <v>20</v>
      </c>
      <c r="E9" s="147" t="s">
        <v>189</v>
      </c>
      <c r="F9" s="160" t="s">
        <v>21</v>
      </c>
      <c r="G9" s="163" t="s">
        <v>22</v>
      </c>
      <c r="H9" s="147"/>
      <c r="I9" s="142"/>
      <c r="J9" s="142"/>
      <c r="K9" s="147"/>
    </row>
    <row r="10" spans="2:11" s="133" customFormat="1" ht="15">
      <c r="B10" s="142"/>
      <c r="C10" s="147" t="s">
        <v>531</v>
      </c>
      <c r="D10" s="160" t="s">
        <v>23</v>
      </c>
      <c r="E10" s="160" t="s">
        <v>12</v>
      </c>
      <c r="F10" s="162" t="s">
        <v>24</v>
      </c>
      <c r="G10" s="160" t="s">
        <v>25</v>
      </c>
      <c r="H10" s="147"/>
      <c r="I10" s="142"/>
      <c r="J10" s="160" t="s">
        <v>19</v>
      </c>
      <c r="K10" s="147"/>
    </row>
    <row r="11" spans="2:11" s="133" customFormat="1" ht="15">
      <c r="B11" s="142"/>
      <c r="C11" s="147" t="s">
        <v>532</v>
      </c>
      <c r="D11" s="160" t="s">
        <v>26</v>
      </c>
      <c r="E11" s="147" t="s">
        <v>12</v>
      </c>
      <c r="F11" s="160" t="s">
        <v>27</v>
      </c>
      <c r="G11" s="160" t="s">
        <v>28</v>
      </c>
      <c r="H11" s="147"/>
      <c r="I11" s="142"/>
      <c r="J11" s="160" t="s">
        <v>19</v>
      </c>
      <c r="K11" s="147"/>
    </row>
    <row r="12" spans="2:11" s="133" customFormat="1" ht="15">
      <c r="B12" s="142"/>
      <c r="C12" s="141" t="s">
        <v>533</v>
      </c>
      <c r="D12" s="160" t="s">
        <v>29</v>
      </c>
      <c r="E12" s="160" t="s">
        <v>30</v>
      </c>
      <c r="F12" s="160" t="s">
        <v>31</v>
      </c>
      <c r="G12" s="160" t="s">
        <v>32</v>
      </c>
      <c r="H12" s="147"/>
      <c r="I12" s="142"/>
      <c r="J12" s="164" t="s">
        <v>19</v>
      </c>
      <c r="K12" s="147"/>
    </row>
    <row r="13" spans="2:11" s="133" customFormat="1" ht="15">
      <c r="B13" s="142"/>
      <c r="C13" s="142"/>
      <c r="D13" s="160" t="s">
        <v>33</v>
      </c>
      <c r="E13" s="160" t="s">
        <v>30</v>
      </c>
      <c r="F13" s="160" t="s">
        <v>34</v>
      </c>
      <c r="G13" s="160" t="s">
        <v>35</v>
      </c>
      <c r="H13" s="147"/>
      <c r="I13" s="142"/>
      <c r="J13" s="165"/>
      <c r="K13" s="147"/>
    </row>
    <row r="14" spans="2:11" s="133" customFormat="1" ht="15">
      <c r="B14" s="142"/>
      <c r="C14" s="142"/>
      <c r="D14" s="160" t="s">
        <v>159</v>
      </c>
      <c r="E14" s="160" t="s">
        <v>36</v>
      </c>
      <c r="F14" s="160" t="s">
        <v>160</v>
      </c>
      <c r="G14" s="160" t="s">
        <v>161</v>
      </c>
      <c r="H14" s="147"/>
      <c r="I14" s="142"/>
      <c r="J14" s="165"/>
      <c r="K14" s="147"/>
    </row>
    <row r="15" spans="2:11" s="133" customFormat="1" ht="15">
      <c r="B15" s="142"/>
      <c r="C15" s="143"/>
      <c r="D15" s="166" t="s">
        <v>534</v>
      </c>
      <c r="E15" s="166" t="s">
        <v>36</v>
      </c>
      <c r="F15" s="166" t="s">
        <v>535</v>
      </c>
      <c r="G15" s="166" t="s">
        <v>536</v>
      </c>
      <c r="H15" s="147"/>
      <c r="I15" s="142"/>
      <c r="J15" s="167"/>
      <c r="K15" s="147" t="s">
        <v>537</v>
      </c>
    </row>
    <row r="16" spans="2:11" s="133" customFormat="1" ht="15">
      <c r="B16" s="142"/>
      <c r="C16" s="141" t="s">
        <v>538</v>
      </c>
      <c r="D16" s="160" t="s">
        <v>37</v>
      </c>
      <c r="E16" s="160" t="s">
        <v>539</v>
      </c>
      <c r="F16" s="160" t="s">
        <v>38</v>
      </c>
      <c r="G16" s="160" t="s">
        <v>39</v>
      </c>
      <c r="H16" s="147"/>
      <c r="I16" s="142"/>
      <c r="J16" s="147" t="s">
        <v>40</v>
      </c>
      <c r="K16" s="147"/>
    </row>
    <row r="17" spans="2:12" s="133" customFormat="1" ht="17.25" customHeight="1">
      <c r="B17" s="142"/>
      <c r="C17" s="5" t="s">
        <v>540</v>
      </c>
      <c r="D17" s="5" t="s">
        <v>42</v>
      </c>
      <c r="E17" s="5" t="s">
        <v>41</v>
      </c>
      <c r="F17" s="5" t="s">
        <v>43</v>
      </c>
      <c r="G17" s="5" t="s">
        <v>44</v>
      </c>
      <c r="H17" s="5"/>
      <c r="I17" s="142"/>
      <c r="J17" s="147" t="s">
        <v>45</v>
      </c>
      <c r="K17" s="147"/>
    </row>
    <row r="18" spans="2:12" s="133" customFormat="1" ht="17.25" customHeight="1">
      <c r="B18" s="142"/>
      <c r="C18" s="5" t="s">
        <v>541</v>
      </c>
      <c r="D18" s="160" t="s">
        <v>46</v>
      </c>
      <c r="E18" s="5" t="s">
        <v>542</v>
      </c>
      <c r="F18" s="168" t="s">
        <v>47</v>
      </c>
      <c r="G18" s="160" t="s">
        <v>48</v>
      </c>
      <c r="H18" s="5"/>
      <c r="I18" s="142"/>
      <c r="J18" s="147" t="s">
        <v>49</v>
      </c>
      <c r="K18" s="147"/>
    </row>
    <row r="19" spans="2:12" s="133" customFormat="1" ht="17.25" customHeight="1">
      <c r="B19" s="143"/>
      <c r="C19" s="147" t="s">
        <v>50</v>
      </c>
      <c r="D19" s="161" t="s">
        <v>51</v>
      </c>
      <c r="E19" s="147" t="s">
        <v>52</v>
      </c>
      <c r="F19" s="147" t="s">
        <v>53</v>
      </c>
      <c r="G19" s="161" t="s">
        <v>54</v>
      </c>
      <c r="H19" s="147"/>
      <c r="I19" s="142"/>
      <c r="J19" s="147"/>
      <c r="K19" s="147"/>
    </row>
    <row r="20" spans="2:12" s="133" customFormat="1" ht="17.25" customHeight="1">
      <c r="B20" s="141" t="s">
        <v>543</v>
      </c>
      <c r="C20" s="141" t="s">
        <v>544</v>
      </c>
      <c r="D20" s="160" t="s">
        <v>55</v>
      </c>
      <c r="E20" s="147" t="s">
        <v>12</v>
      </c>
      <c r="F20" s="162" t="s">
        <v>56</v>
      </c>
      <c r="G20" s="169" t="s">
        <v>57</v>
      </c>
      <c r="H20" s="147"/>
      <c r="I20" s="142"/>
      <c r="J20" s="160" t="s">
        <v>19</v>
      </c>
      <c r="K20" s="147"/>
    </row>
    <row r="21" spans="2:12" s="133" customFormat="1" ht="17.25" customHeight="1">
      <c r="B21" s="142"/>
      <c r="C21" s="144" t="s">
        <v>545</v>
      </c>
      <c r="D21" s="160" t="s">
        <v>58</v>
      </c>
      <c r="E21" s="147" t="s">
        <v>12</v>
      </c>
      <c r="F21" s="162" t="s">
        <v>59</v>
      </c>
      <c r="G21" s="169" t="s">
        <v>60</v>
      </c>
      <c r="H21" s="147"/>
      <c r="I21" s="142"/>
      <c r="J21" s="160" t="s">
        <v>19</v>
      </c>
      <c r="K21" s="141"/>
    </row>
    <row r="22" spans="2:12" s="133" customFormat="1" ht="17.25" customHeight="1">
      <c r="B22" s="142"/>
      <c r="C22" s="141" t="s">
        <v>546</v>
      </c>
      <c r="D22" s="160" t="s">
        <v>165</v>
      </c>
      <c r="E22" s="147" t="s">
        <v>12</v>
      </c>
      <c r="F22" s="162" t="s">
        <v>166</v>
      </c>
      <c r="G22" s="160" t="s">
        <v>167</v>
      </c>
      <c r="H22" s="147"/>
      <c r="I22" s="142"/>
      <c r="J22" s="160" t="s">
        <v>19</v>
      </c>
      <c r="K22" s="141"/>
    </row>
    <row r="23" spans="2:12" s="133" customFormat="1" ht="17.25" customHeight="1">
      <c r="B23" s="142"/>
      <c r="C23" s="144" t="s">
        <v>547</v>
      </c>
      <c r="D23" s="160" t="s">
        <v>61</v>
      </c>
      <c r="E23" s="160" t="s">
        <v>539</v>
      </c>
      <c r="F23" s="160" t="s">
        <v>62</v>
      </c>
      <c r="G23" s="160" t="s">
        <v>63</v>
      </c>
      <c r="H23" s="147"/>
      <c r="I23" s="142"/>
      <c r="J23" s="141" t="s">
        <v>64</v>
      </c>
      <c r="K23" s="147"/>
    </row>
    <row r="24" spans="2:12" s="133" customFormat="1" ht="17.25" customHeight="1">
      <c r="B24" s="142"/>
      <c r="C24" s="141" t="s">
        <v>548</v>
      </c>
      <c r="D24" s="161" t="s">
        <v>65</v>
      </c>
      <c r="E24" s="160" t="s">
        <v>539</v>
      </c>
      <c r="F24" s="160" t="s">
        <v>66</v>
      </c>
      <c r="G24" s="161" t="s">
        <v>67</v>
      </c>
      <c r="H24" s="147"/>
      <c r="I24" s="142"/>
      <c r="J24" s="141" t="s">
        <v>64</v>
      </c>
      <c r="K24" s="147"/>
    </row>
    <row r="25" spans="2:12" s="133" customFormat="1" ht="17.25" customHeight="1">
      <c r="B25" s="142"/>
      <c r="C25" s="143"/>
      <c r="D25" s="147" t="s">
        <v>68</v>
      </c>
      <c r="E25" s="147" t="s">
        <v>549</v>
      </c>
      <c r="F25" s="147" t="s">
        <v>69</v>
      </c>
      <c r="G25" s="147" t="s">
        <v>70</v>
      </c>
      <c r="H25" s="147"/>
      <c r="I25" s="142"/>
      <c r="J25" s="143"/>
      <c r="K25" s="147"/>
    </row>
    <row r="26" spans="2:12" s="133" customFormat="1" ht="17.25" customHeight="1">
      <c r="B26" s="142"/>
      <c r="C26" s="141" t="s">
        <v>550</v>
      </c>
      <c r="D26" s="147" t="s">
        <v>551</v>
      </c>
      <c r="E26" s="160" t="s">
        <v>539</v>
      </c>
      <c r="F26" s="160" t="s">
        <v>71</v>
      </c>
      <c r="G26" s="147" t="s">
        <v>72</v>
      </c>
      <c r="H26" s="147"/>
      <c r="I26" s="142"/>
      <c r="J26" s="141" t="s">
        <v>64</v>
      </c>
      <c r="K26" s="147"/>
    </row>
    <row r="27" spans="2:12" s="133" customFormat="1" ht="17.25" customHeight="1">
      <c r="B27" s="142"/>
      <c r="C27" s="142"/>
      <c r="D27" s="147" t="s">
        <v>552</v>
      </c>
      <c r="E27" s="147" t="s">
        <v>549</v>
      </c>
      <c r="F27" s="147" t="s">
        <v>553</v>
      </c>
      <c r="G27" s="147" t="s">
        <v>554</v>
      </c>
      <c r="H27" s="147"/>
      <c r="I27" s="142"/>
      <c r="J27" s="142"/>
      <c r="K27" s="147"/>
    </row>
    <row r="28" spans="2:12" s="133" customFormat="1" ht="17.25" customHeight="1">
      <c r="B28" s="142"/>
      <c r="C28" s="141" t="s">
        <v>555</v>
      </c>
      <c r="D28" s="160" t="s">
        <v>73</v>
      </c>
      <c r="E28" s="160" t="s">
        <v>556</v>
      </c>
      <c r="F28" s="160" t="s">
        <v>74</v>
      </c>
      <c r="G28" s="160" t="s">
        <v>75</v>
      </c>
      <c r="H28" s="5"/>
      <c r="I28" s="142"/>
      <c r="J28" s="162" t="s">
        <v>40</v>
      </c>
      <c r="K28" s="147"/>
    </row>
    <row r="29" spans="2:12" s="133" customFormat="1" ht="17.25" customHeight="1">
      <c r="B29" s="142"/>
      <c r="C29" s="143"/>
      <c r="D29" s="160" t="s">
        <v>76</v>
      </c>
      <c r="E29" s="147" t="s">
        <v>557</v>
      </c>
      <c r="F29" s="160" t="s">
        <v>77</v>
      </c>
      <c r="G29" s="160" t="s">
        <v>78</v>
      </c>
      <c r="H29" s="5"/>
      <c r="I29" s="142"/>
      <c r="J29" s="143"/>
      <c r="K29" s="147"/>
    </row>
    <row r="30" spans="2:12" s="133" customFormat="1" ht="17.25" customHeight="1">
      <c r="B30" s="142"/>
      <c r="C30" s="141" t="s">
        <v>558</v>
      </c>
      <c r="D30" s="160" t="s">
        <v>79</v>
      </c>
      <c r="E30" s="160" t="s">
        <v>559</v>
      </c>
      <c r="F30" s="160" t="s">
        <v>80</v>
      </c>
      <c r="G30" s="160" t="s">
        <v>81</v>
      </c>
      <c r="H30" s="147"/>
      <c r="I30" s="142"/>
      <c r="J30" s="147" t="s">
        <v>40</v>
      </c>
      <c r="K30" s="147"/>
    </row>
    <row r="31" spans="2:12" s="133" customFormat="1" ht="17.25" customHeight="1">
      <c r="B31" s="142"/>
      <c r="C31" s="144" t="s">
        <v>560</v>
      </c>
      <c r="D31" s="161" t="s">
        <v>82</v>
      </c>
      <c r="E31" s="160" t="s">
        <v>561</v>
      </c>
      <c r="F31" s="141" t="s">
        <v>562</v>
      </c>
      <c r="G31" s="161" t="s">
        <v>83</v>
      </c>
      <c r="H31" s="147"/>
      <c r="I31" s="142"/>
      <c r="J31" s="160" t="s">
        <v>40</v>
      </c>
      <c r="K31" s="147"/>
    </row>
    <row r="32" spans="2:12" s="133" customFormat="1" ht="17.25" customHeight="1">
      <c r="B32" s="142"/>
      <c r="C32" s="141" t="s">
        <v>84</v>
      </c>
      <c r="D32" s="161" t="s">
        <v>85</v>
      </c>
      <c r="E32" s="160" t="s">
        <v>556</v>
      </c>
      <c r="F32" s="144" t="s">
        <v>86</v>
      </c>
      <c r="G32" s="161" t="s">
        <v>87</v>
      </c>
      <c r="H32" s="147"/>
      <c r="I32" s="142"/>
      <c r="J32" s="160" t="s">
        <v>40</v>
      </c>
      <c r="K32" s="147"/>
      <c r="L32" s="170"/>
    </row>
    <row r="33" spans="2:11" s="133" customFormat="1" ht="15">
      <c r="B33" s="142"/>
      <c r="C33" s="272" t="s">
        <v>88</v>
      </c>
      <c r="D33" s="163" t="s">
        <v>563</v>
      </c>
      <c r="E33" s="141" t="s">
        <v>89</v>
      </c>
      <c r="F33" s="163" t="s">
        <v>564</v>
      </c>
      <c r="G33" s="171" t="s">
        <v>565</v>
      </c>
      <c r="H33" s="147"/>
      <c r="I33" s="142"/>
      <c r="J33" s="147"/>
      <c r="K33" s="147"/>
    </row>
    <row r="34" spans="2:11" s="133" customFormat="1" ht="15">
      <c r="B34" s="142"/>
      <c r="C34" s="273"/>
      <c r="D34" s="163" t="s">
        <v>566</v>
      </c>
      <c r="E34" s="141" t="s">
        <v>89</v>
      </c>
      <c r="F34" s="163" t="s">
        <v>567</v>
      </c>
      <c r="G34" s="171" t="s">
        <v>568</v>
      </c>
      <c r="H34" s="147"/>
      <c r="I34" s="142"/>
      <c r="J34" s="147"/>
      <c r="K34" s="147"/>
    </row>
    <row r="35" spans="2:11" s="133" customFormat="1" ht="15">
      <c r="B35" s="142"/>
      <c r="C35" s="273"/>
      <c r="D35" s="163" t="s">
        <v>569</v>
      </c>
      <c r="E35" s="141" t="s">
        <v>89</v>
      </c>
      <c r="F35" s="163" t="s">
        <v>570</v>
      </c>
      <c r="G35" s="163" t="s">
        <v>571</v>
      </c>
      <c r="H35" s="147"/>
      <c r="I35" s="142"/>
      <c r="J35" s="147"/>
      <c r="K35" s="147"/>
    </row>
    <row r="36" spans="2:11" s="133" customFormat="1" ht="15">
      <c r="B36" s="142"/>
      <c r="C36" s="274"/>
      <c r="D36" s="163" t="s">
        <v>572</v>
      </c>
      <c r="E36" s="141" t="s">
        <v>89</v>
      </c>
      <c r="F36" s="163" t="s">
        <v>564</v>
      </c>
      <c r="G36" s="163" t="s">
        <v>573</v>
      </c>
      <c r="H36" s="147"/>
      <c r="I36" s="142"/>
      <c r="J36" s="147"/>
      <c r="K36" s="147"/>
    </row>
    <row r="37" spans="2:11" s="133" customFormat="1" ht="15">
      <c r="B37" s="142"/>
      <c r="C37" s="161" t="s">
        <v>574</v>
      </c>
      <c r="D37" s="161" t="s">
        <v>90</v>
      </c>
      <c r="E37" s="141" t="s">
        <v>91</v>
      </c>
      <c r="F37" s="147" t="s">
        <v>92</v>
      </c>
      <c r="G37" s="161" t="s">
        <v>93</v>
      </c>
      <c r="H37" s="147"/>
      <c r="I37" s="142"/>
      <c r="J37" s="147" t="s">
        <v>94</v>
      </c>
      <c r="K37" s="147"/>
    </row>
    <row r="38" spans="2:11" s="133" customFormat="1" ht="15">
      <c r="B38" s="142"/>
      <c r="C38" s="172" t="s">
        <v>575</v>
      </c>
      <c r="D38" s="161" t="s">
        <v>95</v>
      </c>
      <c r="E38" s="161" t="s">
        <v>96</v>
      </c>
      <c r="F38" s="161" t="s">
        <v>97</v>
      </c>
      <c r="G38" s="161" t="s">
        <v>98</v>
      </c>
      <c r="H38" s="147"/>
      <c r="I38" s="142"/>
      <c r="J38" s="141" t="s">
        <v>99</v>
      </c>
      <c r="K38" s="147"/>
    </row>
    <row r="39" spans="2:11" s="133" customFormat="1" ht="15">
      <c r="B39" s="142"/>
      <c r="C39" s="173"/>
      <c r="D39" s="160" t="s">
        <v>576</v>
      </c>
      <c r="E39" s="147" t="s">
        <v>96</v>
      </c>
      <c r="F39" s="160" t="s">
        <v>577</v>
      </c>
      <c r="G39" s="160" t="s">
        <v>578</v>
      </c>
      <c r="H39" s="147"/>
      <c r="I39" s="142"/>
      <c r="J39" s="142"/>
      <c r="K39" s="141"/>
    </row>
    <row r="40" spans="2:11" s="133" customFormat="1" ht="15">
      <c r="B40" s="142"/>
      <c r="C40" s="174"/>
      <c r="D40" s="160" t="s">
        <v>100</v>
      </c>
      <c r="E40" s="147" t="s">
        <v>96</v>
      </c>
      <c r="F40" s="162" t="s">
        <v>101</v>
      </c>
      <c r="G40" s="160" t="s">
        <v>102</v>
      </c>
      <c r="H40" s="147"/>
      <c r="I40" s="142"/>
      <c r="J40" s="143"/>
      <c r="K40" s="141"/>
    </row>
    <row r="41" spans="2:11" s="133" customFormat="1" ht="15">
      <c r="B41" s="142"/>
      <c r="C41" s="141" t="s">
        <v>579</v>
      </c>
      <c r="D41" s="161" t="s">
        <v>103</v>
      </c>
      <c r="E41" s="147" t="s">
        <v>104</v>
      </c>
      <c r="F41" s="141" t="s">
        <v>105</v>
      </c>
      <c r="G41" s="161" t="s">
        <v>106</v>
      </c>
      <c r="H41" s="147"/>
      <c r="I41" s="142"/>
      <c r="J41" s="147" t="s">
        <v>107</v>
      </c>
      <c r="K41" s="141"/>
    </row>
    <row r="42" spans="2:11" s="133" customFormat="1" ht="15">
      <c r="B42" s="142"/>
      <c r="C42" s="175" t="s">
        <v>580</v>
      </c>
      <c r="D42" s="175" t="s">
        <v>581</v>
      </c>
      <c r="E42" s="175" t="s">
        <v>52</v>
      </c>
      <c r="F42" s="176" t="s">
        <v>162</v>
      </c>
      <c r="G42" s="176" t="s">
        <v>163</v>
      </c>
      <c r="H42" s="176"/>
      <c r="I42" s="142"/>
      <c r="J42" s="147"/>
      <c r="K42" s="147"/>
    </row>
    <row r="43" spans="2:11" s="133" customFormat="1" ht="15">
      <c r="B43" s="142"/>
      <c r="C43" s="175" t="s">
        <v>108</v>
      </c>
      <c r="D43" s="175" t="s">
        <v>582</v>
      </c>
      <c r="E43" s="175" t="s">
        <v>52</v>
      </c>
      <c r="F43" s="176" t="s">
        <v>164</v>
      </c>
      <c r="G43" s="176" t="s">
        <v>583</v>
      </c>
      <c r="H43" s="176"/>
      <c r="I43" s="142"/>
      <c r="J43" s="147"/>
      <c r="K43" s="147"/>
    </row>
    <row r="44" spans="2:11" s="133" customFormat="1" ht="15">
      <c r="B44" s="142"/>
      <c r="C44" s="141" t="s">
        <v>584</v>
      </c>
      <c r="D44" s="160" t="s">
        <v>109</v>
      </c>
      <c r="E44" s="147" t="s">
        <v>30</v>
      </c>
      <c r="F44" s="160" t="s">
        <v>110</v>
      </c>
      <c r="G44" s="160" t="s">
        <v>111</v>
      </c>
      <c r="H44" s="147"/>
      <c r="I44" s="142"/>
      <c r="J44" s="146" t="s">
        <v>15</v>
      </c>
      <c r="K44" s="147"/>
    </row>
    <row r="45" spans="2:11" s="133" customFormat="1" ht="15">
      <c r="B45" s="142"/>
      <c r="C45" s="143"/>
      <c r="D45" s="160" t="s">
        <v>112</v>
      </c>
      <c r="E45" s="160" t="s">
        <v>12</v>
      </c>
      <c r="F45" s="160" t="s">
        <v>113</v>
      </c>
      <c r="G45" s="160" t="s">
        <v>114</v>
      </c>
      <c r="H45" s="147"/>
      <c r="I45" s="142"/>
      <c r="J45" s="146" t="s">
        <v>15</v>
      </c>
      <c r="K45" s="147"/>
    </row>
    <row r="46" spans="2:11" s="133" customFormat="1" ht="15">
      <c r="B46" s="142"/>
      <c r="C46" s="141" t="s">
        <v>585</v>
      </c>
      <c r="D46" s="160" t="s">
        <v>115</v>
      </c>
      <c r="E46" s="160" t="s">
        <v>586</v>
      </c>
      <c r="F46" s="168" t="s">
        <v>116</v>
      </c>
      <c r="G46" s="160" t="s">
        <v>117</v>
      </c>
      <c r="H46" s="147"/>
      <c r="I46" s="142"/>
      <c r="J46" s="144" t="s">
        <v>15</v>
      </c>
      <c r="K46" s="141"/>
    </row>
    <row r="47" spans="2:11" s="133" customFormat="1" ht="15">
      <c r="B47" s="142"/>
      <c r="C47" s="142"/>
      <c r="D47" s="160" t="s">
        <v>119</v>
      </c>
      <c r="E47" s="160" t="s">
        <v>30</v>
      </c>
      <c r="F47" s="168" t="s">
        <v>120</v>
      </c>
      <c r="G47" s="177" t="s">
        <v>587</v>
      </c>
      <c r="H47" s="147"/>
      <c r="I47" s="142"/>
      <c r="J47" s="146"/>
      <c r="K47" s="142"/>
    </row>
    <row r="48" spans="2:11" s="133" customFormat="1" ht="15">
      <c r="B48" s="142"/>
      <c r="C48" s="143"/>
      <c r="D48" s="160" t="s">
        <v>121</v>
      </c>
      <c r="E48" s="178" t="s">
        <v>118</v>
      </c>
      <c r="F48" s="167" t="s">
        <v>122</v>
      </c>
      <c r="G48" s="160" t="s">
        <v>123</v>
      </c>
      <c r="H48" s="147"/>
      <c r="I48" s="142"/>
      <c r="J48" s="145"/>
      <c r="K48" s="143"/>
    </row>
    <row r="49" spans="2:11" s="133" customFormat="1" ht="15">
      <c r="B49" s="142"/>
      <c r="C49" s="144" t="s">
        <v>588</v>
      </c>
      <c r="D49" s="161" t="s">
        <v>124</v>
      </c>
      <c r="E49" s="5" t="s">
        <v>30</v>
      </c>
      <c r="F49" s="144" t="s">
        <v>125</v>
      </c>
      <c r="G49" s="161" t="s">
        <v>126</v>
      </c>
      <c r="H49" s="5"/>
      <c r="I49" s="142"/>
      <c r="J49" s="5" t="s">
        <v>127</v>
      </c>
      <c r="K49" s="141"/>
    </row>
    <row r="50" spans="2:11" s="133" customFormat="1" ht="15">
      <c r="B50" s="142"/>
      <c r="C50" s="147" t="s">
        <v>589</v>
      </c>
      <c r="D50" s="161" t="s">
        <v>128</v>
      </c>
      <c r="E50" s="143" t="s">
        <v>129</v>
      </c>
      <c r="F50" s="147" t="s">
        <v>130</v>
      </c>
      <c r="G50" s="161" t="s">
        <v>131</v>
      </c>
      <c r="H50" s="147"/>
      <c r="I50" s="142"/>
      <c r="J50" s="143" t="s">
        <v>132</v>
      </c>
      <c r="K50" s="147"/>
    </row>
    <row r="51" spans="2:11" s="133" customFormat="1" ht="15">
      <c r="B51" s="142"/>
      <c r="C51" s="179" t="s">
        <v>590</v>
      </c>
      <c r="D51" s="180" t="s">
        <v>133</v>
      </c>
      <c r="E51" s="181" t="s">
        <v>134</v>
      </c>
      <c r="F51" s="181" t="s">
        <v>135</v>
      </c>
      <c r="G51" s="182" t="s">
        <v>136</v>
      </c>
      <c r="H51" s="181"/>
      <c r="I51" s="142"/>
      <c r="J51" s="147"/>
      <c r="K51" s="147"/>
    </row>
    <row r="52" spans="2:11" s="133" customFormat="1" ht="15">
      <c r="B52" s="142"/>
      <c r="C52" s="175" t="s">
        <v>137</v>
      </c>
      <c r="D52" s="175" t="s">
        <v>138</v>
      </c>
      <c r="E52" s="175"/>
      <c r="F52" s="175" t="s">
        <v>139</v>
      </c>
      <c r="G52" s="175" t="s">
        <v>140</v>
      </c>
      <c r="H52" s="176"/>
      <c r="I52" s="176"/>
      <c r="J52" s="147" t="s">
        <v>141</v>
      </c>
      <c r="K52" s="163" t="s">
        <v>591</v>
      </c>
    </row>
    <row r="53" spans="2:11" s="133" customFormat="1" ht="15">
      <c r="B53" s="142"/>
      <c r="C53" s="275" t="s">
        <v>142</v>
      </c>
      <c r="D53" s="175" t="s">
        <v>592</v>
      </c>
      <c r="E53" s="176"/>
      <c r="F53" s="176" t="s">
        <v>143</v>
      </c>
      <c r="G53" s="175" t="s">
        <v>144</v>
      </c>
      <c r="H53" s="176"/>
      <c r="I53" s="176"/>
      <c r="J53" s="147"/>
      <c r="K53" s="163" t="s">
        <v>593</v>
      </c>
    </row>
    <row r="54" spans="2:11" s="133" customFormat="1" ht="15">
      <c r="B54" s="142"/>
      <c r="C54" s="276"/>
      <c r="D54" s="175" t="s">
        <v>145</v>
      </c>
      <c r="E54" s="176"/>
      <c r="F54" s="176" t="s">
        <v>146</v>
      </c>
      <c r="G54" s="175" t="s">
        <v>147</v>
      </c>
      <c r="H54" s="176"/>
      <c r="I54" s="176"/>
      <c r="J54" s="147"/>
      <c r="K54" s="163"/>
    </row>
    <row r="55" spans="2:11" s="133" customFormat="1" ht="15">
      <c r="B55" s="142"/>
      <c r="C55" s="276"/>
      <c r="D55" s="175" t="s">
        <v>148</v>
      </c>
      <c r="E55" s="176"/>
      <c r="F55" s="176" t="s">
        <v>149</v>
      </c>
      <c r="G55" s="175" t="s">
        <v>150</v>
      </c>
      <c r="H55" s="176"/>
      <c r="I55" s="176"/>
      <c r="J55" s="147"/>
      <c r="K55" s="163"/>
    </row>
    <row r="56" spans="2:11" s="133" customFormat="1" ht="15">
      <c r="B56" s="142"/>
      <c r="C56" s="277"/>
      <c r="D56" s="183" t="s">
        <v>594</v>
      </c>
      <c r="E56" s="183"/>
      <c r="F56" s="183" t="s">
        <v>595</v>
      </c>
      <c r="G56" s="183" t="s">
        <v>596</v>
      </c>
      <c r="H56" s="176"/>
      <c r="I56" s="176"/>
      <c r="J56" s="147"/>
      <c r="K56" s="163"/>
    </row>
    <row r="57" spans="2:11" s="133" customFormat="1" ht="15">
      <c r="B57" s="278" t="s">
        <v>151</v>
      </c>
      <c r="C57" s="279" t="s">
        <v>152</v>
      </c>
      <c r="D57" s="175" t="s">
        <v>153</v>
      </c>
      <c r="E57" s="176"/>
      <c r="F57" s="176" t="s">
        <v>154</v>
      </c>
      <c r="G57" s="175" t="s">
        <v>144</v>
      </c>
      <c r="H57" s="176"/>
      <c r="I57" s="176"/>
      <c r="J57" s="147"/>
      <c r="K57" s="163" t="s">
        <v>597</v>
      </c>
    </row>
    <row r="58" spans="2:11" ht="15">
      <c r="B58" s="278"/>
      <c r="C58" s="279"/>
      <c r="D58" s="175" t="s">
        <v>155</v>
      </c>
      <c r="E58" s="176"/>
      <c r="F58" s="176" t="s">
        <v>156</v>
      </c>
      <c r="G58" s="175" t="s">
        <v>147</v>
      </c>
      <c r="H58" s="176"/>
      <c r="I58" s="184"/>
      <c r="J58" s="185"/>
      <c r="K58" s="186"/>
    </row>
    <row r="59" spans="2:11" ht="15">
      <c r="B59" s="278"/>
      <c r="C59" s="279"/>
      <c r="D59" s="175" t="s">
        <v>157</v>
      </c>
      <c r="E59" s="176"/>
      <c r="F59" s="176" t="s">
        <v>158</v>
      </c>
      <c r="G59" s="175" t="s">
        <v>150</v>
      </c>
      <c r="H59" s="176"/>
      <c r="I59" s="184"/>
      <c r="J59" s="185"/>
      <c r="K59" s="186"/>
    </row>
    <row r="60" spans="2:11" ht="15">
      <c r="B60" s="278"/>
      <c r="C60" s="279"/>
      <c r="D60" s="183" t="s">
        <v>598</v>
      </c>
      <c r="E60" s="183"/>
      <c r="F60" s="183" t="s">
        <v>599</v>
      </c>
      <c r="G60" s="183" t="s">
        <v>596</v>
      </c>
      <c r="H60" s="184"/>
      <c r="I60" s="184"/>
      <c r="J60" s="185"/>
      <c r="K60" s="186"/>
    </row>
  </sheetData>
  <mergeCells count="6">
    <mergeCell ref="B4:F4"/>
    <mergeCell ref="B5:K5"/>
    <mergeCell ref="C33:C36"/>
    <mergeCell ref="C53:C56"/>
    <mergeCell ref="B57:B60"/>
    <mergeCell ref="C57:C60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topLeftCell="A22" workbookViewId="0">
      <selection activeCell="D39" sqref="D39"/>
    </sheetView>
  </sheetViews>
  <sheetFormatPr baseColWidth="10" defaultColWidth="8.5703125" defaultRowHeight="13" x14ac:dyDescent="0"/>
  <cols>
    <col min="2" max="2" width="13.42578125" customWidth="1"/>
    <col min="3" max="3" width="23.5703125" customWidth="1"/>
    <col min="4" max="4" width="30.42578125" customWidth="1"/>
    <col min="5" max="5" width="11.85546875" customWidth="1"/>
    <col min="6" max="6" width="17.140625" customWidth="1"/>
    <col min="7" max="7" width="19.140625" customWidth="1"/>
    <col min="8" max="8" width="31.42578125" customWidth="1"/>
  </cols>
  <sheetData>
    <row r="4" spans="2:6">
      <c r="B4" s="110" t="s">
        <v>484</v>
      </c>
      <c r="C4" s="110" t="s">
        <v>485</v>
      </c>
      <c r="D4" s="110" t="s">
        <v>486</v>
      </c>
      <c r="E4" s="110" t="s">
        <v>487</v>
      </c>
      <c r="F4" s="110" t="s">
        <v>488</v>
      </c>
    </row>
    <row r="5" spans="2:6">
      <c r="B5" s="138"/>
      <c r="C5" s="237" t="s">
        <v>489</v>
      </c>
      <c r="D5" s="138" t="s">
        <v>490</v>
      </c>
      <c r="E5" s="138">
        <v>43</v>
      </c>
      <c r="F5" s="138"/>
    </row>
    <row r="6" spans="2:6">
      <c r="B6" s="280" t="s">
        <v>491</v>
      </c>
      <c r="C6" s="239"/>
      <c r="D6" s="140" t="s">
        <v>492</v>
      </c>
      <c r="E6" s="140">
        <v>90</v>
      </c>
      <c r="F6" s="140" t="s">
        <v>600</v>
      </c>
    </row>
    <row r="7" spans="2:6">
      <c r="B7" s="280"/>
      <c r="C7" s="237" t="s">
        <v>493</v>
      </c>
      <c r="D7" s="128" t="s">
        <v>494</v>
      </c>
      <c r="E7" s="138">
        <v>100</v>
      </c>
      <c r="F7" s="138"/>
    </row>
    <row r="8" spans="2:6">
      <c r="B8" s="280"/>
      <c r="C8" s="238"/>
      <c r="D8" s="140" t="s">
        <v>495</v>
      </c>
      <c r="E8" s="140">
        <v>73</v>
      </c>
      <c r="F8" s="140" t="s">
        <v>496</v>
      </c>
    </row>
    <row r="9" spans="2:6">
      <c r="B9" s="280"/>
      <c r="C9" s="238"/>
      <c r="D9" s="140" t="s">
        <v>522</v>
      </c>
      <c r="E9" s="140">
        <v>80</v>
      </c>
      <c r="F9" s="140" t="s">
        <v>521</v>
      </c>
    </row>
    <row r="10" spans="2:6">
      <c r="B10" s="280"/>
      <c r="C10" s="238"/>
      <c r="D10" s="138" t="s">
        <v>497</v>
      </c>
      <c r="E10" s="138">
        <v>68</v>
      </c>
      <c r="F10" s="138"/>
    </row>
    <row r="11" spans="2:6">
      <c r="B11" s="280"/>
      <c r="C11" s="238"/>
      <c r="D11" s="138" t="s">
        <v>498</v>
      </c>
      <c r="E11" s="138">
        <v>100</v>
      </c>
      <c r="F11" s="138"/>
    </row>
    <row r="12" spans="2:6">
      <c r="B12" s="280"/>
      <c r="C12" s="238"/>
      <c r="D12" s="138" t="s">
        <v>499</v>
      </c>
      <c r="E12" s="138">
        <v>48</v>
      </c>
      <c r="F12" s="138"/>
    </row>
    <row r="13" spans="2:6">
      <c r="B13" s="280"/>
      <c r="C13" s="238"/>
      <c r="D13" s="138" t="s">
        <v>500</v>
      </c>
      <c r="E13" s="138">
        <v>100</v>
      </c>
      <c r="F13" s="138"/>
    </row>
    <row r="14" spans="2:6">
      <c r="B14" s="280"/>
      <c r="C14" s="238"/>
      <c r="D14" s="138" t="s">
        <v>501</v>
      </c>
      <c r="E14" s="138">
        <v>100</v>
      </c>
      <c r="F14" s="138"/>
    </row>
    <row r="15" spans="2:6">
      <c r="B15" s="280"/>
      <c r="C15" s="238"/>
      <c r="D15" s="138" t="s">
        <v>502</v>
      </c>
      <c r="E15" s="138">
        <v>52</v>
      </c>
      <c r="F15" s="138"/>
    </row>
    <row r="16" spans="2:6">
      <c r="B16" s="280"/>
      <c r="C16" s="239"/>
      <c r="D16" s="138" t="s">
        <v>503</v>
      </c>
      <c r="E16" s="138">
        <v>60</v>
      </c>
      <c r="F16" s="138"/>
    </row>
    <row r="17" spans="2:7">
      <c r="B17" s="280"/>
      <c r="C17" s="281" t="s">
        <v>504</v>
      </c>
      <c r="D17" s="138" t="s">
        <v>505</v>
      </c>
      <c r="E17" s="138">
        <v>66</v>
      </c>
      <c r="F17" s="138"/>
    </row>
    <row r="18" spans="2:7">
      <c r="B18" s="280"/>
      <c r="C18" s="282"/>
      <c r="D18" s="138" t="s">
        <v>506</v>
      </c>
      <c r="E18" s="138">
        <v>77</v>
      </c>
      <c r="F18" s="138"/>
    </row>
    <row r="19" spans="2:7">
      <c r="B19" s="280"/>
      <c r="C19" s="282"/>
      <c r="D19" s="138" t="s">
        <v>507</v>
      </c>
      <c r="E19" s="138">
        <v>78</v>
      </c>
      <c r="F19" s="138"/>
    </row>
    <row r="20" spans="2:7">
      <c r="B20" s="280"/>
      <c r="C20" s="283"/>
      <c r="D20" s="138" t="s">
        <v>508</v>
      </c>
      <c r="E20" s="138">
        <v>70</v>
      </c>
      <c r="F20" s="138"/>
    </row>
    <row r="21" spans="2:7">
      <c r="B21" s="280"/>
      <c r="C21" s="237" t="s">
        <v>509</v>
      </c>
      <c r="D21" s="138" t="s">
        <v>510</v>
      </c>
      <c r="E21" s="138">
        <v>48</v>
      </c>
      <c r="F21" s="138"/>
    </row>
    <row r="22" spans="2:7">
      <c r="B22" s="280"/>
      <c r="C22" s="238"/>
      <c r="D22" s="140" t="s">
        <v>483</v>
      </c>
      <c r="E22" s="140">
        <v>50</v>
      </c>
      <c r="F22" s="140"/>
    </row>
    <row r="23" spans="2:7">
      <c r="B23" s="280"/>
      <c r="C23" s="238"/>
      <c r="D23" s="138" t="s">
        <v>511</v>
      </c>
      <c r="E23" s="138">
        <v>48</v>
      </c>
      <c r="F23" s="138"/>
    </row>
    <row r="24" spans="2:7">
      <c r="B24" s="280"/>
      <c r="C24" s="238"/>
      <c r="D24" s="138" t="s">
        <v>512</v>
      </c>
      <c r="E24" s="138">
        <v>100</v>
      </c>
      <c r="F24" s="138"/>
    </row>
    <row r="25" spans="2:7">
      <c r="B25" s="280"/>
      <c r="C25" s="238"/>
      <c r="D25" s="138" t="s">
        <v>513</v>
      </c>
      <c r="E25" s="138">
        <v>70</v>
      </c>
      <c r="F25" s="138"/>
    </row>
    <row r="26" spans="2:7">
      <c r="B26" s="280"/>
      <c r="C26" s="238"/>
      <c r="D26" s="138" t="s">
        <v>514</v>
      </c>
      <c r="E26" s="138">
        <v>58</v>
      </c>
      <c r="F26" s="138"/>
    </row>
    <row r="27" spans="2:7">
      <c r="B27" s="280"/>
      <c r="C27" s="238"/>
      <c r="D27" s="138" t="s">
        <v>515</v>
      </c>
      <c r="E27" s="138">
        <v>77</v>
      </c>
      <c r="F27" s="138"/>
    </row>
    <row r="28" spans="2:7">
      <c r="B28" s="280"/>
      <c r="C28" s="238"/>
      <c r="D28" s="138" t="s">
        <v>516</v>
      </c>
      <c r="E28" s="138">
        <v>60</v>
      </c>
      <c r="F28" s="138"/>
    </row>
    <row r="29" spans="2:7">
      <c r="B29" s="280"/>
      <c r="C29" s="239"/>
      <c r="D29" s="138" t="s">
        <v>517</v>
      </c>
      <c r="E29" s="138">
        <v>70</v>
      </c>
      <c r="F29" s="138"/>
    </row>
    <row r="30" spans="2:7">
      <c r="B30" s="280"/>
      <c r="C30" s="139" t="s">
        <v>518</v>
      </c>
      <c r="D30" s="139" t="s">
        <v>519</v>
      </c>
      <c r="E30" s="139">
        <v>86</v>
      </c>
      <c r="F30" s="138" t="s">
        <v>520</v>
      </c>
    </row>
    <row r="31" spans="2:7">
      <c r="B31" s="206"/>
      <c r="C31" s="139"/>
      <c r="D31" s="139"/>
      <c r="E31" s="139"/>
      <c r="F31" s="206"/>
    </row>
    <row r="32" spans="2:7">
      <c r="B32" s="191" t="s">
        <v>603</v>
      </c>
      <c r="C32" s="191" t="s">
        <v>605</v>
      </c>
      <c r="D32" s="204" t="s">
        <v>606</v>
      </c>
      <c r="E32" s="204">
        <v>35</v>
      </c>
      <c r="F32" s="204" t="s">
        <v>604</v>
      </c>
      <c r="G32" s="140" t="s">
        <v>645</v>
      </c>
    </row>
    <row r="33" spans="2:7">
      <c r="B33" s="191" t="s">
        <v>607</v>
      </c>
      <c r="C33" s="191" t="s">
        <v>609</v>
      </c>
      <c r="D33" s="204" t="s">
        <v>610</v>
      </c>
      <c r="E33" s="204">
        <v>35</v>
      </c>
      <c r="F33" s="204" t="s">
        <v>608</v>
      </c>
      <c r="G33" s="140" t="s">
        <v>645</v>
      </c>
    </row>
    <row r="34" spans="2:7">
      <c r="B34" s="191" t="s">
        <v>611</v>
      </c>
      <c r="C34" s="191" t="s">
        <v>613</v>
      </c>
      <c r="D34" s="204" t="s">
        <v>614</v>
      </c>
      <c r="E34" s="204">
        <v>35</v>
      </c>
      <c r="F34" s="204" t="s">
        <v>612</v>
      </c>
      <c r="G34" s="140" t="s">
        <v>645</v>
      </c>
    </row>
    <row r="35" spans="2:7">
      <c r="B35" s="191" t="s">
        <v>615</v>
      </c>
      <c r="C35" s="191" t="s">
        <v>644</v>
      </c>
      <c r="D35" s="204" t="s">
        <v>617</v>
      </c>
      <c r="E35" s="204">
        <v>35</v>
      </c>
      <c r="F35" s="204" t="s">
        <v>616</v>
      </c>
      <c r="G35" s="140" t="s">
        <v>645</v>
      </c>
    </row>
    <row r="36" spans="2:7">
      <c r="B36" s="42" t="s">
        <v>649</v>
      </c>
      <c r="C36" s="42" t="s">
        <v>650</v>
      </c>
      <c r="D36" s="42" t="s">
        <v>651</v>
      </c>
      <c r="E36" s="204">
        <v>22</v>
      </c>
      <c r="F36" s="42" t="s">
        <v>214</v>
      </c>
    </row>
    <row r="37" spans="2:7">
      <c r="B37" s="42" t="s">
        <v>652</v>
      </c>
      <c r="C37" s="42" t="s">
        <v>654</v>
      </c>
      <c r="D37" s="42" t="s">
        <v>655</v>
      </c>
      <c r="E37" s="204">
        <v>35</v>
      </c>
      <c r="F37" s="42" t="s">
        <v>653</v>
      </c>
      <c r="G37" s="211" t="s">
        <v>646</v>
      </c>
    </row>
  </sheetData>
  <mergeCells count="5">
    <mergeCell ref="C5:C6"/>
    <mergeCell ref="B6:B30"/>
    <mergeCell ref="C7:C16"/>
    <mergeCell ref="C17:C20"/>
    <mergeCell ref="C21:C29"/>
  </mergeCells>
  <phoneticPr fontId="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37"/>
  <sheetViews>
    <sheetView showGridLines="0" topLeftCell="C1" workbookViewId="0">
      <selection activeCell="H46" sqref="H46"/>
    </sheetView>
  </sheetViews>
  <sheetFormatPr baseColWidth="10" defaultColWidth="9.140625" defaultRowHeight="13" outlineLevelRow="1" x14ac:dyDescent="0"/>
  <cols>
    <col min="1" max="1" width="1.42578125" style="10" customWidth="1"/>
    <col min="2" max="2" width="4.85546875" style="10" bestFit="1" customWidth="1"/>
    <col min="3" max="3" width="9" style="11" bestFit="1" customWidth="1"/>
    <col min="4" max="4" width="6.42578125" style="11" bestFit="1" customWidth="1"/>
    <col min="5" max="5" width="12.42578125" style="10" customWidth="1"/>
    <col min="6" max="6" width="13.42578125" style="10" customWidth="1"/>
    <col min="7" max="7" width="12.42578125" style="12" customWidth="1"/>
    <col min="8" max="9" width="28.42578125" style="12" customWidth="1"/>
    <col min="10" max="10" width="25.140625" style="10" customWidth="1"/>
    <col min="11" max="11" width="30" style="12" customWidth="1"/>
    <col min="12" max="12" width="18.42578125" style="12" customWidth="1"/>
    <col min="13" max="13" width="14.42578125" style="10" bestFit="1" customWidth="1"/>
    <col min="14" max="14" width="15" style="10" customWidth="1"/>
    <col min="15" max="15" width="9.42578125" style="10" bestFit="1" customWidth="1"/>
    <col min="16" max="16" width="11.42578125" style="10" bestFit="1" customWidth="1"/>
    <col min="17" max="17" width="20.42578125" style="10" bestFit="1" customWidth="1"/>
    <col min="18" max="18" width="22" style="10" bestFit="1" customWidth="1"/>
    <col min="19" max="19" width="7.42578125" style="10" bestFit="1" customWidth="1"/>
    <col min="20" max="20" width="11.42578125" style="10" bestFit="1" customWidth="1"/>
    <col min="21" max="21" width="9" style="10" bestFit="1" customWidth="1"/>
    <col min="22" max="22" width="12.85546875" style="10" customWidth="1"/>
    <col min="23" max="16384" width="9.140625" style="10"/>
  </cols>
  <sheetData>
    <row r="1" spans="2:21" ht="18" customHeight="1"/>
    <row r="2" spans="2:21" s="17" customFormat="1" ht="14" hidden="1" outlineLevel="1">
      <c r="B2" s="287" t="s">
        <v>272</v>
      </c>
      <c r="C2" s="288"/>
      <c r="D2" s="289"/>
      <c r="E2" s="290">
        <f>E3+E4</f>
        <v>7</v>
      </c>
      <c r="F2" s="291"/>
      <c r="G2" s="13"/>
      <c r="H2" s="13"/>
      <c r="I2" s="13"/>
      <c r="J2" s="14"/>
      <c r="K2" s="15"/>
      <c r="L2" s="15"/>
      <c r="M2" s="16"/>
      <c r="N2" s="15"/>
      <c r="O2" s="15"/>
    </row>
    <row r="3" spans="2:21" s="17" customFormat="1" ht="14" hidden="1" outlineLevel="1">
      <c r="B3" s="301" t="s">
        <v>273</v>
      </c>
      <c r="C3" s="302"/>
      <c r="D3" s="303"/>
      <c r="E3" s="18">
        <f>COUNTIF(U9:U1048576,"OK")</f>
        <v>7</v>
      </c>
      <c r="F3" s="19">
        <f>E3/E2</f>
        <v>1</v>
      </c>
      <c r="G3" s="13"/>
      <c r="H3" s="13"/>
      <c r="I3" s="13"/>
      <c r="J3" s="14"/>
      <c r="K3" s="15"/>
      <c r="L3" s="15"/>
      <c r="M3" s="16"/>
      <c r="N3" s="15"/>
      <c r="O3" s="15"/>
    </row>
    <row r="4" spans="2:21" s="17" customFormat="1" ht="14" hidden="1" outlineLevel="1">
      <c r="B4" s="304" t="s">
        <v>240</v>
      </c>
      <c r="C4" s="305"/>
      <c r="D4" s="306"/>
      <c r="E4" s="18">
        <f>COUNTIF(U9:U1048576,"NG")</f>
        <v>0</v>
      </c>
      <c r="F4" s="19">
        <f>E4/E2</f>
        <v>0</v>
      </c>
      <c r="G4" s="13"/>
      <c r="H4" s="13"/>
      <c r="I4" s="13"/>
      <c r="J4" s="14"/>
      <c r="K4" s="15"/>
      <c r="L4" s="15"/>
      <c r="M4" s="16"/>
      <c r="N4" s="15"/>
      <c r="O4" s="15"/>
    </row>
    <row r="5" spans="2:21" s="17" customFormat="1" ht="14" hidden="1" outlineLevel="1">
      <c r="B5" s="48"/>
      <c r="C5" s="48"/>
      <c r="D5" s="48"/>
      <c r="E5" s="49"/>
      <c r="F5" s="50"/>
      <c r="G5" s="13"/>
      <c r="H5" s="13"/>
      <c r="I5" s="13"/>
      <c r="J5" s="14"/>
      <c r="K5" s="15"/>
      <c r="L5" s="15"/>
      <c r="M5" s="16"/>
      <c r="N5" s="15"/>
      <c r="O5" s="15"/>
    </row>
    <row r="6" spans="2:21" s="20" customFormat="1" ht="21" hidden="1" outlineLevel="1">
      <c r="B6" s="292" t="s">
        <v>327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</row>
    <row r="7" spans="2:21" ht="41" hidden="1" outlineLevel="1">
      <c r="B7" s="293" t="s">
        <v>241</v>
      </c>
      <c r="C7" s="295" t="s">
        <v>274</v>
      </c>
      <c r="D7" s="295" t="s">
        <v>275</v>
      </c>
      <c r="E7" s="293" t="s">
        <v>276</v>
      </c>
      <c r="F7" s="293" t="s">
        <v>277</v>
      </c>
      <c r="G7" s="285" t="s">
        <v>278</v>
      </c>
      <c r="H7" s="307" t="s">
        <v>242</v>
      </c>
      <c r="I7" s="207"/>
      <c r="J7" s="293" t="s">
        <v>243</v>
      </c>
      <c r="K7" s="285" t="s">
        <v>244</v>
      </c>
      <c r="L7" s="297" t="s">
        <v>245</v>
      </c>
      <c r="M7" s="21" t="s">
        <v>246</v>
      </c>
      <c r="N7" s="21" t="s">
        <v>247</v>
      </c>
      <c r="O7" s="299" t="s">
        <v>248</v>
      </c>
      <c r="P7" s="309" t="s">
        <v>249</v>
      </c>
      <c r="Q7" s="21" t="s">
        <v>246</v>
      </c>
      <c r="R7" s="21" t="s">
        <v>250</v>
      </c>
      <c r="S7" s="311" t="s">
        <v>248</v>
      </c>
      <c r="T7" s="313" t="s">
        <v>251</v>
      </c>
      <c r="U7" s="315" t="s">
        <v>252</v>
      </c>
    </row>
    <row r="8" spans="2:21" ht="27" hidden="1" outlineLevel="1">
      <c r="B8" s="294"/>
      <c r="C8" s="296"/>
      <c r="D8" s="296"/>
      <c r="E8" s="294"/>
      <c r="F8" s="294"/>
      <c r="G8" s="286"/>
      <c r="H8" s="308"/>
      <c r="I8" s="208"/>
      <c r="J8" s="294"/>
      <c r="K8" s="286"/>
      <c r="L8" s="298"/>
      <c r="M8" s="22" t="s">
        <v>253</v>
      </c>
      <c r="N8" s="22" t="s">
        <v>253</v>
      </c>
      <c r="O8" s="300"/>
      <c r="P8" s="310"/>
      <c r="Q8" s="23" t="s">
        <v>279</v>
      </c>
      <c r="R8" s="23" t="s">
        <v>279</v>
      </c>
      <c r="S8" s="312"/>
      <c r="T8" s="314"/>
      <c r="U8" s="316"/>
    </row>
    <row r="9" spans="2:21" s="28" customFormat="1" hidden="1" outlineLevel="1">
      <c r="B9" s="24">
        <v>1</v>
      </c>
      <c r="C9" s="25">
        <v>43998</v>
      </c>
      <c r="D9" s="25" t="s">
        <v>254</v>
      </c>
      <c r="E9" s="24" t="s">
        <v>255</v>
      </c>
      <c r="F9" s="24" t="s">
        <v>256</v>
      </c>
      <c r="G9" s="24" t="s">
        <v>282</v>
      </c>
      <c r="H9" s="24" t="s">
        <v>280</v>
      </c>
      <c r="I9" s="24"/>
      <c r="J9" s="24" t="s">
        <v>281</v>
      </c>
      <c r="K9" s="26">
        <v>108</v>
      </c>
      <c r="L9" s="26">
        <v>70</v>
      </c>
      <c r="M9" s="24">
        <v>434.55990000000003</v>
      </c>
      <c r="N9" s="24">
        <v>433.8304</v>
      </c>
      <c r="O9" s="24">
        <f t="shared" ref="O9:O15" si="0">ABS(N9-M9)</f>
        <v>0.72950000000003001</v>
      </c>
      <c r="P9" s="27">
        <f t="shared" ref="P9:P15" si="1">O9/M9</f>
        <v>1.6787098855647518E-3</v>
      </c>
      <c r="Q9" s="24">
        <v>293.26949999999999</v>
      </c>
      <c r="R9" s="24">
        <v>292.85509999999999</v>
      </c>
      <c r="S9" s="24">
        <f t="shared" ref="S9:S15" si="2">ABS(R9-Q9)</f>
        <v>0.41440000000000055</v>
      </c>
      <c r="T9" s="27">
        <f t="shared" ref="T9:T15" si="3">S9/Q9</f>
        <v>1.413034768361526E-3</v>
      </c>
      <c r="U9" s="24" t="str">
        <f t="shared" ref="U9:U15" si="4">IF(AND(P9&lt;0.37%,T9&lt;0.15%),"OK","NG")</f>
        <v>OK</v>
      </c>
    </row>
    <row r="10" spans="2:21" s="28" customFormat="1" hidden="1" outlineLevel="1">
      <c r="B10" s="24">
        <v>2</v>
      </c>
      <c r="C10" s="25">
        <v>44000</v>
      </c>
      <c r="D10" s="25" t="s">
        <v>257</v>
      </c>
      <c r="E10" s="24" t="s">
        <v>260</v>
      </c>
      <c r="F10" s="24" t="s">
        <v>256</v>
      </c>
      <c r="G10" s="24" t="s">
        <v>186</v>
      </c>
      <c r="H10" s="24" t="s">
        <v>258</v>
      </c>
      <c r="I10" s="24"/>
      <c r="J10" s="24" t="s">
        <v>259</v>
      </c>
      <c r="K10" s="24">
        <v>23</v>
      </c>
      <c r="L10" s="24">
        <v>98</v>
      </c>
      <c r="M10" s="24">
        <v>434.63380000000001</v>
      </c>
      <c r="N10" s="24">
        <v>434.00360000000001</v>
      </c>
      <c r="O10" s="24">
        <f t="shared" si="0"/>
        <v>0.63020000000000209</v>
      </c>
      <c r="P10" s="27">
        <f t="shared" si="1"/>
        <v>1.4499562620302472E-3</v>
      </c>
      <c r="Q10" s="24">
        <v>293.1934</v>
      </c>
      <c r="R10" s="24">
        <v>292.8279</v>
      </c>
      <c r="S10" s="24">
        <f t="shared" si="2"/>
        <v>0.36549999999999727</v>
      </c>
      <c r="T10" s="27">
        <f t="shared" si="3"/>
        <v>1.2466174204466994E-3</v>
      </c>
      <c r="U10" s="24" t="str">
        <f t="shared" si="4"/>
        <v>OK</v>
      </c>
    </row>
    <row r="11" spans="2:21" s="28" customFormat="1" hidden="1" outlineLevel="1">
      <c r="B11" s="24">
        <v>3</v>
      </c>
      <c r="C11" s="25">
        <v>44000</v>
      </c>
      <c r="D11" s="25" t="s">
        <v>257</v>
      </c>
      <c r="E11" s="24" t="s">
        <v>260</v>
      </c>
      <c r="F11" s="24" t="s">
        <v>256</v>
      </c>
      <c r="G11" s="24" t="s">
        <v>186</v>
      </c>
      <c r="H11" s="24" t="s">
        <v>261</v>
      </c>
      <c r="I11" s="24"/>
      <c r="J11" s="24" t="s">
        <v>262</v>
      </c>
      <c r="K11" s="24">
        <v>36</v>
      </c>
      <c r="L11" s="24">
        <v>40</v>
      </c>
      <c r="M11" s="24">
        <v>434.61630000000002</v>
      </c>
      <c r="N11" s="24">
        <v>433.93090000000001</v>
      </c>
      <c r="O11" s="24">
        <f t="shared" si="0"/>
        <v>0.68540000000001555</v>
      </c>
      <c r="P11" s="27">
        <f t="shared" si="1"/>
        <v>1.5770232271546546E-3</v>
      </c>
      <c r="Q11" s="24">
        <v>293.23360000000002</v>
      </c>
      <c r="R11" s="24">
        <v>292.87630000000001</v>
      </c>
      <c r="S11" s="24">
        <f t="shared" si="2"/>
        <v>0.35730000000000928</v>
      </c>
      <c r="T11" s="27">
        <f t="shared" si="3"/>
        <v>1.2184824658566045E-3</v>
      </c>
      <c r="U11" s="24" t="str">
        <f t="shared" si="4"/>
        <v>OK</v>
      </c>
    </row>
    <row r="12" spans="2:21" s="28" customFormat="1" hidden="1" outlineLevel="1">
      <c r="B12" s="24">
        <v>4</v>
      </c>
      <c r="C12" s="25">
        <v>44000</v>
      </c>
      <c r="D12" s="25" t="s">
        <v>257</v>
      </c>
      <c r="E12" s="24" t="s">
        <v>260</v>
      </c>
      <c r="F12" s="24" t="s">
        <v>256</v>
      </c>
      <c r="G12" s="24" t="s">
        <v>186</v>
      </c>
      <c r="H12" s="24" t="s">
        <v>263</v>
      </c>
      <c r="I12" s="24"/>
      <c r="J12" s="24" t="s">
        <v>264</v>
      </c>
      <c r="K12" s="24">
        <v>13</v>
      </c>
      <c r="L12" s="24">
        <v>80</v>
      </c>
      <c r="M12" s="24">
        <v>434.62220000000002</v>
      </c>
      <c r="N12" s="24">
        <v>433.82569999999998</v>
      </c>
      <c r="O12" s="24">
        <f t="shared" si="0"/>
        <v>0.79650000000003729</v>
      </c>
      <c r="P12" s="27">
        <f t="shared" si="1"/>
        <v>1.83262612908415E-3</v>
      </c>
      <c r="Q12" s="24">
        <v>293.28719999999998</v>
      </c>
      <c r="R12" s="24">
        <v>292.88909999999998</v>
      </c>
      <c r="S12" s="24">
        <f t="shared" si="2"/>
        <v>0.39809999999999945</v>
      </c>
      <c r="T12" s="27">
        <f t="shared" si="3"/>
        <v>1.3573725685948773E-3</v>
      </c>
      <c r="U12" s="24" t="str">
        <f t="shared" si="4"/>
        <v>OK</v>
      </c>
    </row>
    <row r="13" spans="2:21" s="28" customFormat="1" hidden="1" outlineLevel="1">
      <c r="B13" s="24">
        <v>5</v>
      </c>
      <c r="C13" s="29">
        <v>44000</v>
      </c>
      <c r="D13" s="29" t="s">
        <v>257</v>
      </c>
      <c r="E13" s="30" t="s">
        <v>260</v>
      </c>
      <c r="F13" s="30" t="s">
        <v>256</v>
      </c>
      <c r="G13" s="30" t="s">
        <v>186</v>
      </c>
      <c r="H13" s="30" t="s">
        <v>265</v>
      </c>
      <c r="I13" s="30"/>
      <c r="J13" s="30" t="s">
        <v>266</v>
      </c>
      <c r="K13" s="24">
        <v>31</v>
      </c>
      <c r="L13" s="24">
        <v>70</v>
      </c>
      <c r="M13" s="24">
        <v>434.471</v>
      </c>
      <c r="N13" s="24">
        <v>433.92469999999997</v>
      </c>
      <c r="O13" s="24">
        <f t="shared" si="0"/>
        <v>0.54630000000003065</v>
      </c>
      <c r="P13" s="27">
        <f t="shared" si="1"/>
        <v>1.2573911722532243E-3</v>
      </c>
      <c r="Q13" s="24">
        <v>293.14769999999999</v>
      </c>
      <c r="R13" s="24">
        <v>292.84690000000001</v>
      </c>
      <c r="S13" s="24">
        <f t="shared" si="2"/>
        <v>0.30079999999998108</v>
      </c>
      <c r="T13" s="27">
        <f t="shared" si="3"/>
        <v>1.0261039059831652E-3</v>
      </c>
      <c r="U13" s="24" t="str">
        <f t="shared" si="4"/>
        <v>OK</v>
      </c>
    </row>
    <row r="14" spans="2:21" s="28" customFormat="1" hidden="1" outlineLevel="1">
      <c r="B14" s="24">
        <v>6</v>
      </c>
      <c r="C14" s="25">
        <v>44000</v>
      </c>
      <c r="D14" s="31" t="s">
        <v>257</v>
      </c>
      <c r="E14" s="31" t="s">
        <v>260</v>
      </c>
      <c r="F14" s="24" t="s">
        <v>267</v>
      </c>
      <c r="G14" s="24" t="s">
        <v>282</v>
      </c>
      <c r="H14" s="24" t="s">
        <v>268</v>
      </c>
      <c r="I14" s="24"/>
      <c r="J14" s="24" t="s">
        <v>269</v>
      </c>
      <c r="K14" s="24">
        <v>62</v>
      </c>
      <c r="L14" s="24">
        <v>61</v>
      </c>
      <c r="M14" s="24">
        <v>434.5985</v>
      </c>
      <c r="N14" s="24">
        <v>433.90839999999997</v>
      </c>
      <c r="O14" s="24">
        <f t="shared" si="0"/>
        <v>0.69010000000002947</v>
      </c>
      <c r="P14" s="27">
        <f t="shared" si="1"/>
        <v>1.5879023972701918E-3</v>
      </c>
      <c r="Q14" s="24">
        <v>293.20370000000003</v>
      </c>
      <c r="R14" s="24">
        <v>292.79755999999998</v>
      </c>
      <c r="S14" s="24">
        <f t="shared" si="2"/>
        <v>0.40614000000005035</v>
      </c>
      <c r="T14" s="27">
        <f t="shared" si="3"/>
        <v>1.3851803370832302E-3</v>
      </c>
      <c r="U14" s="24" t="str">
        <f t="shared" si="4"/>
        <v>OK</v>
      </c>
    </row>
    <row r="15" spans="2:21" s="28" customFormat="1" hidden="1" outlineLevel="1">
      <c r="B15" s="24">
        <v>7</v>
      </c>
      <c r="C15" s="25">
        <v>44000</v>
      </c>
      <c r="D15" s="25" t="s">
        <v>257</v>
      </c>
      <c r="E15" s="24" t="s">
        <v>260</v>
      </c>
      <c r="F15" s="24" t="s">
        <v>256</v>
      </c>
      <c r="G15" s="24" t="s">
        <v>186</v>
      </c>
      <c r="H15" s="24" t="s">
        <v>270</v>
      </c>
      <c r="I15" s="24"/>
      <c r="J15" s="24" t="s">
        <v>271</v>
      </c>
      <c r="K15" s="24">
        <v>85</v>
      </c>
      <c r="L15" s="24">
        <v>75</v>
      </c>
      <c r="M15" s="24">
        <v>434.69760000000002</v>
      </c>
      <c r="N15" s="24">
        <v>434.04390000000001</v>
      </c>
      <c r="O15" s="24">
        <f t="shared" si="0"/>
        <v>0.65370000000001482</v>
      </c>
      <c r="P15" s="27">
        <f t="shared" si="1"/>
        <v>1.5038040237627601E-3</v>
      </c>
      <c r="Q15" s="24">
        <v>293.31400000000002</v>
      </c>
      <c r="R15" s="24">
        <v>292.91210000000001</v>
      </c>
      <c r="S15" s="24">
        <f t="shared" si="2"/>
        <v>0.40190000000001191</v>
      </c>
      <c r="T15" s="27">
        <f t="shared" si="3"/>
        <v>1.370203945260069E-3</v>
      </c>
      <c r="U15" s="24" t="str">
        <f t="shared" si="4"/>
        <v>OK</v>
      </c>
    </row>
    <row r="16" spans="2:21" hidden="1" outlineLevel="1"/>
    <row r="17" spans="3:52" hidden="1" outlineLevel="1"/>
    <row r="18" spans="3:52" hidden="1" outlineLevel="1"/>
    <row r="19" spans="3:52" s="35" customFormat="1" ht="48" hidden="1" outlineLevel="1">
      <c r="C19" s="10" t="s">
        <v>326</v>
      </c>
      <c r="D19" s="11"/>
      <c r="E19" s="11"/>
      <c r="F19" s="10"/>
      <c r="G19" s="10"/>
      <c r="H19" s="12"/>
      <c r="I19" s="12"/>
      <c r="J19" s="12"/>
      <c r="K19" s="10"/>
      <c r="L19" s="12"/>
      <c r="M19" s="12"/>
      <c r="N19" s="32" t="s">
        <v>283</v>
      </c>
      <c r="O19" s="317" t="s">
        <v>284</v>
      </c>
      <c r="P19" s="318"/>
      <c r="Q19" s="33" t="s">
        <v>285</v>
      </c>
      <c r="R19" s="33" t="s">
        <v>286</v>
      </c>
      <c r="S19" s="33" t="s">
        <v>287</v>
      </c>
      <c r="T19" s="317" t="s">
        <v>288</v>
      </c>
      <c r="U19" s="319"/>
      <c r="V19" s="319"/>
      <c r="W19" s="318"/>
      <c r="X19" s="317" t="s">
        <v>289</v>
      </c>
      <c r="Y19" s="319"/>
      <c r="Z19" s="319"/>
      <c r="AA19" s="318"/>
      <c r="AB19" s="317" t="s">
        <v>290</v>
      </c>
      <c r="AC19" s="319"/>
      <c r="AD19" s="319"/>
      <c r="AE19" s="318"/>
      <c r="AF19" s="33" t="s">
        <v>291</v>
      </c>
      <c r="AG19" s="33" t="s">
        <v>286</v>
      </c>
      <c r="AH19" s="33" t="s">
        <v>287</v>
      </c>
      <c r="AI19" s="33" t="s">
        <v>291</v>
      </c>
      <c r="AJ19" s="33" t="s">
        <v>286</v>
      </c>
      <c r="AK19" s="33" t="s">
        <v>287</v>
      </c>
      <c r="AL19" s="33" t="s">
        <v>291</v>
      </c>
      <c r="AM19" s="33" t="s">
        <v>286</v>
      </c>
      <c r="AN19" s="33" t="s">
        <v>287</v>
      </c>
      <c r="AO19" s="33" t="s">
        <v>292</v>
      </c>
      <c r="AP19" s="33" t="s">
        <v>293</v>
      </c>
      <c r="AQ19" s="33" t="s">
        <v>294</v>
      </c>
      <c r="AR19" s="33" t="s">
        <v>295</v>
      </c>
      <c r="AS19" s="33" t="s">
        <v>296</v>
      </c>
      <c r="AT19" s="33" t="s">
        <v>297</v>
      </c>
      <c r="AU19" s="33" t="s">
        <v>298</v>
      </c>
      <c r="AV19" s="33" t="s">
        <v>297</v>
      </c>
      <c r="AW19" s="10"/>
      <c r="AX19" s="34" t="s">
        <v>299</v>
      </c>
      <c r="AY19" s="34" t="s">
        <v>300</v>
      </c>
      <c r="AZ19" s="10"/>
    </row>
    <row r="20" spans="3:52" s="35" customFormat="1" ht="24" hidden="1" outlineLevel="1">
      <c r="C20" s="10"/>
      <c r="D20" s="11"/>
      <c r="E20" s="11"/>
      <c r="F20" s="10"/>
      <c r="G20" s="10"/>
      <c r="H20" s="12"/>
      <c r="I20" s="12"/>
      <c r="J20" s="12"/>
      <c r="K20" s="10"/>
      <c r="L20" s="12"/>
      <c r="M20" s="12"/>
      <c r="N20" s="36" t="s">
        <v>301</v>
      </c>
      <c r="O20" s="37" t="s">
        <v>302</v>
      </c>
      <c r="P20" s="37" t="s">
        <v>303</v>
      </c>
      <c r="Q20" s="317" t="s">
        <v>304</v>
      </c>
      <c r="R20" s="319"/>
      <c r="S20" s="318"/>
      <c r="T20" s="36" t="s">
        <v>305</v>
      </c>
      <c r="U20" s="36" t="s">
        <v>306</v>
      </c>
      <c r="V20" s="36" t="s">
        <v>307</v>
      </c>
      <c r="W20" s="37" t="s">
        <v>308</v>
      </c>
      <c r="X20" s="36" t="s">
        <v>305</v>
      </c>
      <c r="Y20" s="36" t="s">
        <v>306</v>
      </c>
      <c r="Z20" s="36" t="s">
        <v>307</v>
      </c>
      <c r="AA20" s="37" t="s">
        <v>308</v>
      </c>
      <c r="AB20" s="36" t="s">
        <v>305</v>
      </c>
      <c r="AC20" s="36" t="s">
        <v>306</v>
      </c>
      <c r="AD20" s="36" t="s">
        <v>307</v>
      </c>
      <c r="AE20" s="37" t="s">
        <v>308</v>
      </c>
      <c r="AF20" s="317" t="s">
        <v>309</v>
      </c>
      <c r="AG20" s="319"/>
      <c r="AH20" s="318"/>
      <c r="AI20" s="317" t="s">
        <v>310</v>
      </c>
      <c r="AJ20" s="319"/>
      <c r="AK20" s="318"/>
      <c r="AL20" s="317" t="s">
        <v>311</v>
      </c>
      <c r="AM20" s="319"/>
      <c r="AN20" s="318"/>
      <c r="AO20" s="38" t="s">
        <v>312</v>
      </c>
      <c r="AP20" s="38" t="s">
        <v>313</v>
      </c>
      <c r="AQ20" s="39" t="s">
        <v>314</v>
      </c>
      <c r="AR20" s="39" t="s">
        <v>315</v>
      </c>
      <c r="AS20" s="39" t="s">
        <v>316</v>
      </c>
      <c r="AT20" s="39" t="s">
        <v>316</v>
      </c>
      <c r="AU20" s="317" t="s">
        <v>317</v>
      </c>
      <c r="AV20" s="318"/>
      <c r="AW20" s="40" t="s">
        <v>318</v>
      </c>
      <c r="AX20" s="34" t="s">
        <v>319</v>
      </c>
      <c r="AY20" s="34" t="s">
        <v>320</v>
      </c>
      <c r="AZ20" s="10"/>
    </row>
    <row r="21" spans="3:52" s="35" customFormat="1" hidden="1" outlineLevel="1">
      <c r="C21" s="41">
        <v>44004</v>
      </c>
      <c r="D21" s="41" t="s">
        <v>321</v>
      </c>
      <c r="E21" s="41" t="s">
        <v>322</v>
      </c>
      <c r="F21" s="42" t="s">
        <v>342</v>
      </c>
      <c r="G21" s="42" t="s">
        <v>214</v>
      </c>
      <c r="H21" s="42" t="s">
        <v>323</v>
      </c>
      <c r="I21" s="42"/>
      <c r="J21" s="42" t="s">
        <v>345</v>
      </c>
      <c r="K21" s="43">
        <v>1</v>
      </c>
      <c r="L21" s="41">
        <v>43998</v>
      </c>
      <c r="M21" s="44">
        <v>22</v>
      </c>
      <c r="N21" s="44">
        <v>108.3</v>
      </c>
      <c r="O21" s="42" t="s">
        <v>324</v>
      </c>
      <c r="P21" s="42" t="s">
        <v>324</v>
      </c>
      <c r="Q21" s="42">
        <v>2.2000000000000002</v>
      </c>
      <c r="R21" s="42">
        <v>2.2000000000000002</v>
      </c>
      <c r="S21" s="42">
        <v>2.2000000000000002</v>
      </c>
      <c r="T21" s="45">
        <v>-1.07</v>
      </c>
      <c r="U21" s="45">
        <v>-0.25</v>
      </c>
      <c r="V21" s="45">
        <v>-0.24</v>
      </c>
      <c r="W21" s="46">
        <v>0.63</v>
      </c>
      <c r="X21" s="45">
        <v>-1.04</v>
      </c>
      <c r="Y21" s="45">
        <v>-0.25</v>
      </c>
      <c r="Z21" s="45">
        <v>-0.37</v>
      </c>
      <c r="AA21" s="46">
        <v>0.68</v>
      </c>
      <c r="AB21" s="45">
        <v>-1.1200000000000001</v>
      </c>
      <c r="AC21" s="45">
        <v>-0.24</v>
      </c>
      <c r="AD21" s="45">
        <v>-0.28000000000000003</v>
      </c>
      <c r="AE21" s="46">
        <v>0.66</v>
      </c>
      <c r="AF21" s="44">
        <v>0.19</v>
      </c>
      <c r="AG21" s="44">
        <v>0.19</v>
      </c>
      <c r="AH21" s="44">
        <v>0.19</v>
      </c>
      <c r="AI21" s="44">
        <v>218.1</v>
      </c>
      <c r="AJ21" s="44">
        <v>215.4</v>
      </c>
      <c r="AK21" s="44">
        <v>215.8</v>
      </c>
      <c r="AL21" s="44">
        <v>3.8</v>
      </c>
      <c r="AM21" s="44">
        <v>3.7</v>
      </c>
      <c r="AN21" s="44">
        <v>3.8</v>
      </c>
      <c r="AO21" s="44">
        <v>25</v>
      </c>
      <c r="AP21" s="44">
        <v>22</v>
      </c>
      <c r="AQ21" s="44">
        <v>1.87</v>
      </c>
      <c r="AR21" s="44">
        <v>2.17</v>
      </c>
      <c r="AS21" s="44">
        <v>17.2</v>
      </c>
      <c r="AT21" s="44">
        <v>18.57</v>
      </c>
      <c r="AU21" s="44">
        <v>456.65</v>
      </c>
      <c r="AV21" s="44">
        <v>490.63</v>
      </c>
      <c r="AW21" s="45">
        <f>2.6/1.7</f>
        <v>1.5294117647058825</v>
      </c>
      <c r="AX21" s="44">
        <v>1</v>
      </c>
      <c r="AY21" s="44">
        <v>3</v>
      </c>
      <c r="AZ21" s="47" t="s">
        <v>325</v>
      </c>
    </row>
    <row r="22" spans="3:52" collapsed="1"/>
    <row r="27" spans="3:52" ht="15">
      <c r="E27" s="9" t="s">
        <v>233</v>
      </c>
      <c r="F27" s="9" t="s">
        <v>343</v>
      </c>
      <c r="G27" s="9" t="s">
        <v>234</v>
      </c>
      <c r="H27" s="9" t="s">
        <v>329</v>
      </c>
      <c r="I27" s="205"/>
      <c r="J27" s="9" t="s">
        <v>235</v>
      </c>
      <c r="K27" s="9" t="s">
        <v>236</v>
      </c>
      <c r="L27" s="188" t="s">
        <v>640</v>
      </c>
      <c r="M27" s="188" t="s">
        <v>641</v>
      </c>
    </row>
    <row r="28" spans="3:52" ht="15">
      <c r="E28" s="284" t="s">
        <v>168</v>
      </c>
      <c r="F28" s="284" t="s">
        <v>344</v>
      </c>
      <c r="G28" s="284" t="s">
        <v>282</v>
      </c>
      <c r="H28" s="320" t="s">
        <v>212</v>
      </c>
      <c r="I28" s="209"/>
      <c r="J28" s="189" t="s">
        <v>281</v>
      </c>
      <c r="K28" s="190">
        <v>70</v>
      </c>
      <c r="L28" s="188" t="s">
        <v>642</v>
      </c>
      <c r="M28" s="188"/>
    </row>
    <row r="29" spans="3:52" ht="15">
      <c r="E29" s="284"/>
      <c r="F29" s="284"/>
      <c r="G29" s="284"/>
      <c r="H29" s="320"/>
      <c r="I29" s="209"/>
      <c r="J29" s="189" t="s">
        <v>259</v>
      </c>
      <c r="K29" s="190">
        <v>98</v>
      </c>
      <c r="L29" s="188"/>
      <c r="M29" s="188"/>
    </row>
    <row r="30" spans="3:52" ht="15">
      <c r="E30" s="284"/>
      <c r="F30" s="284"/>
      <c r="G30" s="284"/>
      <c r="H30" s="320"/>
      <c r="I30" s="209"/>
      <c r="J30" s="201" t="s">
        <v>262</v>
      </c>
      <c r="K30" s="201">
        <v>40</v>
      </c>
      <c r="L30" s="188"/>
      <c r="M30" s="188"/>
    </row>
    <row r="31" spans="3:52" ht="15">
      <c r="E31" s="284"/>
      <c r="F31" s="284"/>
      <c r="G31" s="284"/>
      <c r="H31" s="320"/>
      <c r="I31" s="209"/>
      <c r="J31" s="190" t="s">
        <v>264</v>
      </c>
      <c r="K31" s="190">
        <v>80</v>
      </c>
      <c r="L31" s="188"/>
      <c r="M31" s="188"/>
    </row>
    <row r="32" spans="3:52" ht="15">
      <c r="E32" s="284"/>
      <c r="F32" s="284"/>
      <c r="G32" s="284"/>
      <c r="H32" s="320"/>
      <c r="I32" s="209"/>
      <c r="J32" s="189" t="s">
        <v>420</v>
      </c>
      <c r="K32" s="190">
        <v>70</v>
      </c>
      <c r="L32" s="188"/>
      <c r="M32" s="188"/>
    </row>
    <row r="33" spans="5:13" ht="15">
      <c r="E33" s="284"/>
      <c r="F33" s="284"/>
      <c r="G33" s="284"/>
      <c r="H33" s="320"/>
      <c r="I33" s="209"/>
      <c r="J33" s="190" t="s">
        <v>269</v>
      </c>
      <c r="K33" s="190">
        <v>61</v>
      </c>
      <c r="L33" s="188"/>
      <c r="M33" s="188"/>
    </row>
    <row r="34" spans="5:13" ht="15">
      <c r="E34" s="284"/>
      <c r="F34" s="284"/>
      <c r="G34" s="284"/>
      <c r="H34" s="320"/>
      <c r="I34" s="209"/>
      <c r="J34" s="190" t="s">
        <v>271</v>
      </c>
      <c r="K34" s="190">
        <v>75</v>
      </c>
      <c r="L34" s="188"/>
      <c r="M34" s="188"/>
    </row>
    <row r="35" spans="5:13" ht="15">
      <c r="E35" s="284"/>
      <c r="F35" s="284"/>
      <c r="G35" s="192" t="s">
        <v>186</v>
      </c>
      <c r="H35" s="192" t="s">
        <v>602</v>
      </c>
      <c r="I35" s="192"/>
      <c r="J35" s="202" t="s">
        <v>601</v>
      </c>
      <c r="K35" s="192">
        <v>70</v>
      </c>
      <c r="L35" s="192" t="s">
        <v>602</v>
      </c>
      <c r="M35" s="188" t="s">
        <v>643</v>
      </c>
    </row>
    <row r="36" spans="5:13" ht="13" customHeight="1">
      <c r="E36" s="284"/>
      <c r="F36" s="284"/>
      <c r="G36" s="42" t="s">
        <v>647</v>
      </c>
      <c r="H36" s="42" t="s">
        <v>214</v>
      </c>
      <c r="I36" s="42" t="s">
        <v>648</v>
      </c>
      <c r="J36" s="42" t="s">
        <v>656</v>
      </c>
      <c r="K36" s="44">
        <v>22</v>
      </c>
      <c r="L36" s="21" t="s">
        <v>660</v>
      </c>
      <c r="M36" s="21"/>
    </row>
    <row r="37" spans="5:13" ht="13" customHeight="1">
      <c r="E37" s="284"/>
      <c r="F37" s="284"/>
      <c r="G37" s="42" t="s">
        <v>657</v>
      </c>
      <c r="H37" s="42" t="s">
        <v>658</v>
      </c>
      <c r="I37" s="42" t="s">
        <v>659</v>
      </c>
      <c r="J37" s="42" t="s">
        <v>662</v>
      </c>
      <c r="K37" s="44">
        <v>35</v>
      </c>
      <c r="L37" s="21" t="s">
        <v>660</v>
      </c>
      <c r="M37" s="21" t="s">
        <v>661</v>
      </c>
    </row>
  </sheetData>
  <mergeCells count="33">
    <mergeCell ref="Q20:S20"/>
    <mergeCell ref="AF20:AH20"/>
    <mergeCell ref="AI20:AK20"/>
    <mergeCell ref="AU20:AV20"/>
    <mergeCell ref="G28:G34"/>
    <mergeCell ref="H28:H34"/>
    <mergeCell ref="AL20:AN20"/>
    <mergeCell ref="U7:U8"/>
    <mergeCell ref="O19:P19"/>
    <mergeCell ref="T19:W19"/>
    <mergeCell ref="X19:AA19"/>
    <mergeCell ref="AB19:AE19"/>
    <mergeCell ref="H7:H8"/>
    <mergeCell ref="J7:J8"/>
    <mergeCell ref="P7:P8"/>
    <mergeCell ref="S7:S8"/>
    <mergeCell ref="T7:T8"/>
    <mergeCell ref="E28:E37"/>
    <mergeCell ref="F28:F37"/>
    <mergeCell ref="K7:K8"/>
    <mergeCell ref="B2:D2"/>
    <mergeCell ref="E2:F2"/>
    <mergeCell ref="B6:U6"/>
    <mergeCell ref="B7:B8"/>
    <mergeCell ref="C7:C8"/>
    <mergeCell ref="D7:D8"/>
    <mergeCell ref="L7:L8"/>
    <mergeCell ref="O7:O8"/>
    <mergeCell ref="B3:D3"/>
    <mergeCell ref="B4:D4"/>
    <mergeCell ref="E7:E8"/>
    <mergeCell ref="F7:F8"/>
    <mergeCell ref="G7:G8"/>
  </mergeCells>
  <phoneticPr fontId="7" type="noConversion"/>
  <conditionalFormatting sqref="U7:U18 V19:V21 U22:U26 V27:V32 U33:U36 U38:U1048576 T37">
    <cfRule type="cellIs" dxfId="12" priority="15" operator="equal">
      <formula>"NG"</formula>
    </cfRule>
    <cfRule type="cellIs" dxfId="11" priority="16" operator="equal">
      <formula>"OK"</formula>
    </cfRule>
  </conditionalFormatting>
  <conditionalFormatting sqref="U9:U15">
    <cfRule type="cellIs" dxfId="10" priority="17" operator="equal">
      <formula>"NG"</formula>
    </cfRule>
  </conditionalFormatting>
  <conditionalFormatting sqref="U1:U5">
    <cfRule type="cellIs" dxfId="9" priority="20" operator="equal">
      <formula>"NG"</formula>
    </cfRule>
    <cfRule type="cellIs" dxfId="8" priority="21" operator="equal">
      <formula>"OK"</formula>
    </cfRule>
  </conditionalFormatting>
  <conditionalFormatting sqref="P9:P15">
    <cfRule type="cellIs" dxfId="7" priority="22" operator="greaterThan">
      <formula>0.0037</formula>
    </cfRule>
  </conditionalFormatting>
  <conditionalFormatting sqref="T9:T15">
    <cfRule type="cellIs" dxfId="6" priority="23" operator="greaterThan">
      <formula>0.0015</formula>
    </cfRule>
  </conditionalFormatting>
  <conditionalFormatting sqref="U9:U15">
    <cfRule type="cellIs" dxfId="5" priority="24" operator="equal">
      <formula>"NG"</formula>
    </cfRule>
  </conditionalFormatting>
  <conditionalFormatting sqref="J10:J15">
    <cfRule type="duplicateValues" dxfId="4" priority="25"/>
  </conditionalFormatting>
  <conditionalFormatting sqref="J28:J34">
    <cfRule type="duplicateValues" dxfId="3" priority="13"/>
  </conditionalFormatting>
  <conditionalFormatting sqref="J29:J34">
    <cfRule type="duplicateValues" dxfId="2" priority="14"/>
  </conditionalFormatting>
  <conditionalFormatting sqref="J38:J1048576 K36:K37 K19:K21 J1:J18 J22:J26 K27 J35">
    <cfRule type="duplicateValues" dxfId="1" priority="30"/>
  </conditionalFormatting>
  <conditionalFormatting sqref="H38:I1048576 J36:J37 J19:J21 H1:I18 H22:I26 J27">
    <cfRule type="duplicateValues" dxfId="0" priority="37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8"/>
  <sheetViews>
    <sheetView showGridLines="0" workbookViewId="0">
      <selection activeCell="C3" sqref="C3:I11"/>
    </sheetView>
  </sheetViews>
  <sheetFormatPr baseColWidth="10" defaultColWidth="11" defaultRowHeight="13" x14ac:dyDescent="0"/>
  <cols>
    <col min="3" max="3" width="19.140625" customWidth="1"/>
    <col min="4" max="4" width="18.42578125" customWidth="1"/>
    <col min="5" max="5" width="20.42578125" customWidth="1"/>
    <col min="6" max="6" width="29.42578125" customWidth="1"/>
    <col min="7" max="7" width="23.85546875" customWidth="1"/>
    <col min="8" max="8" width="20.85546875" customWidth="1"/>
    <col min="9" max="9" width="22.42578125" customWidth="1"/>
    <col min="10" max="10" width="34.42578125" customWidth="1"/>
    <col min="11" max="11" width="25.42578125" customWidth="1"/>
  </cols>
  <sheetData>
    <row r="2" spans="3:11" ht="15">
      <c r="C2" s="9" t="s">
        <v>233</v>
      </c>
      <c r="D2" s="9" t="s">
        <v>346</v>
      </c>
      <c r="E2" s="9" t="s">
        <v>234</v>
      </c>
      <c r="F2" s="9" t="s">
        <v>329</v>
      </c>
      <c r="G2" s="9" t="s">
        <v>235</v>
      </c>
      <c r="H2" s="9" t="s">
        <v>236</v>
      </c>
      <c r="I2" s="53" t="s">
        <v>328</v>
      </c>
    </row>
    <row r="3" spans="3:11" ht="15">
      <c r="C3" s="243" t="s">
        <v>237</v>
      </c>
      <c r="D3" s="243" t="s">
        <v>348</v>
      </c>
      <c r="E3" s="259" t="s">
        <v>347</v>
      </c>
      <c r="F3" s="51"/>
      <c r="G3" s="134" t="s">
        <v>330</v>
      </c>
      <c r="H3" s="9">
        <v>1079</v>
      </c>
      <c r="I3" s="331" t="s">
        <v>340</v>
      </c>
    </row>
    <row r="4" spans="3:11" ht="15">
      <c r="C4" s="262"/>
      <c r="D4" s="262"/>
      <c r="E4" s="261"/>
      <c r="F4" s="52"/>
      <c r="G4" s="9" t="s">
        <v>331</v>
      </c>
      <c r="H4" s="9">
        <v>200</v>
      </c>
      <c r="I4" s="331"/>
    </row>
    <row r="5" spans="3:11" ht="15">
      <c r="C5" s="262"/>
      <c r="D5" s="262"/>
      <c r="E5" s="52" t="s">
        <v>332</v>
      </c>
      <c r="F5" s="52" t="s">
        <v>333</v>
      </c>
      <c r="G5" s="8" t="s">
        <v>334</v>
      </c>
      <c r="H5" s="8">
        <v>120</v>
      </c>
      <c r="I5" s="331"/>
    </row>
    <row r="6" spans="3:11" ht="15">
      <c r="C6" s="262"/>
      <c r="D6" s="262"/>
      <c r="E6" s="8" t="s">
        <v>335</v>
      </c>
      <c r="F6" s="8" t="s">
        <v>232</v>
      </c>
      <c r="G6" s="8" t="s">
        <v>336</v>
      </c>
      <c r="H6" s="8">
        <v>95</v>
      </c>
      <c r="I6" s="8" t="s">
        <v>232</v>
      </c>
    </row>
    <row r="7" spans="3:11" ht="15">
      <c r="C7" s="263"/>
      <c r="D7" s="263"/>
      <c r="E7" s="197" t="s">
        <v>622</v>
      </c>
      <c r="F7" s="198" t="s">
        <v>639</v>
      </c>
      <c r="G7" s="199" t="s">
        <v>637</v>
      </c>
      <c r="H7" s="8"/>
      <c r="I7" s="199" t="s">
        <v>630</v>
      </c>
    </row>
    <row r="8" spans="3:11" ht="15">
      <c r="C8" s="242" t="s">
        <v>337</v>
      </c>
      <c r="D8" s="242" t="s">
        <v>350</v>
      </c>
      <c r="E8" s="8" t="s">
        <v>349</v>
      </c>
      <c r="F8" s="8"/>
      <c r="G8" s="134" t="s">
        <v>238</v>
      </c>
      <c r="H8" s="8">
        <v>1481</v>
      </c>
      <c r="I8" s="331" t="s">
        <v>341</v>
      </c>
    </row>
    <row r="9" spans="3:11" ht="15">
      <c r="C9" s="242"/>
      <c r="D9" s="242"/>
      <c r="E9" s="8" t="s">
        <v>239</v>
      </c>
      <c r="F9" s="8" t="s">
        <v>338</v>
      </c>
      <c r="G9" s="8" t="s">
        <v>339</v>
      </c>
      <c r="H9" s="8">
        <v>120</v>
      </c>
      <c r="I9" s="331"/>
    </row>
    <row r="10" spans="3:11" ht="15">
      <c r="C10" s="242"/>
      <c r="D10" s="242"/>
      <c r="E10" s="8" t="s">
        <v>239</v>
      </c>
      <c r="F10" s="8" t="s">
        <v>232</v>
      </c>
      <c r="G10" s="8" t="s">
        <v>336</v>
      </c>
      <c r="H10" s="188">
        <v>110</v>
      </c>
      <c r="I10" s="8" t="s">
        <v>232</v>
      </c>
    </row>
    <row r="11" spans="3:11" ht="15">
      <c r="C11" s="242"/>
      <c r="D11" s="242"/>
      <c r="E11" s="200" t="s">
        <v>632</v>
      </c>
      <c r="F11" s="198" t="s">
        <v>630</v>
      </c>
      <c r="G11" s="199" t="s">
        <v>636</v>
      </c>
      <c r="H11" s="113"/>
      <c r="I11" s="203" t="s">
        <v>630</v>
      </c>
    </row>
    <row r="13" spans="3:11" ht="15">
      <c r="D13" s="129" t="s">
        <v>343</v>
      </c>
      <c r="E13" s="129" t="s">
        <v>234</v>
      </c>
      <c r="F13" s="129" t="s">
        <v>329</v>
      </c>
      <c r="G13" s="129" t="s">
        <v>235</v>
      </c>
      <c r="H13" s="129" t="s">
        <v>236</v>
      </c>
      <c r="I13" s="53" t="s">
        <v>328</v>
      </c>
      <c r="J13" s="132" t="s">
        <v>473</v>
      </c>
      <c r="K13" s="53" t="s">
        <v>474</v>
      </c>
    </row>
    <row r="14" spans="3:11" ht="15">
      <c r="D14" s="243" t="s">
        <v>348</v>
      </c>
      <c r="E14" s="259" t="s">
        <v>347</v>
      </c>
      <c r="F14" s="130"/>
      <c r="G14" s="129" t="s">
        <v>330</v>
      </c>
      <c r="H14" s="129">
        <v>1079</v>
      </c>
      <c r="I14" s="280" t="s">
        <v>340</v>
      </c>
      <c r="J14" s="135" t="s">
        <v>475</v>
      </c>
      <c r="K14" s="328" t="s">
        <v>476</v>
      </c>
    </row>
    <row r="15" spans="3:11" ht="15">
      <c r="D15" s="262"/>
      <c r="E15" s="261"/>
      <c r="F15" s="131"/>
      <c r="G15" s="129" t="s">
        <v>331</v>
      </c>
      <c r="H15" s="129">
        <v>200</v>
      </c>
      <c r="I15" s="280"/>
      <c r="J15" s="135" t="s">
        <v>477</v>
      </c>
      <c r="K15" s="329"/>
    </row>
    <row r="16" spans="3:11" ht="15">
      <c r="D16" s="262"/>
      <c r="E16" s="131" t="s">
        <v>332</v>
      </c>
      <c r="F16" s="131" t="s">
        <v>333</v>
      </c>
      <c r="G16" s="8" t="s">
        <v>334</v>
      </c>
      <c r="H16" s="8">
        <v>120</v>
      </c>
      <c r="I16" s="280"/>
      <c r="J16" s="135" t="s">
        <v>478</v>
      </c>
      <c r="K16" s="329"/>
    </row>
    <row r="17" spans="4:11" ht="15">
      <c r="D17" s="263"/>
      <c r="E17" s="8" t="s">
        <v>332</v>
      </c>
      <c r="F17" s="8" t="s">
        <v>226</v>
      </c>
      <c r="G17" s="8" t="s">
        <v>336</v>
      </c>
      <c r="H17" s="129">
        <v>95</v>
      </c>
      <c r="I17" s="8" t="s">
        <v>226</v>
      </c>
      <c r="J17" s="135" t="s">
        <v>479</v>
      </c>
      <c r="K17" s="329"/>
    </row>
    <row r="18" spans="4:11" ht="15">
      <c r="D18" s="243" t="s">
        <v>229</v>
      </c>
      <c r="E18" s="8" t="s">
        <v>349</v>
      </c>
      <c r="F18" s="8"/>
      <c r="G18" s="8" t="s">
        <v>238</v>
      </c>
      <c r="H18" s="129">
        <v>1481</v>
      </c>
      <c r="I18" s="280" t="s">
        <v>340</v>
      </c>
      <c r="J18" s="135" t="s">
        <v>480</v>
      </c>
      <c r="K18" s="329"/>
    </row>
    <row r="19" spans="4:11" ht="15">
      <c r="D19" s="262"/>
      <c r="E19" s="8" t="s">
        <v>239</v>
      </c>
      <c r="F19" s="8" t="s">
        <v>333</v>
      </c>
      <c r="G19" s="8" t="s">
        <v>339</v>
      </c>
      <c r="H19" s="8">
        <v>120</v>
      </c>
      <c r="I19" s="280"/>
      <c r="J19" s="135" t="s">
        <v>481</v>
      </c>
      <c r="K19" s="329"/>
    </row>
    <row r="20" spans="4:11" ht="15">
      <c r="D20" s="263"/>
      <c r="E20" s="8" t="s">
        <v>239</v>
      </c>
      <c r="F20" s="8" t="s">
        <v>226</v>
      </c>
      <c r="G20" s="8" t="s">
        <v>336</v>
      </c>
      <c r="H20" s="129">
        <v>110</v>
      </c>
      <c r="I20" s="8" t="s">
        <v>226</v>
      </c>
      <c r="J20" s="136" t="s">
        <v>482</v>
      </c>
      <c r="K20" s="330"/>
    </row>
    <row r="29" spans="4:11" ht="15">
      <c r="E29" s="193" t="s">
        <v>2</v>
      </c>
      <c r="F29" s="194" t="s">
        <v>618</v>
      </c>
      <c r="G29" s="194" t="s">
        <v>619</v>
      </c>
      <c r="H29" s="194" t="s">
        <v>620</v>
      </c>
    </row>
    <row r="30" spans="4:11" ht="15">
      <c r="E30" s="321" t="s">
        <v>621</v>
      </c>
      <c r="F30" s="324" t="s">
        <v>622</v>
      </c>
      <c r="G30" s="195"/>
      <c r="H30" s="196" t="s">
        <v>623</v>
      </c>
    </row>
    <row r="31" spans="4:11" ht="15">
      <c r="E31" s="322"/>
      <c r="F31" s="325"/>
      <c r="G31" s="197"/>
      <c r="H31" s="197" t="s">
        <v>624</v>
      </c>
    </row>
    <row r="32" spans="4:11" ht="15">
      <c r="E32" s="322"/>
      <c r="F32" s="197" t="s">
        <v>625</v>
      </c>
      <c r="G32" s="197" t="s">
        <v>626</v>
      </c>
      <c r="H32" s="197" t="s">
        <v>627</v>
      </c>
    </row>
    <row r="33" spans="5:8" ht="15">
      <c r="E33" s="322"/>
      <c r="F33" s="197" t="s">
        <v>625</v>
      </c>
      <c r="G33" s="210" t="s">
        <v>628</v>
      </c>
      <c r="H33" s="210" t="s">
        <v>629</v>
      </c>
    </row>
    <row r="34" spans="5:8" ht="15">
      <c r="E34" s="323"/>
      <c r="F34" s="197" t="s">
        <v>622</v>
      </c>
      <c r="G34" s="210" t="s">
        <v>630</v>
      </c>
      <c r="H34" s="210" t="s">
        <v>638</v>
      </c>
    </row>
    <row r="35" spans="5:8" ht="15">
      <c r="E35" s="326" t="s">
        <v>631</v>
      </c>
      <c r="F35" s="197" t="s">
        <v>632</v>
      </c>
      <c r="G35" s="197"/>
      <c r="H35" s="197" t="s">
        <v>633</v>
      </c>
    </row>
    <row r="36" spans="5:8" ht="15">
      <c r="E36" s="322"/>
      <c r="F36" s="197" t="s">
        <v>634</v>
      </c>
      <c r="G36" s="197" t="s">
        <v>626</v>
      </c>
      <c r="H36" s="197" t="s">
        <v>635</v>
      </c>
    </row>
    <row r="37" spans="5:8" ht="15">
      <c r="E37" s="322"/>
      <c r="F37" s="197" t="s">
        <v>634</v>
      </c>
      <c r="G37" s="210" t="s">
        <v>628</v>
      </c>
      <c r="H37" s="210" t="s">
        <v>629</v>
      </c>
    </row>
    <row r="38" spans="5:8" ht="15">
      <c r="E38" s="327"/>
      <c r="F38" s="197" t="s">
        <v>632</v>
      </c>
      <c r="G38" s="210" t="s">
        <v>630</v>
      </c>
      <c r="H38" s="210" t="s">
        <v>636</v>
      </c>
    </row>
  </sheetData>
  <autoFilter ref="D2:I10"/>
  <mergeCells count="16">
    <mergeCell ref="K14:K20"/>
    <mergeCell ref="D18:D20"/>
    <mergeCell ref="I18:I19"/>
    <mergeCell ref="I3:I5"/>
    <mergeCell ref="I8:I9"/>
    <mergeCell ref="E3:E4"/>
    <mergeCell ref="D14:D17"/>
    <mergeCell ref="E14:E15"/>
    <mergeCell ref="I14:I16"/>
    <mergeCell ref="E30:E34"/>
    <mergeCell ref="F30:F31"/>
    <mergeCell ref="E35:E38"/>
    <mergeCell ref="C3:C7"/>
    <mergeCell ref="D3:D7"/>
    <mergeCell ref="D8:D11"/>
    <mergeCell ref="C8:C11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" workbookViewId="0">
      <selection activeCell="E17" sqref="E17"/>
    </sheetView>
  </sheetViews>
  <sheetFormatPr baseColWidth="10" defaultColWidth="8.5703125" defaultRowHeight="13" x14ac:dyDescent="0"/>
  <cols>
    <col min="1" max="1" width="25.42578125" customWidth="1"/>
    <col min="2" max="2" width="45" customWidth="1"/>
    <col min="4" max="4" width="28.42578125" customWidth="1"/>
    <col min="5" max="5" width="38.42578125" customWidth="1"/>
  </cols>
  <sheetData>
    <row r="1" spans="1:17" ht="15" thickTop="1">
      <c r="A1" s="332" t="s">
        <v>366</v>
      </c>
      <c r="B1" s="333"/>
      <c r="C1" s="66"/>
      <c r="D1" s="332" t="s">
        <v>367</v>
      </c>
      <c r="E1" s="333"/>
      <c r="F1" s="66"/>
      <c r="G1" s="67"/>
      <c r="P1" s="66"/>
      <c r="Q1" s="66"/>
    </row>
    <row r="2" spans="1:17" ht="15" thickBot="1">
      <c r="A2" s="334"/>
      <c r="B2" s="335"/>
      <c r="C2" s="66"/>
      <c r="D2" s="334"/>
      <c r="E2" s="335"/>
      <c r="F2" s="66"/>
      <c r="G2" s="67"/>
      <c r="P2" s="66"/>
      <c r="Q2" s="66"/>
    </row>
    <row r="3" spans="1:17" ht="27" customHeight="1" thickTop="1">
      <c r="A3" s="336"/>
      <c r="B3" s="68" t="s">
        <v>368</v>
      </c>
      <c r="C3" s="66"/>
      <c r="D3" s="338"/>
      <c r="E3" s="69" t="s">
        <v>369</v>
      </c>
      <c r="F3" s="66"/>
      <c r="G3" s="67"/>
      <c r="P3" s="66"/>
      <c r="Q3" s="66"/>
    </row>
    <row r="4" spans="1:17" ht="27" customHeight="1">
      <c r="A4" s="336"/>
      <c r="B4" s="70" t="s">
        <v>370</v>
      </c>
      <c r="C4" s="66"/>
      <c r="D4" s="339"/>
      <c r="E4" s="71" t="s">
        <v>422</v>
      </c>
      <c r="F4" s="66"/>
      <c r="G4" s="67"/>
      <c r="P4" s="66"/>
      <c r="Q4" s="66"/>
    </row>
    <row r="5" spans="1:17" ht="27" customHeight="1" thickBot="1">
      <c r="A5" s="337"/>
      <c r="B5" s="72" t="s">
        <v>371</v>
      </c>
      <c r="C5" s="66"/>
      <c r="D5" s="340"/>
      <c r="E5" s="73" t="s">
        <v>372</v>
      </c>
      <c r="F5" s="66"/>
      <c r="G5" s="67"/>
      <c r="P5" s="66"/>
      <c r="Q5" s="66"/>
    </row>
    <row r="6" spans="1:17" ht="27" customHeight="1" thickTop="1" thickBot="1">
      <c r="A6" s="341" t="s">
        <v>373</v>
      </c>
      <c r="B6" s="341" t="s">
        <v>374</v>
      </c>
      <c r="C6" s="66"/>
      <c r="D6" s="74" t="s">
        <v>373</v>
      </c>
      <c r="E6" s="75" t="s">
        <v>423</v>
      </c>
      <c r="F6" s="66"/>
      <c r="G6" s="67"/>
      <c r="P6" s="66"/>
      <c r="Q6" s="66"/>
    </row>
    <row r="7" spans="1:17" ht="27" customHeight="1" thickTop="1" thickBot="1">
      <c r="A7" s="342"/>
      <c r="B7" s="342"/>
      <c r="C7" s="66"/>
      <c r="D7" s="74" t="s">
        <v>375</v>
      </c>
      <c r="E7" s="74" t="s">
        <v>376</v>
      </c>
      <c r="F7" s="66"/>
      <c r="G7" s="67"/>
      <c r="P7" s="66"/>
      <c r="Q7" s="66"/>
    </row>
    <row r="8" spans="1:17" ht="27" customHeight="1" thickTop="1" thickBot="1">
      <c r="A8" s="341" t="s">
        <v>375</v>
      </c>
      <c r="B8" s="69" t="s">
        <v>377</v>
      </c>
      <c r="C8" s="66"/>
      <c r="D8" s="74" t="s">
        <v>378</v>
      </c>
      <c r="E8" s="74" t="s">
        <v>379</v>
      </c>
      <c r="F8" s="66"/>
      <c r="G8" s="67"/>
      <c r="P8" s="66"/>
      <c r="Q8" s="66"/>
    </row>
    <row r="9" spans="1:17" ht="27" customHeight="1" thickTop="1">
      <c r="A9" s="343"/>
      <c r="B9" s="76" t="s">
        <v>380</v>
      </c>
      <c r="C9" s="66"/>
      <c r="D9" s="341" t="s">
        <v>381</v>
      </c>
      <c r="E9" s="77" t="s">
        <v>382</v>
      </c>
      <c r="F9" s="66"/>
      <c r="G9" s="67"/>
      <c r="H9" s="78" t="s">
        <v>383</v>
      </c>
      <c r="I9" s="78"/>
      <c r="J9" s="78"/>
      <c r="P9" s="66"/>
      <c r="Q9" s="66"/>
    </row>
    <row r="10" spans="1:17" ht="27" customHeight="1" thickBot="1">
      <c r="A10" s="342"/>
      <c r="B10" s="79" t="s">
        <v>384</v>
      </c>
      <c r="C10" s="66"/>
      <c r="D10" s="342"/>
      <c r="E10" s="80" t="s">
        <v>385</v>
      </c>
      <c r="F10" s="66"/>
      <c r="G10" s="81" t="s">
        <v>386</v>
      </c>
      <c r="H10" s="82" t="s">
        <v>387</v>
      </c>
      <c r="I10" s="82" t="s">
        <v>388</v>
      </c>
      <c r="J10" s="65" t="s">
        <v>389</v>
      </c>
      <c r="K10" s="54">
        <v>1</v>
      </c>
      <c r="L10" s="54">
        <v>1</v>
      </c>
      <c r="M10" s="54" t="s">
        <v>390</v>
      </c>
      <c r="N10" s="54" t="s">
        <v>391</v>
      </c>
      <c r="P10" s="66"/>
      <c r="Q10" s="66"/>
    </row>
    <row r="11" spans="1:17" ht="27" customHeight="1" thickTop="1">
      <c r="A11" s="341" t="s">
        <v>378</v>
      </c>
      <c r="B11" s="69" t="s">
        <v>392</v>
      </c>
      <c r="C11" s="66"/>
      <c r="D11" s="341" t="s">
        <v>393</v>
      </c>
      <c r="E11" s="77" t="s">
        <v>394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</row>
    <row r="12" spans="1:17" ht="27" customHeight="1" thickBot="1">
      <c r="A12" s="343"/>
      <c r="B12" s="83" t="s">
        <v>395</v>
      </c>
      <c r="C12" s="66"/>
      <c r="D12" s="342"/>
      <c r="E12" s="84" t="s">
        <v>396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 ht="27" customHeight="1" thickTop="1" thickBot="1">
      <c r="A13" s="342"/>
      <c r="B13" s="85" t="s">
        <v>397</v>
      </c>
      <c r="C13" s="66"/>
      <c r="D13" s="341" t="s">
        <v>398</v>
      </c>
      <c r="E13" s="77" t="s">
        <v>399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</row>
    <row r="14" spans="1:17" ht="27" customHeight="1" thickTop="1" thickBot="1">
      <c r="A14" s="341" t="s">
        <v>393</v>
      </c>
      <c r="B14" s="69" t="s">
        <v>400</v>
      </c>
      <c r="C14" s="66"/>
      <c r="D14" s="342"/>
      <c r="E14" s="84" t="s">
        <v>401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spans="1:17" ht="27" customHeight="1" thickTop="1" thickBot="1">
      <c r="A15" s="342"/>
      <c r="B15" s="84" t="s">
        <v>402</v>
      </c>
      <c r="C15" s="66"/>
      <c r="D15" s="341" t="s">
        <v>403</v>
      </c>
      <c r="E15" s="69" t="s">
        <v>404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spans="1:17" ht="27" customHeight="1" thickTop="1" thickBot="1">
      <c r="A16" s="341" t="s">
        <v>398</v>
      </c>
      <c r="B16" s="77" t="s">
        <v>405</v>
      </c>
      <c r="C16" s="66"/>
      <c r="D16" s="342"/>
      <c r="E16" s="84" t="s">
        <v>406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r="17" spans="1:17" ht="27" customHeight="1" thickTop="1" thickBot="1">
      <c r="A17" s="342"/>
      <c r="B17" s="84" t="s">
        <v>407</v>
      </c>
      <c r="C17" s="66"/>
      <c r="D17" s="74" t="s">
        <v>408</v>
      </c>
      <c r="E17" s="75" t="s">
        <v>409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ht="14" thickTop="1"/>
  </sheetData>
  <mergeCells count="14">
    <mergeCell ref="A8:A10"/>
    <mergeCell ref="D9:D10"/>
    <mergeCell ref="A11:A13"/>
    <mergeCell ref="D11:D12"/>
    <mergeCell ref="D13:D14"/>
    <mergeCell ref="A14:A15"/>
    <mergeCell ref="D15:D16"/>
    <mergeCell ref="A16:A17"/>
    <mergeCell ref="A1:B2"/>
    <mergeCell ref="D1:E2"/>
    <mergeCell ref="A3:A5"/>
    <mergeCell ref="D3:D5"/>
    <mergeCell ref="A6:A7"/>
    <mergeCell ref="B6:B7"/>
  </mergeCells>
  <phoneticPr fontId="48" type="noConversion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2"/>
  <sheetViews>
    <sheetView topLeftCell="B1" workbookViewId="0">
      <selection activeCell="G13" sqref="G13"/>
    </sheetView>
  </sheetViews>
  <sheetFormatPr baseColWidth="10" defaultColWidth="8.5703125" defaultRowHeight="13" x14ac:dyDescent="0"/>
  <cols>
    <col min="1" max="1" width="14.42578125" customWidth="1"/>
    <col min="2" max="2" width="11.42578125" customWidth="1"/>
    <col min="3" max="3" width="27" customWidth="1"/>
    <col min="4" max="4" width="20.42578125" customWidth="1"/>
    <col min="6" max="6" width="11.140625" customWidth="1"/>
    <col min="7" max="7" width="23.42578125" customWidth="1"/>
    <col min="8" max="8" width="11.5703125" customWidth="1"/>
    <col min="10" max="10" width="9.140625" customWidth="1"/>
    <col min="11" max="11" width="4.85546875" customWidth="1"/>
    <col min="12" max="12" width="25.140625" customWidth="1"/>
  </cols>
  <sheetData>
    <row r="1" spans="1:13" ht="15">
      <c r="A1" s="2" t="s">
        <v>169</v>
      </c>
      <c r="B1" s="2" t="s">
        <v>170</v>
      </c>
      <c r="C1" s="111" t="s">
        <v>464</v>
      </c>
      <c r="D1" s="2" t="s">
        <v>328</v>
      </c>
      <c r="E1" s="2" t="s">
        <v>193</v>
      </c>
      <c r="F1" s="109" t="s">
        <v>460</v>
      </c>
      <c r="G1" s="109" t="s">
        <v>461</v>
      </c>
      <c r="H1" s="96" t="s">
        <v>467</v>
      </c>
      <c r="I1" s="122" t="s">
        <v>472</v>
      </c>
      <c r="J1" s="123" t="s">
        <v>446</v>
      </c>
      <c r="K1" s="122" t="s">
        <v>469</v>
      </c>
      <c r="L1" s="124" t="s">
        <v>462</v>
      </c>
      <c r="M1" t="s">
        <v>471</v>
      </c>
    </row>
    <row r="2" spans="1:13" ht="63.75" customHeight="1">
      <c r="A2" s="259" t="s">
        <v>211</v>
      </c>
      <c r="B2" s="344" t="s">
        <v>128</v>
      </c>
      <c r="C2" s="117" t="s">
        <v>212</v>
      </c>
      <c r="D2" s="117" t="s">
        <v>212</v>
      </c>
      <c r="E2" s="118" t="s">
        <v>213</v>
      </c>
      <c r="F2" s="112" t="s">
        <v>465</v>
      </c>
      <c r="G2" s="137" t="s">
        <v>217</v>
      </c>
      <c r="H2" s="116" t="s">
        <v>468</v>
      </c>
      <c r="I2" s="125" t="str">
        <f>TEXT(ROW(A1), "0000")</f>
        <v>0001</v>
      </c>
      <c r="J2" s="125" t="str">
        <f>VLOOKUP(G2,C:E,3,0)</f>
        <v>3DG2</v>
      </c>
      <c r="K2" s="126" t="s">
        <v>470</v>
      </c>
      <c r="L2" s="127" t="str">
        <f>$H$2&amp;I2&amp;$J$2&amp;$K$2</f>
        <v>PRE025100013DG2A0</v>
      </c>
    </row>
    <row r="3" spans="1:13" ht="15">
      <c r="A3" s="260"/>
      <c r="B3" s="345"/>
      <c r="C3" s="117" t="s">
        <v>444</v>
      </c>
      <c r="D3" s="117" t="s">
        <v>214</v>
      </c>
      <c r="E3" s="119" t="s">
        <v>215</v>
      </c>
      <c r="I3" s="115" t="str">
        <f t="shared" ref="I3:I66" si="0">TEXT(ROW(A2), "0000")</f>
        <v>0002</v>
      </c>
      <c r="L3" t="str">
        <f t="shared" ref="L3:L66" si="1">$H$2&amp;I3&amp;$J$2&amp;$K$2</f>
        <v>PRE025100023DG2A0</v>
      </c>
    </row>
    <row r="4" spans="1:13" ht="15">
      <c r="A4" s="260"/>
      <c r="B4" s="346"/>
      <c r="C4" s="117" t="s">
        <v>216</v>
      </c>
      <c r="D4" s="117" t="s">
        <v>214</v>
      </c>
      <c r="E4" s="119" t="s">
        <v>215</v>
      </c>
      <c r="I4" s="115" t="str">
        <f t="shared" si="0"/>
        <v>0003</v>
      </c>
      <c r="L4" t="str">
        <f t="shared" si="1"/>
        <v>PRE025100033DG2A0</v>
      </c>
    </row>
    <row r="5" spans="1:13" ht="15">
      <c r="A5" s="261"/>
      <c r="B5" s="120" t="s">
        <v>190</v>
      </c>
      <c r="C5" s="117" t="s">
        <v>217</v>
      </c>
      <c r="D5" s="117" t="s">
        <v>218</v>
      </c>
      <c r="E5" s="121" t="s">
        <v>219</v>
      </c>
      <c r="I5" s="115" t="str">
        <f t="shared" si="0"/>
        <v>0004</v>
      </c>
      <c r="L5" t="str">
        <f t="shared" si="1"/>
        <v>PRE025100043DG2A0</v>
      </c>
    </row>
    <row r="6" spans="1:13">
      <c r="I6" s="115" t="str">
        <f t="shared" si="0"/>
        <v>0005</v>
      </c>
      <c r="L6" t="str">
        <f t="shared" si="1"/>
        <v>PRE025100053DG2A0</v>
      </c>
    </row>
    <row r="7" spans="1:13">
      <c r="I7" s="115" t="str">
        <f t="shared" si="0"/>
        <v>0006</v>
      </c>
      <c r="L7" t="str">
        <f t="shared" si="1"/>
        <v>PRE025100063DG2A0</v>
      </c>
    </row>
    <row r="8" spans="1:13">
      <c r="I8" s="115" t="str">
        <f t="shared" si="0"/>
        <v>0007</v>
      </c>
      <c r="L8" t="str">
        <f t="shared" si="1"/>
        <v>PRE025100073DG2A0</v>
      </c>
    </row>
    <row r="9" spans="1:13">
      <c r="I9" s="115" t="str">
        <f t="shared" si="0"/>
        <v>0008</v>
      </c>
      <c r="L9" t="str">
        <f t="shared" si="1"/>
        <v>PRE025100083DG2A0</v>
      </c>
    </row>
    <row r="10" spans="1:13">
      <c r="I10" s="115" t="str">
        <f t="shared" si="0"/>
        <v>0009</v>
      </c>
      <c r="L10" t="str">
        <f t="shared" si="1"/>
        <v>PRE025100093DG2A0</v>
      </c>
    </row>
    <row r="11" spans="1:13">
      <c r="I11" s="115" t="str">
        <f t="shared" si="0"/>
        <v>0010</v>
      </c>
      <c r="L11" t="str">
        <f t="shared" si="1"/>
        <v>PRE025100103DG2A0</v>
      </c>
    </row>
    <row r="12" spans="1:13">
      <c r="I12" s="115" t="str">
        <f t="shared" si="0"/>
        <v>0011</v>
      </c>
      <c r="L12" t="str">
        <f t="shared" si="1"/>
        <v>PRE025100113DG2A0</v>
      </c>
    </row>
    <row r="13" spans="1:13">
      <c r="I13" s="115" t="str">
        <f t="shared" si="0"/>
        <v>0012</v>
      </c>
      <c r="L13" t="str">
        <f t="shared" si="1"/>
        <v>PRE025100123DG2A0</v>
      </c>
    </row>
    <row r="14" spans="1:13">
      <c r="I14" s="115" t="str">
        <f t="shared" si="0"/>
        <v>0013</v>
      </c>
      <c r="L14" t="str">
        <f t="shared" si="1"/>
        <v>PRE025100133DG2A0</v>
      </c>
    </row>
    <row r="15" spans="1:13">
      <c r="I15" s="115" t="str">
        <f t="shared" si="0"/>
        <v>0014</v>
      </c>
      <c r="L15" t="str">
        <f t="shared" si="1"/>
        <v>PRE025100143DG2A0</v>
      </c>
    </row>
    <row r="16" spans="1:13">
      <c r="I16" s="115" t="str">
        <f t="shared" si="0"/>
        <v>0015</v>
      </c>
      <c r="L16" t="str">
        <f t="shared" si="1"/>
        <v>PRE025100153DG2A0</v>
      </c>
    </row>
    <row r="17" spans="9:12">
      <c r="I17" s="115" t="str">
        <f t="shared" si="0"/>
        <v>0016</v>
      </c>
      <c r="L17" t="str">
        <f t="shared" si="1"/>
        <v>PRE025100163DG2A0</v>
      </c>
    </row>
    <row r="18" spans="9:12">
      <c r="I18" s="115" t="str">
        <f t="shared" si="0"/>
        <v>0017</v>
      </c>
      <c r="L18" t="str">
        <f>$H$2&amp;I18&amp;$J$2&amp;$K$2</f>
        <v>PRE025100173DG2A0</v>
      </c>
    </row>
    <row r="19" spans="9:12">
      <c r="I19" s="115" t="str">
        <f t="shared" si="0"/>
        <v>0018</v>
      </c>
      <c r="L19" t="str">
        <f t="shared" si="1"/>
        <v>PRE025100183DG2A0</v>
      </c>
    </row>
    <row r="20" spans="9:12">
      <c r="I20" s="115" t="str">
        <f t="shared" si="0"/>
        <v>0019</v>
      </c>
      <c r="L20" t="str">
        <f t="shared" si="1"/>
        <v>PRE025100193DG2A0</v>
      </c>
    </row>
    <row r="21" spans="9:12">
      <c r="I21" s="115" t="str">
        <f t="shared" si="0"/>
        <v>0020</v>
      </c>
      <c r="L21" t="str">
        <f t="shared" si="1"/>
        <v>PRE025100203DG2A0</v>
      </c>
    </row>
    <row r="22" spans="9:12">
      <c r="I22" s="115" t="str">
        <f t="shared" si="0"/>
        <v>0021</v>
      </c>
      <c r="L22" t="str">
        <f t="shared" si="1"/>
        <v>PRE025100213DG2A0</v>
      </c>
    </row>
    <row r="23" spans="9:12">
      <c r="I23" s="115" t="str">
        <f t="shared" si="0"/>
        <v>0022</v>
      </c>
      <c r="L23" t="str">
        <f t="shared" si="1"/>
        <v>PRE025100223DG2A0</v>
      </c>
    </row>
    <row r="24" spans="9:12">
      <c r="I24" s="115" t="str">
        <f t="shared" si="0"/>
        <v>0023</v>
      </c>
      <c r="L24" t="str">
        <f t="shared" si="1"/>
        <v>PRE025100233DG2A0</v>
      </c>
    </row>
    <row r="25" spans="9:12">
      <c r="I25" s="115" t="str">
        <f t="shared" si="0"/>
        <v>0024</v>
      </c>
      <c r="L25" t="str">
        <f t="shared" si="1"/>
        <v>PRE025100243DG2A0</v>
      </c>
    </row>
    <row r="26" spans="9:12">
      <c r="I26" s="115" t="str">
        <f t="shared" si="0"/>
        <v>0025</v>
      </c>
      <c r="L26" t="str">
        <f t="shared" si="1"/>
        <v>PRE025100253DG2A0</v>
      </c>
    </row>
    <row r="27" spans="9:12">
      <c r="I27" s="115" t="str">
        <f t="shared" si="0"/>
        <v>0026</v>
      </c>
      <c r="L27" t="str">
        <f t="shared" si="1"/>
        <v>PRE025100263DG2A0</v>
      </c>
    </row>
    <row r="28" spans="9:12">
      <c r="I28" s="115" t="str">
        <f t="shared" si="0"/>
        <v>0027</v>
      </c>
      <c r="L28" t="str">
        <f t="shared" si="1"/>
        <v>PRE025100273DG2A0</v>
      </c>
    </row>
    <row r="29" spans="9:12">
      <c r="I29" s="115" t="str">
        <f t="shared" si="0"/>
        <v>0028</v>
      </c>
      <c r="L29" t="str">
        <f t="shared" si="1"/>
        <v>PRE025100283DG2A0</v>
      </c>
    </row>
    <row r="30" spans="9:12">
      <c r="I30" s="115" t="str">
        <f t="shared" si="0"/>
        <v>0029</v>
      </c>
      <c r="L30" t="str">
        <f t="shared" si="1"/>
        <v>PRE025100293DG2A0</v>
      </c>
    </row>
    <row r="31" spans="9:12">
      <c r="I31" s="115" t="str">
        <f t="shared" si="0"/>
        <v>0030</v>
      </c>
      <c r="L31" t="str">
        <f t="shared" si="1"/>
        <v>PRE025100303DG2A0</v>
      </c>
    </row>
    <row r="32" spans="9:12">
      <c r="I32" s="115" t="str">
        <f t="shared" si="0"/>
        <v>0031</v>
      </c>
      <c r="L32" t="str">
        <f t="shared" si="1"/>
        <v>PRE025100313DG2A0</v>
      </c>
    </row>
    <row r="33" spans="9:12">
      <c r="I33" s="115" t="str">
        <f t="shared" si="0"/>
        <v>0032</v>
      </c>
      <c r="L33" t="str">
        <f t="shared" si="1"/>
        <v>PRE025100323DG2A0</v>
      </c>
    </row>
    <row r="34" spans="9:12">
      <c r="I34" s="115" t="str">
        <f t="shared" si="0"/>
        <v>0033</v>
      </c>
      <c r="L34" t="str">
        <f t="shared" si="1"/>
        <v>PRE025100333DG2A0</v>
      </c>
    </row>
    <row r="35" spans="9:12">
      <c r="I35" s="115" t="str">
        <f t="shared" si="0"/>
        <v>0034</v>
      </c>
      <c r="L35" t="str">
        <f t="shared" si="1"/>
        <v>PRE025100343DG2A0</v>
      </c>
    </row>
    <row r="36" spans="9:12">
      <c r="I36" s="115" t="str">
        <f t="shared" si="0"/>
        <v>0035</v>
      </c>
      <c r="L36" t="str">
        <f t="shared" si="1"/>
        <v>PRE025100353DG2A0</v>
      </c>
    </row>
    <row r="37" spans="9:12">
      <c r="I37" s="115" t="str">
        <f t="shared" si="0"/>
        <v>0036</v>
      </c>
      <c r="L37" t="str">
        <f t="shared" si="1"/>
        <v>PRE025100363DG2A0</v>
      </c>
    </row>
    <row r="38" spans="9:12">
      <c r="I38" s="115" t="str">
        <f t="shared" si="0"/>
        <v>0037</v>
      </c>
      <c r="L38" t="str">
        <f t="shared" si="1"/>
        <v>PRE025100373DG2A0</v>
      </c>
    </row>
    <row r="39" spans="9:12">
      <c r="I39" s="115" t="str">
        <f t="shared" si="0"/>
        <v>0038</v>
      </c>
      <c r="L39" t="str">
        <f t="shared" si="1"/>
        <v>PRE025100383DG2A0</v>
      </c>
    </row>
    <row r="40" spans="9:12">
      <c r="I40" s="115" t="str">
        <f t="shared" si="0"/>
        <v>0039</v>
      </c>
      <c r="L40" t="str">
        <f t="shared" si="1"/>
        <v>PRE025100393DG2A0</v>
      </c>
    </row>
    <row r="41" spans="9:12">
      <c r="I41" s="115" t="str">
        <f t="shared" si="0"/>
        <v>0040</v>
      </c>
      <c r="L41" t="str">
        <f t="shared" si="1"/>
        <v>PRE025100403DG2A0</v>
      </c>
    </row>
    <row r="42" spans="9:12">
      <c r="I42" s="115" t="str">
        <f t="shared" si="0"/>
        <v>0041</v>
      </c>
      <c r="L42" t="str">
        <f t="shared" si="1"/>
        <v>PRE025100413DG2A0</v>
      </c>
    </row>
    <row r="43" spans="9:12">
      <c r="I43" s="115" t="str">
        <f t="shared" si="0"/>
        <v>0042</v>
      </c>
      <c r="L43" t="str">
        <f t="shared" si="1"/>
        <v>PRE025100423DG2A0</v>
      </c>
    </row>
    <row r="44" spans="9:12">
      <c r="I44" s="115" t="str">
        <f t="shared" si="0"/>
        <v>0043</v>
      </c>
      <c r="L44" t="str">
        <f t="shared" si="1"/>
        <v>PRE025100433DG2A0</v>
      </c>
    </row>
    <row r="45" spans="9:12">
      <c r="I45" s="115" t="str">
        <f t="shared" si="0"/>
        <v>0044</v>
      </c>
      <c r="L45" t="str">
        <f t="shared" si="1"/>
        <v>PRE025100443DG2A0</v>
      </c>
    </row>
    <row r="46" spans="9:12">
      <c r="I46" s="115" t="str">
        <f t="shared" si="0"/>
        <v>0045</v>
      </c>
      <c r="L46" t="str">
        <f t="shared" si="1"/>
        <v>PRE025100453DG2A0</v>
      </c>
    </row>
    <row r="47" spans="9:12">
      <c r="I47" s="115" t="str">
        <f t="shared" si="0"/>
        <v>0046</v>
      </c>
      <c r="L47" t="str">
        <f t="shared" si="1"/>
        <v>PRE025100463DG2A0</v>
      </c>
    </row>
    <row r="48" spans="9:12">
      <c r="I48" s="115" t="str">
        <f t="shared" si="0"/>
        <v>0047</v>
      </c>
      <c r="L48" t="str">
        <f t="shared" si="1"/>
        <v>PRE025100473DG2A0</v>
      </c>
    </row>
    <row r="49" spans="9:12">
      <c r="I49" s="115" t="str">
        <f t="shared" si="0"/>
        <v>0048</v>
      </c>
      <c r="L49" t="str">
        <f t="shared" si="1"/>
        <v>PRE025100483DG2A0</v>
      </c>
    </row>
    <row r="50" spans="9:12">
      <c r="I50" s="115" t="str">
        <f t="shared" si="0"/>
        <v>0049</v>
      </c>
      <c r="L50" t="str">
        <f t="shared" si="1"/>
        <v>PRE025100493DG2A0</v>
      </c>
    </row>
    <row r="51" spans="9:12">
      <c r="I51" s="115" t="str">
        <f t="shared" si="0"/>
        <v>0050</v>
      </c>
      <c r="L51" t="str">
        <f t="shared" si="1"/>
        <v>PRE025100503DG2A0</v>
      </c>
    </row>
    <row r="52" spans="9:12">
      <c r="I52" s="115" t="str">
        <f t="shared" si="0"/>
        <v>0051</v>
      </c>
      <c r="L52" t="str">
        <f t="shared" si="1"/>
        <v>PRE025100513DG2A0</v>
      </c>
    </row>
    <row r="53" spans="9:12">
      <c r="I53" s="115" t="str">
        <f t="shared" si="0"/>
        <v>0052</v>
      </c>
      <c r="L53" t="str">
        <f t="shared" si="1"/>
        <v>PRE025100523DG2A0</v>
      </c>
    </row>
    <row r="54" spans="9:12">
      <c r="I54" s="115" t="str">
        <f t="shared" si="0"/>
        <v>0053</v>
      </c>
      <c r="L54" t="str">
        <f t="shared" si="1"/>
        <v>PRE025100533DG2A0</v>
      </c>
    </row>
    <row r="55" spans="9:12">
      <c r="I55" s="115" t="str">
        <f t="shared" si="0"/>
        <v>0054</v>
      </c>
      <c r="L55" t="str">
        <f t="shared" si="1"/>
        <v>PRE025100543DG2A0</v>
      </c>
    </row>
    <row r="56" spans="9:12">
      <c r="I56" s="115" t="str">
        <f t="shared" si="0"/>
        <v>0055</v>
      </c>
      <c r="L56" t="str">
        <f t="shared" si="1"/>
        <v>PRE025100553DG2A0</v>
      </c>
    </row>
    <row r="57" spans="9:12">
      <c r="I57" s="115" t="str">
        <f t="shared" si="0"/>
        <v>0056</v>
      </c>
      <c r="L57" t="str">
        <f t="shared" si="1"/>
        <v>PRE025100563DG2A0</v>
      </c>
    </row>
    <row r="58" spans="9:12">
      <c r="I58" s="115" t="str">
        <f t="shared" si="0"/>
        <v>0057</v>
      </c>
      <c r="L58" t="str">
        <f t="shared" si="1"/>
        <v>PRE025100573DG2A0</v>
      </c>
    </row>
    <row r="59" spans="9:12">
      <c r="I59" s="115" t="str">
        <f t="shared" si="0"/>
        <v>0058</v>
      </c>
      <c r="L59" t="str">
        <f t="shared" si="1"/>
        <v>PRE025100583DG2A0</v>
      </c>
    </row>
    <row r="60" spans="9:12">
      <c r="I60" s="115" t="str">
        <f t="shared" si="0"/>
        <v>0059</v>
      </c>
      <c r="L60" t="str">
        <f t="shared" si="1"/>
        <v>PRE025100593DG2A0</v>
      </c>
    </row>
    <row r="61" spans="9:12">
      <c r="I61" s="115" t="str">
        <f t="shared" si="0"/>
        <v>0060</v>
      </c>
      <c r="L61" t="str">
        <f t="shared" si="1"/>
        <v>PRE025100603DG2A0</v>
      </c>
    </row>
    <row r="62" spans="9:12">
      <c r="I62" s="115" t="str">
        <f t="shared" si="0"/>
        <v>0061</v>
      </c>
      <c r="L62" t="str">
        <f t="shared" si="1"/>
        <v>PRE025100613DG2A0</v>
      </c>
    </row>
    <row r="63" spans="9:12">
      <c r="I63" s="115" t="str">
        <f t="shared" si="0"/>
        <v>0062</v>
      </c>
      <c r="L63" t="str">
        <f t="shared" si="1"/>
        <v>PRE025100623DG2A0</v>
      </c>
    </row>
    <row r="64" spans="9:12">
      <c r="I64" s="115" t="str">
        <f t="shared" si="0"/>
        <v>0063</v>
      </c>
      <c r="L64" t="str">
        <f t="shared" si="1"/>
        <v>PRE025100633DG2A0</v>
      </c>
    </row>
    <row r="65" spans="9:12">
      <c r="I65" s="115" t="str">
        <f t="shared" si="0"/>
        <v>0064</v>
      </c>
      <c r="L65" t="str">
        <f t="shared" si="1"/>
        <v>PRE025100643DG2A0</v>
      </c>
    </row>
    <row r="66" spans="9:12">
      <c r="I66" s="115" t="str">
        <f t="shared" si="0"/>
        <v>0065</v>
      </c>
      <c r="L66" t="str">
        <f t="shared" si="1"/>
        <v>PRE025100653DG2A0</v>
      </c>
    </row>
    <row r="67" spans="9:12">
      <c r="I67" s="115" t="str">
        <f t="shared" ref="I67:I130" si="2">TEXT(ROW(A66), "0000")</f>
        <v>0066</v>
      </c>
      <c r="L67" t="str">
        <f t="shared" ref="L67:L130" si="3">$H$2&amp;I67&amp;$J$2&amp;$K$2</f>
        <v>PRE025100663DG2A0</v>
      </c>
    </row>
    <row r="68" spans="9:12">
      <c r="I68" s="115" t="str">
        <f t="shared" si="2"/>
        <v>0067</v>
      </c>
      <c r="L68" t="str">
        <f t="shared" si="3"/>
        <v>PRE025100673DG2A0</v>
      </c>
    </row>
    <row r="69" spans="9:12">
      <c r="I69" s="115" t="str">
        <f t="shared" si="2"/>
        <v>0068</v>
      </c>
      <c r="L69" t="str">
        <f t="shared" si="3"/>
        <v>PRE025100683DG2A0</v>
      </c>
    </row>
    <row r="70" spans="9:12">
      <c r="I70" s="115" t="str">
        <f t="shared" si="2"/>
        <v>0069</v>
      </c>
      <c r="L70" t="str">
        <f t="shared" si="3"/>
        <v>PRE025100693DG2A0</v>
      </c>
    </row>
    <row r="71" spans="9:12">
      <c r="I71" s="115" t="str">
        <f t="shared" si="2"/>
        <v>0070</v>
      </c>
      <c r="L71" t="str">
        <f t="shared" si="3"/>
        <v>PRE025100703DG2A0</v>
      </c>
    </row>
    <row r="72" spans="9:12">
      <c r="I72" s="115" t="str">
        <f t="shared" si="2"/>
        <v>0071</v>
      </c>
      <c r="L72" t="str">
        <f t="shared" si="3"/>
        <v>PRE025100713DG2A0</v>
      </c>
    </row>
    <row r="73" spans="9:12">
      <c r="I73" s="115" t="str">
        <f t="shared" si="2"/>
        <v>0072</v>
      </c>
      <c r="L73" t="str">
        <f t="shared" si="3"/>
        <v>PRE025100723DG2A0</v>
      </c>
    </row>
    <row r="74" spans="9:12">
      <c r="I74" s="115" t="str">
        <f t="shared" si="2"/>
        <v>0073</v>
      </c>
      <c r="L74" t="str">
        <f t="shared" si="3"/>
        <v>PRE025100733DG2A0</v>
      </c>
    </row>
    <row r="75" spans="9:12">
      <c r="I75" s="115" t="str">
        <f t="shared" si="2"/>
        <v>0074</v>
      </c>
      <c r="L75" t="str">
        <f t="shared" si="3"/>
        <v>PRE025100743DG2A0</v>
      </c>
    </row>
    <row r="76" spans="9:12">
      <c r="I76" s="115" t="str">
        <f t="shared" si="2"/>
        <v>0075</v>
      </c>
      <c r="L76" t="str">
        <f t="shared" si="3"/>
        <v>PRE025100753DG2A0</v>
      </c>
    </row>
    <row r="77" spans="9:12">
      <c r="I77" s="115" t="str">
        <f t="shared" si="2"/>
        <v>0076</v>
      </c>
      <c r="L77" t="str">
        <f t="shared" si="3"/>
        <v>PRE025100763DG2A0</v>
      </c>
    </row>
    <row r="78" spans="9:12">
      <c r="I78" s="115" t="str">
        <f t="shared" si="2"/>
        <v>0077</v>
      </c>
      <c r="L78" t="str">
        <f t="shared" si="3"/>
        <v>PRE025100773DG2A0</v>
      </c>
    </row>
    <row r="79" spans="9:12">
      <c r="I79" s="115" t="str">
        <f t="shared" si="2"/>
        <v>0078</v>
      </c>
      <c r="L79" t="str">
        <f t="shared" si="3"/>
        <v>PRE025100783DG2A0</v>
      </c>
    </row>
    <row r="80" spans="9:12">
      <c r="I80" s="115" t="str">
        <f t="shared" si="2"/>
        <v>0079</v>
      </c>
      <c r="L80" t="str">
        <f t="shared" si="3"/>
        <v>PRE025100793DG2A0</v>
      </c>
    </row>
    <row r="81" spans="9:12">
      <c r="I81" s="115" t="str">
        <f t="shared" si="2"/>
        <v>0080</v>
      </c>
      <c r="L81" t="str">
        <f t="shared" si="3"/>
        <v>PRE025100803DG2A0</v>
      </c>
    </row>
    <row r="82" spans="9:12">
      <c r="I82" s="115" t="str">
        <f t="shared" si="2"/>
        <v>0081</v>
      </c>
      <c r="L82" t="str">
        <f t="shared" si="3"/>
        <v>PRE025100813DG2A0</v>
      </c>
    </row>
    <row r="83" spans="9:12">
      <c r="I83" s="115" t="str">
        <f t="shared" si="2"/>
        <v>0082</v>
      </c>
      <c r="L83" t="str">
        <f t="shared" si="3"/>
        <v>PRE025100823DG2A0</v>
      </c>
    </row>
    <row r="84" spans="9:12">
      <c r="I84" s="115" t="str">
        <f t="shared" si="2"/>
        <v>0083</v>
      </c>
      <c r="L84" t="str">
        <f t="shared" si="3"/>
        <v>PRE025100833DG2A0</v>
      </c>
    </row>
    <row r="85" spans="9:12">
      <c r="I85" s="115" t="str">
        <f t="shared" si="2"/>
        <v>0084</v>
      </c>
      <c r="L85" t="str">
        <f t="shared" si="3"/>
        <v>PRE025100843DG2A0</v>
      </c>
    </row>
    <row r="86" spans="9:12">
      <c r="I86" s="115" t="str">
        <f t="shared" si="2"/>
        <v>0085</v>
      </c>
      <c r="L86" t="str">
        <f t="shared" si="3"/>
        <v>PRE025100853DG2A0</v>
      </c>
    </row>
    <row r="87" spans="9:12">
      <c r="I87" s="115" t="str">
        <f t="shared" si="2"/>
        <v>0086</v>
      </c>
      <c r="L87" t="str">
        <f t="shared" si="3"/>
        <v>PRE025100863DG2A0</v>
      </c>
    </row>
    <row r="88" spans="9:12">
      <c r="I88" s="115" t="str">
        <f t="shared" si="2"/>
        <v>0087</v>
      </c>
      <c r="L88" t="str">
        <f t="shared" si="3"/>
        <v>PRE025100873DG2A0</v>
      </c>
    </row>
    <row r="89" spans="9:12">
      <c r="I89" s="115" t="str">
        <f t="shared" si="2"/>
        <v>0088</v>
      </c>
      <c r="L89" t="str">
        <f t="shared" si="3"/>
        <v>PRE025100883DG2A0</v>
      </c>
    </row>
    <row r="90" spans="9:12">
      <c r="I90" s="115" t="str">
        <f t="shared" si="2"/>
        <v>0089</v>
      </c>
      <c r="L90" t="str">
        <f t="shared" si="3"/>
        <v>PRE025100893DG2A0</v>
      </c>
    </row>
    <row r="91" spans="9:12">
      <c r="I91" s="115" t="str">
        <f t="shared" si="2"/>
        <v>0090</v>
      </c>
      <c r="L91" t="str">
        <f t="shared" si="3"/>
        <v>PRE025100903DG2A0</v>
      </c>
    </row>
    <row r="92" spans="9:12">
      <c r="I92" s="115" t="str">
        <f t="shared" si="2"/>
        <v>0091</v>
      </c>
      <c r="L92" t="str">
        <f t="shared" si="3"/>
        <v>PRE025100913DG2A0</v>
      </c>
    </row>
    <row r="93" spans="9:12">
      <c r="I93" s="115" t="str">
        <f t="shared" si="2"/>
        <v>0092</v>
      </c>
      <c r="L93" t="str">
        <f t="shared" si="3"/>
        <v>PRE025100923DG2A0</v>
      </c>
    </row>
    <row r="94" spans="9:12">
      <c r="I94" s="115" t="str">
        <f t="shared" si="2"/>
        <v>0093</v>
      </c>
      <c r="L94" t="str">
        <f t="shared" si="3"/>
        <v>PRE025100933DG2A0</v>
      </c>
    </row>
    <row r="95" spans="9:12">
      <c r="I95" s="115" t="str">
        <f t="shared" si="2"/>
        <v>0094</v>
      </c>
      <c r="L95" t="str">
        <f t="shared" si="3"/>
        <v>PRE025100943DG2A0</v>
      </c>
    </row>
    <row r="96" spans="9:12">
      <c r="I96" s="115" t="str">
        <f t="shared" si="2"/>
        <v>0095</v>
      </c>
      <c r="L96" t="str">
        <f t="shared" si="3"/>
        <v>PRE025100953DG2A0</v>
      </c>
    </row>
    <row r="97" spans="9:12">
      <c r="I97" s="115" t="str">
        <f t="shared" si="2"/>
        <v>0096</v>
      </c>
      <c r="L97" t="str">
        <f t="shared" si="3"/>
        <v>PRE025100963DG2A0</v>
      </c>
    </row>
    <row r="98" spans="9:12">
      <c r="I98" s="115" t="str">
        <f t="shared" si="2"/>
        <v>0097</v>
      </c>
      <c r="L98" t="str">
        <f t="shared" si="3"/>
        <v>PRE025100973DG2A0</v>
      </c>
    </row>
    <row r="99" spans="9:12">
      <c r="I99" s="115" t="str">
        <f t="shared" si="2"/>
        <v>0098</v>
      </c>
      <c r="L99" t="str">
        <f t="shared" si="3"/>
        <v>PRE025100983DG2A0</v>
      </c>
    </row>
    <row r="100" spans="9:12">
      <c r="I100" s="115" t="str">
        <f t="shared" si="2"/>
        <v>0099</v>
      </c>
      <c r="L100" t="str">
        <f t="shared" si="3"/>
        <v>PRE025100993DG2A0</v>
      </c>
    </row>
    <row r="101" spans="9:12">
      <c r="I101" s="115" t="str">
        <f t="shared" si="2"/>
        <v>0100</v>
      </c>
      <c r="L101" t="str">
        <f t="shared" si="3"/>
        <v>PRE025101003DG2A0</v>
      </c>
    </row>
    <row r="102" spans="9:12">
      <c r="I102" s="115" t="str">
        <f t="shared" si="2"/>
        <v>0101</v>
      </c>
      <c r="L102" t="str">
        <f t="shared" si="3"/>
        <v>PRE025101013DG2A0</v>
      </c>
    </row>
    <row r="103" spans="9:12">
      <c r="I103" s="115" t="str">
        <f t="shared" si="2"/>
        <v>0102</v>
      </c>
      <c r="L103" t="str">
        <f t="shared" si="3"/>
        <v>PRE025101023DG2A0</v>
      </c>
    </row>
    <row r="104" spans="9:12">
      <c r="I104" s="115" t="str">
        <f t="shared" si="2"/>
        <v>0103</v>
      </c>
      <c r="L104" t="str">
        <f t="shared" si="3"/>
        <v>PRE025101033DG2A0</v>
      </c>
    </row>
    <row r="105" spans="9:12">
      <c r="I105" s="115" t="str">
        <f t="shared" si="2"/>
        <v>0104</v>
      </c>
      <c r="L105" t="str">
        <f t="shared" si="3"/>
        <v>PRE025101043DG2A0</v>
      </c>
    </row>
    <row r="106" spans="9:12">
      <c r="I106" s="115" t="str">
        <f t="shared" si="2"/>
        <v>0105</v>
      </c>
      <c r="L106" t="str">
        <f t="shared" si="3"/>
        <v>PRE025101053DG2A0</v>
      </c>
    </row>
    <row r="107" spans="9:12">
      <c r="I107" s="115" t="str">
        <f t="shared" si="2"/>
        <v>0106</v>
      </c>
      <c r="L107" t="str">
        <f t="shared" si="3"/>
        <v>PRE025101063DG2A0</v>
      </c>
    </row>
    <row r="108" spans="9:12">
      <c r="I108" s="115" t="str">
        <f t="shared" si="2"/>
        <v>0107</v>
      </c>
      <c r="L108" t="str">
        <f t="shared" si="3"/>
        <v>PRE025101073DG2A0</v>
      </c>
    </row>
    <row r="109" spans="9:12">
      <c r="I109" s="115" t="str">
        <f t="shared" si="2"/>
        <v>0108</v>
      </c>
      <c r="L109" t="str">
        <f t="shared" si="3"/>
        <v>PRE025101083DG2A0</v>
      </c>
    </row>
    <row r="110" spans="9:12">
      <c r="I110" s="115" t="str">
        <f t="shared" si="2"/>
        <v>0109</v>
      </c>
      <c r="L110" t="str">
        <f t="shared" si="3"/>
        <v>PRE025101093DG2A0</v>
      </c>
    </row>
    <row r="111" spans="9:12">
      <c r="I111" s="115" t="str">
        <f t="shared" si="2"/>
        <v>0110</v>
      </c>
      <c r="L111" t="str">
        <f t="shared" si="3"/>
        <v>PRE025101103DG2A0</v>
      </c>
    </row>
    <row r="112" spans="9:12">
      <c r="I112" s="115" t="str">
        <f t="shared" si="2"/>
        <v>0111</v>
      </c>
      <c r="L112" t="str">
        <f t="shared" si="3"/>
        <v>PRE025101113DG2A0</v>
      </c>
    </row>
    <row r="113" spans="9:12">
      <c r="I113" s="115" t="str">
        <f t="shared" si="2"/>
        <v>0112</v>
      </c>
      <c r="L113" t="str">
        <f t="shared" si="3"/>
        <v>PRE025101123DG2A0</v>
      </c>
    </row>
    <row r="114" spans="9:12">
      <c r="I114" s="115" t="str">
        <f t="shared" si="2"/>
        <v>0113</v>
      </c>
      <c r="L114" t="str">
        <f t="shared" si="3"/>
        <v>PRE025101133DG2A0</v>
      </c>
    </row>
    <row r="115" spans="9:12">
      <c r="I115" s="115" t="str">
        <f t="shared" si="2"/>
        <v>0114</v>
      </c>
      <c r="L115" t="str">
        <f t="shared" si="3"/>
        <v>PRE025101143DG2A0</v>
      </c>
    </row>
    <row r="116" spans="9:12">
      <c r="I116" s="115" t="str">
        <f t="shared" si="2"/>
        <v>0115</v>
      </c>
      <c r="L116" t="str">
        <f t="shared" si="3"/>
        <v>PRE025101153DG2A0</v>
      </c>
    </row>
    <row r="117" spans="9:12">
      <c r="I117" s="115" t="str">
        <f t="shared" si="2"/>
        <v>0116</v>
      </c>
      <c r="L117" t="str">
        <f t="shared" si="3"/>
        <v>PRE025101163DG2A0</v>
      </c>
    </row>
    <row r="118" spans="9:12">
      <c r="I118" s="115" t="str">
        <f t="shared" si="2"/>
        <v>0117</v>
      </c>
      <c r="L118" t="str">
        <f t="shared" si="3"/>
        <v>PRE025101173DG2A0</v>
      </c>
    </row>
    <row r="119" spans="9:12">
      <c r="I119" s="115" t="str">
        <f t="shared" si="2"/>
        <v>0118</v>
      </c>
      <c r="L119" t="str">
        <f t="shared" si="3"/>
        <v>PRE025101183DG2A0</v>
      </c>
    </row>
    <row r="120" spans="9:12">
      <c r="I120" s="115" t="str">
        <f t="shared" si="2"/>
        <v>0119</v>
      </c>
      <c r="L120" t="str">
        <f t="shared" si="3"/>
        <v>PRE025101193DG2A0</v>
      </c>
    </row>
    <row r="121" spans="9:12">
      <c r="I121" s="115" t="str">
        <f t="shared" si="2"/>
        <v>0120</v>
      </c>
      <c r="L121" t="str">
        <f t="shared" si="3"/>
        <v>PRE025101203DG2A0</v>
      </c>
    </row>
    <row r="122" spans="9:12">
      <c r="I122" s="115" t="str">
        <f t="shared" si="2"/>
        <v>0121</v>
      </c>
      <c r="L122" t="str">
        <f t="shared" si="3"/>
        <v>PRE025101213DG2A0</v>
      </c>
    </row>
    <row r="123" spans="9:12">
      <c r="I123" s="115" t="str">
        <f t="shared" si="2"/>
        <v>0122</v>
      </c>
      <c r="L123" t="str">
        <f t="shared" si="3"/>
        <v>PRE025101223DG2A0</v>
      </c>
    </row>
    <row r="124" spans="9:12">
      <c r="I124" s="115" t="str">
        <f t="shared" si="2"/>
        <v>0123</v>
      </c>
      <c r="L124" t="str">
        <f t="shared" si="3"/>
        <v>PRE025101233DG2A0</v>
      </c>
    </row>
    <row r="125" spans="9:12">
      <c r="I125" s="115" t="str">
        <f t="shared" si="2"/>
        <v>0124</v>
      </c>
      <c r="L125" t="str">
        <f t="shared" si="3"/>
        <v>PRE025101243DG2A0</v>
      </c>
    </row>
    <row r="126" spans="9:12">
      <c r="I126" s="115" t="str">
        <f t="shared" si="2"/>
        <v>0125</v>
      </c>
      <c r="L126" t="str">
        <f t="shared" si="3"/>
        <v>PRE025101253DG2A0</v>
      </c>
    </row>
    <row r="127" spans="9:12">
      <c r="I127" s="115" t="str">
        <f t="shared" si="2"/>
        <v>0126</v>
      </c>
      <c r="L127" t="str">
        <f t="shared" si="3"/>
        <v>PRE025101263DG2A0</v>
      </c>
    </row>
    <row r="128" spans="9:12">
      <c r="I128" s="115" t="str">
        <f t="shared" si="2"/>
        <v>0127</v>
      </c>
      <c r="L128" t="str">
        <f t="shared" si="3"/>
        <v>PRE025101273DG2A0</v>
      </c>
    </row>
    <row r="129" spans="9:12">
      <c r="I129" s="115" t="str">
        <f t="shared" si="2"/>
        <v>0128</v>
      </c>
      <c r="L129" t="str">
        <f t="shared" si="3"/>
        <v>PRE025101283DG2A0</v>
      </c>
    </row>
    <row r="130" spans="9:12">
      <c r="I130" s="115" t="str">
        <f t="shared" si="2"/>
        <v>0129</v>
      </c>
      <c r="L130" t="str">
        <f t="shared" si="3"/>
        <v>PRE025101293DG2A0</v>
      </c>
    </row>
    <row r="131" spans="9:12">
      <c r="I131" s="115" t="str">
        <f t="shared" ref="I131:I194" si="4">TEXT(ROW(A130), "0000")</f>
        <v>0130</v>
      </c>
      <c r="L131" t="str">
        <f t="shared" ref="L131:L194" si="5">$H$2&amp;I131&amp;$J$2&amp;$K$2</f>
        <v>PRE025101303DG2A0</v>
      </c>
    </row>
    <row r="132" spans="9:12">
      <c r="I132" s="115" t="str">
        <f t="shared" si="4"/>
        <v>0131</v>
      </c>
      <c r="L132" t="str">
        <f t="shared" si="5"/>
        <v>PRE025101313DG2A0</v>
      </c>
    </row>
    <row r="133" spans="9:12">
      <c r="I133" s="115" t="str">
        <f t="shared" si="4"/>
        <v>0132</v>
      </c>
      <c r="L133" t="str">
        <f t="shared" si="5"/>
        <v>PRE025101323DG2A0</v>
      </c>
    </row>
    <row r="134" spans="9:12">
      <c r="I134" s="115" t="str">
        <f t="shared" si="4"/>
        <v>0133</v>
      </c>
      <c r="L134" t="str">
        <f t="shared" si="5"/>
        <v>PRE025101333DG2A0</v>
      </c>
    </row>
    <row r="135" spans="9:12">
      <c r="I135" s="115" t="str">
        <f t="shared" si="4"/>
        <v>0134</v>
      </c>
      <c r="L135" t="str">
        <f t="shared" si="5"/>
        <v>PRE025101343DG2A0</v>
      </c>
    </row>
    <row r="136" spans="9:12">
      <c r="I136" s="115" t="str">
        <f t="shared" si="4"/>
        <v>0135</v>
      </c>
      <c r="L136" t="str">
        <f t="shared" si="5"/>
        <v>PRE025101353DG2A0</v>
      </c>
    </row>
    <row r="137" spans="9:12">
      <c r="I137" s="115" t="str">
        <f t="shared" si="4"/>
        <v>0136</v>
      </c>
      <c r="L137" t="str">
        <f t="shared" si="5"/>
        <v>PRE025101363DG2A0</v>
      </c>
    </row>
    <row r="138" spans="9:12">
      <c r="I138" s="115" t="str">
        <f t="shared" si="4"/>
        <v>0137</v>
      </c>
      <c r="L138" t="str">
        <f t="shared" si="5"/>
        <v>PRE025101373DG2A0</v>
      </c>
    </row>
    <row r="139" spans="9:12">
      <c r="I139" s="115" t="str">
        <f t="shared" si="4"/>
        <v>0138</v>
      </c>
      <c r="L139" t="str">
        <f t="shared" si="5"/>
        <v>PRE025101383DG2A0</v>
      </c>
    </row>
    <row r="140" spans="9:12">
      <c r="I140" s="115" t="str">
        <f t="shared" si="4"/>
        <v>0139</v>
      </c>
      <c r="L140" t="str">
        <f t="shared" si="5"/>
        <v>PRE025101393DG2A0</v>
      </c>
    </row>
    <row r="141" spans="9:12">
      <c r="I141" s="115" t="str">
        <f t="shared" si="4"/>
        <v>0140</v>
      </c>
      <c r="L141" t="str">
        <f t="shared" si="5"/>
        <v>PRE025101403DG2A0</v>
      </c>
    </row>
    <row r="142" spans="9:12">
      <c r="I142" s="115" t="str">
        <f t="shared" si="4"/>
        <v>0141</v>
      </c>
      <c r="L142" t="str">
        <f t="shared" si="5"/>
        <v>PRE025101413DG2A0</v>
      </c>
    </row>
    <row r="143" spans="9:12">
      <c r="I143" s="115" t="str">
        <f t="shared" si="4"/>
        <v>0142</v>
      </c>
      <c r="L143" t="str">
        <f t="shared" si="5"/>
        <v>PRE025101423DG2A0</v>
      </c>
    </row>
    <row r="144" spans="9:12">
      <c r="I144" s="115" t="str">
        <f t="shared" si="4"/>
        <v>0143</v>
      </c>
      <c r="L144" t="str">
        <f t="shared" si="5"/>
        <v>PRE025101433DG2A0</v>
      </c>
    </row>
    <row r="145" spans="9:12">
      <c r="I145" s="115" t="str">
        <f t="shared" si="4"/>
        <v>0144</v>
      </c>
      <c r="L145" t="str">
        <f t="shared" si="5"/>
        <v>PRE025101443DG2A0</v>
      </c>
    </row>
    <row r="146" spans="9:12">
      <c r="I146" s="115" t="str">
        <f t="shared" si="4"/>
        <v>0145</v>
      </c>
      <c r="L146" t="str">
        <f t="shared" si="5"/>
        <v>PRE025101453DG2A0</v>
      </c>
    </row>
    <row r="147" spans="9:12">
      <c r="I147" s="115" t="str">
        <f t="shared" si="4"/>
        <v>0146</v>
      </c>
      <c r="L147" t="str">
        <f t="shared" si="5"/>
        <v>PRE025101463DG2A0</v>
      </c>
    </row>
    <row r="148" spans="9:12">
      <c r="I148" s="115" t="str">
        <f t="shared" si="4"/>
        <v>0147</v>
      </c>
      <c r="L148" t="str">
        <f t="shared" si="5"/>
        <v>PRE025101473DG2A0</v>
      </c>
    </row>
    <row r="149" spans="9:12">
      <c r="I149" s="115" t="str">
        <f t="shared" si="4"/>
        <v>0148</v>
      </c>
      <c r="L149" t="str">
        <f t="shared" si="5"/>
        <v>PRE025101483DG2A0</v>
      </c>
    </row>
    <row r="150" spans="9:12">
      <c r="I150" s="115" t="str">
        <f t="shared" si="4"/>
        <v>0149</v>
      </c>
      <c r="L150" t="str">
        <f t="shared" si="5"/>
        <v>PRE025101493DG2A0</v>
      </c>
    </row>
    <row r="151" spans="9:12">
      <c r="I151" s="115" t="str">
        <f t="shared" si="4"/>
        <v>0150</v>
      </c>
      <c r="L151" t="str">
        <f t="shared" si="5"/>
        <v>PRE025101503DG2A0</v>
      </c>
    </row>
    <row r="152" spans="9:12">
      <c r="I152" s="115" t="str">
        <f t="shared" si="4"/>
        <v>0151</v>
      </c>
      <c r="L152" t="str">
        <f t="shared" si="5"/>
        <v>PRE025101513DG2A0</v>
      </c>
    </row>
    <row r="153" spans="9:12">
      <c r="I153" s="115" t="str">
        <f t="shared" si="4"/>
        <v>0152</v>
      </c>
      <c r="L153" t="str">
        <f t="shared" si="5"/>
        <v>PRE025101523DG2A0</v>
      </c>
    </row>
    <row r="154" spans="9:12">
      <c r="I154" s="115" t="str">
        <f t="shared" si="4"/>
        <v>0153</v>
      </c>
      <c r="L154" t="str">
        <f t="shared" si="5"/>
        <v>PRE025101533DG2A0</v>
      </c>
    </row>
    <row r="155" spans="9:12">
      <c r="I155" s="115" t="str">
        <f t="shared" si="4"/>
        <v>0154</v>
      </c>
      <c r="L155" t="str">
        <f t="shared" si="5"/>
        <v>PRE025101543DG2A0</v>
      </c>
    </row>
    <row r="156" spans="9:12">
      <c r="I156" s="115" t="str">
        <f t="shared" si="4"/>
        <v>0155</v>
      </c>
      <c r="L156" t="str">
        <f t="shared" si="5"/>
        <v>PRE025101553DG2A0</v>
      </c>
    </row>
    <row r="157" spans="9:12">
      <c r="I157" s="115" t="str">
        <f t="shared" si="4"/>
        <v>0156</v>
      </c>
      <c r="L157" t="str">
        <f t="shared" si="5"/>
        <v>PRE025101563DG2A0</v>
      </c>
    </row>
    <row r="158" spans="9:12">
      <c r="I158" s="115" t="str">
        <f t="shared" si="4"/>
        <v>0157</v>
      </c>
      <c r="L158" t="str">
        <f t="shared" si="5"/>
        <v>PRE025101573DG2A0</v>
      </c>
    </row>
    <row r="159" spans="9:12">
      <c r="I159" s="115" t="str">
        <f t="shared" si="4"/>
        <v>0158</v>
      </c>
      <c r="L159" t="str">
        <f t="shared" si="5"/>
        <v>PRE025101583DG2A0</v>
      </c>
    </row>
    <row r="160" spans="9:12">
      <c r="I160" s="115" t="str">
        <f t="shared" si="4"/>
        <v>0159</v>
      </c>
      <c r="L160" t="str">
        <f t="shared" si="5"/>
        <v>PRE025101593DG2A0</v>
      </c>
    </row>
    <row r="161" spans="9:12">
      <c r="I161" s="115" t="str">
        <f t="shared" si="4"/>
        <v>0160</v>
      </c>
      <c r="L161" t="str">
        <f t="shared" si="5"/>
        <v>PRE025101603DG2A0</v>
      </c>
    </row>
    <row r="162" spans="9:12">
      <c r="I162" s="115" t="str">
        <f t="shared" si="4"/>
        <v>0161</v>
      </c>
      <c r="L162" t="str">
        <f t="shared" si="5"/>
        <v>PRE025101613DG2A0</v>
      </c>
    </row>
    <row r="163" spans="9:12">
      <c r="I163" s="115" t="str">
        <f t="shared" si="4"/>
        <v>0162</v>
      </c>
      <c r="L163" t="str">
        <f t="shared" si="5"/>
        <v>PRE025101623DG2A0</v>
      </c>
    </row>
    <row r="164" spans="9:12">
      <c r="I164" s="115" t="str">
        <f t="shared" si="4"/>
        <v>0163</v>
      </c>
      <c r="L164" t="str">
        <f t="shared" si="5"/>
        <v>PRE025101633DG2A0</v>
      </c>
    </row>
    <row r="165" spans="9:12">
      <c r="I165" s="115" t="str">
        <f t="shared" si="4"/>
        <v>0164</v>
      </c>
      <c r="L165" t="str">
        <f t="shared" si="5"/>
        <v>PRE025101643DG2A0</v>
      </c>
    </row>
    <row r="166" spans="9:12">
      <c r="I166" s="115" t="str">
        <f t="shared" si="4"/>
        <v>0165</v>
      </c>
      <c r="L166" t="str">
        <f t="shared" si="5"/>
        <v>PRE025101653DG2A0</v>
      </c>
    </row>
    <row r="167" spans="9:12">
      <c r="I167" s="115" t="str">
        <f t="shared" si="4"/>
        <v>0166</v>
      </c>
      <c r="L167" t="str">
        <f t="shared" si="5"/>
        <v>PRE025101663DG2A0</v>
      </c>
    </row>
    <row r="168" spans="9:12">
      <c r="I168" s="115" t="str">
        <f t="shared" si="4"/>
        <v>0167</v>
      </c>
      <c r="L168" t="str">
        <f t="shared" si="5"/>
        <v>PRE025101673DG2A0</v>
      </c>
    </row>
    <row r="169" spans="9:12">
      <c r="I169" s="115" t="str">
        <f t="shared" si="4"/>
        <v>0168</v>
      </c>
      <c r="L169" t="str">
        <f t="shared" si="5"/>
        <v>PRE025101683DG2A0</v>
      </c>
    </row>
    <row r="170" spans="9:12">
      <c r="I170" s="115" t="str">
        <f t="shared" si="4"/>
        <v>0169</v>
      </c>
      <c r="L170" t="str">
        <f t="shared" si="5"/>
        <v>PRE025101693DG2A0</v>
      </c>
    </row>
    <row r="171" spans="9:12">
      <c r="I171" s="115" t="str">
        <f t="shared" si="4"/>
        <v>0170</v>
      </c>
      <c r="L171" t="str">
        <f t="shared" si="5"/>
        <v>PRE025101703DG2A0</v>
      </c>
    </row>
    <row r="172" spans="9:12">
      <c r="I172" s="115" t="str">
        <f t="shared" si="4"/>
        <v>0171</v>
      </c>
      <c r="L172" t="str">
        <f t="shared" si="5"/>
        <v>PRE025101713DG2A0</v>
      </c>
    </row>
    <row r="173" spans="9:12">
      <c r="I173" s="115" t="str">
        <f t="shared" si="4"/>
        <v>0172</v>
      </c>
      <c r="L173" t="str">
        <f t="shared" si="5"/>
        <v>PRE025101723DG2A0</v>
      </c>
    </row>
    <row r="174" spans="9:12">
      <c r="I174" s="115" t="str">
        <f t="shared" si="4"/>
        <v>0173</v>
      </c>
      <c r="L174" t="str">
        <f t="shared" si="5"/>
        <v>PRE025101733DG2A0</v>
      </c>
    </row>
    <row r="175" spans="9:12">
      <c r="I175" s="115" t="str">
        <f t="shared" si="4"/>
        <v>0174</v>
      </c>
      <c r="L175" t="str">
        <f t="shared" si="5"/>
        <v>PRE025101743DG2A0</v>
      </c>
    </row>
    <row r="176" spans="9:12">
      <c r="I176" s="115" t="str">
        <f t="shared" si="4"/>
        <v>0175</v>
      </c>
      <c r="L176" t="str">
        <f t="shared" si="5"/>
        <v>PRE025101753DG2A0</v>
      </c>
    </row>
    <row r="177" spans="9:12">
      <c r="I177" s="115" t="str">
        <f t="shared" si="4"/>
        <v>0176</v>
      </c>
      <c r="L177" t="str">
        <f t="shared" si="5"/>
        <v>PRE025101763DG2A0</v>
      </c>
    </row>
    <row r="178" spans="9:12">
      <c r="I178" s="115" t="str">
        <f t="shared" si="4"/>
        <v>0177</v>
      </c>
      <c r="L178" t="str">
        <f t="shared" si="5"/>
        <v>PRE025101773DG2A0</v>
      </c>
    </row>
    <row r="179" spans="9:12">
      <c r="I179" s="115" t="str">
        <f t="shared" si="4"/>
        <v>0178</v>
      </c>
      <c r="L179" t="str">
        <f t="shared" si="5"/>
        <v>PRE025101783DG2A0</v>
      </c>
    </row>
    <row r="180" spans="9:12">
      <c r="I180" s="115" t="str">
        <f t="shared" si="4"/>
        <v>0179</v>
      </c>
      <c r="L180" t="str">
        <f t="shared" si="5"/>
        <v>PRE025101793DG2A0</v>
      </c>
    </row>
    <row r="181" spans="9:12">
      <c r="I181" s="115" t="str">
        <f t="shared" si="4"/>
        <v>0180</v>
      </c>
      <c r="L181" t="str">
        <f t="shared" si="5"/>
        <v>PRE025101803DG2A0</v>
      </c>
    </row>
    <row r="182" spans="9:12">
      <c r="I182" s="115" t="str">
        <f t="shared" si="4"/>
        <v>0181</v>
      </c>
      <c r="L182" t="str">
        <f t="shared" si="5"/>
        <v>PRE025101813DG2A0</v>
      </c>
    </row>
    <row r="183" spans="9:12">
      <c r="I183" s="115" t="str">
        <f t="shared" si="4"/>
        <v>0182</v>
      </c>
      <c r="L183" t="str">
        <f t="shared" si="5"/>
        <v>PRE025101823DG2A0</v>
      </c>
    </row>
    <row r="184" spans="9:12">
      <c r="I184" s="115" t="str">
        <f t="shared" si="4"/>
        <v>0183</v>
      </c>
      <c r="L184" t="str">
        <f t="shared" si="5"/>
        <v>PRE025101833DG2A0</v>
      </c>
    </row>
    <row r="185" spans="9:12">
      <c r="I185" s="115" t="str">
        <f t="shared" si="4"/>
        <v>0184</v>
      </c>
      <c r="L185" t="str">
        <f t="shared" si="5"/>
        <v>PRE025101843DG2A0</v>
      </c>
    </row>
    <row r="186" spans="9:12">
      <c r="I186" s="115" t="str">
        <f t="shared" si="4"/>
        <v>0185</v>
      </c>
      <c r="L186" t="str">
        <f t="shared" si="5"/>
        <v>PRE025101853DG2A0</v>
      </c>
    </row>
    <row r="187" spans="9:12">
      <c r="I187" s="115" t="str">
        <f t="shared" si="4"/>
        <v>0186</v>
      </c>
      <c r="L187" t="str">
        <f t="shared" si="5"/>
        <v>PRE025101863DG2A0</v>
      </c>
    </row>
    <row r="188" spans="9:12">
      <c r="I188" s="115" t="str">
        <f t="shared" si="4"/>
        <v>0187</v>
      </c>
      <c r="L188" t="str">
        <f t="shared" si="5"/>
        <v>PRE025101873DG2A0</v>
      </c>
    </row>
    <row r="189" spans="9:12">
      <c r="I189" s="115" t="str">
        <f t="shared" si="4"/>
        <v>0188</v>
      </c>
      <c r="L189" t="str">
        <f t="shared" si="5"/>
        <v>PRE025101883DG2A0</v>
      </c>
    </row>
    <row r="190" spans="9:12">
      <c r="I190" s="115" t="str">
        <f t="shared" si="4"/>
        <v>0189</v>
      </c>
      <c r="L190" t="str">
        <f t="shared" si="5"/>
        <v>PRE025101893DG2A0</v>
      </c>
    </row>
    <row r="191" spans="9:12">
      <c r="I191" s="115" t="str">
        <f t="shared" si="4"/>
        <v>0190</v>
      </c>
      <c r="L191" t="str">
        <f t="shared" si="5"/>
        <v>PRE025101903DG2A0</v>
      </c>
    </row>
    <row r="192" spans="9:12">
      <c r="I192" s="115" t="str">
        <f t="shared" si="4"/>
        <v>0191</v>
      </c>
      <c r="L192" t="str">
        <f t="shared" si="5"/>
        <v>PRE025101913DG2A0</v>
      </c>
    </row>
    <row r="193" spans="9:12">
      <c r="I193" s="115" t="str">
        <f t="shared" si="4"/>
        <v>0192</v>
      </c>
      <c r="L193" t="str">
        <f t="shared" si="5"/>
        <v>PRE025101923DG2A0</v>
      </c>
    </row>
    <row r="194" spans="9:12">
      <c r="I194" s="115" t="str">
        <f t="shared" si="4"/>
        <v>0193</v>
      </c>
      <c r="L194" t="str">
        <f t="shared" si="5"/>
        <v>PRE025101933DG2A0</v>
      </c>
    </row>
    <row r="195" spans="9:12">
      <c r="I195" s="115" t="str">
        <f t="shared" ref="I195:I258" si="6">TEXT(ROW(A194), "0000")</f>
        <v>0194</v>
      </c>
      <c r="L195" t="str">
        <f t="shared" ref="L195:L258" si="7">$H$2&amp;I195&amp;$J$2&amp;$K$2</f>
        <v>PRE025101943DG2A0</v>
      </c>
    </row>
    <row r="196" spans="9:12">
      <c r="I196" s="115" t="str">
        <f t="shared" si="6"/>
        <v>0195</v>
      </c>
      <c r="L196" t="str">
        <f t="shared" si="7"/>
        <v>PRE025101953DG2A0</v>
      </c>
    </row>
    <row r="197" spans="9:12">
      <c r="I197" s="115" t="str">
        <f t="shared" si="6"/>
        <v>0196</v>
      </c>
      <c r="L197" t="str">
        <f t="shared" si="7"/>
        <v>PRE025101963DG2A0</v>
      </c>
    </row>
    <row r="198" spans="9:12">
      <c r="I198" s="115" t="str">
        <f t="shared" si="6"/>
        <v>0197</v>
      </c>
      <c r="L198" t="str">
        <f t="shared" si="7"/>
        <v>PRE025101973DG2A0</v>
      </c>
    </row>
    <row r="199" spans="9:12">
      <c r="I199" s="115" t="str">
        <f t="shared" si="6"/>
        <v>0198</v>
      </c>
      <c r="L199" t="str">
        <f t="shared" si="7"/>
        <v>PRE025101983DG2A0</v>
      </c>
    </row>
    <row r="200" spans="9:12">
      <c r="I200" s="115" t="str">
        <f t="shared" si="6"/>
        <v>0199</v>
      </c>
      <c r="L200" t="str">
        <f t="shared" si="7"/>
        <v>PRE025101993DG2A0</v>
      </c>
    </row>
    <row r="201" spans="9:12">
      <c r="I201" s="115" t="str">
        <f t="shared" si="6"/>
        <v>0200</v>
      </c>
      <c r="L201" t="str">
        <f t="shared" si="7"/>
        <v>PRE025102003DG2A0</v>
      </c>
    </row>
    <row r="202" spans="9:12">
      <c r="I202" s="115" t="str">
        <f t="shared" si="6"/>
        <v>0201</v>
      </c>
      <c r="L202" t="str">
        <f t="shared" si="7"/>
        <v>PRE025102013DG2A0</v>
      </c>
    </row>
    <row r="203" spans="9:12">
      <c r="I203" s="115" t="str">
        <f t="shared" si="6"/>
        <v>0202</v>
      </c>
      <c r="L203" t="str">
        <f t="shared" si="7"/>
        <v>PRE025102023DG2A0</v>
      </c>
    </row>
    <row r="204" spans="9:12">
      <c r="I204" s="115" t="str">
        <f t="shared" si="6"/>
        <v>0203</v>
      </c>
      <c r="L204" t="str">
        <f t="shared" si="7"/>
        <v>PRE025102033DG2A0</v>
      </c>
    </row>
    <row r="205" spans="9:12">
      <c r="I205" s="115" t="str">
        <f t="shared" si="6"/>
        <v>0204</v>
      </c>
      <c r="L205" t="str">
        <f t="shared" si="7"/>
        <v>PRE025102043DG2A0</v>
      </c>
    </row>
    <row r="206" spans="9:12">
      <c r="I206" s="115" t="str">
        <f t="shared" si="6"/>
        <v>0205</v>
      </c>
      <c r="L206" t="str">
        <f t="shared" si="7"/>
        <v>PRE025102053DG2A0</v>
      </c>
    </row>
    <row r="207" spans="9:12">
      <c r="I207" s="115" t="str">
        <f t="shared" si="6"/>
        <v>0206</v>
      </c>
      <c r="L207" t="str">
        <f t="shared" si="7"/>
        <v>PRE025102063DG2A0</v>
      </c>
    </row>
    <row r="208" spans="9:12">
      <c r="I208" s="115" t="str">
        <f t="shared" si="6"/>
        <v>0207</v>
      </c>
      <c r="L208" t="str">
        <f t="shared" si="7"/>
        <v>PRE025102073DG2A0</v>
      </c>
    </row>
    <row r="209" spans="9:12">
      <c r="I209" s="115" t="str">
        <f t="shared" si="6"/>
        <v>0208</v>
      </c>
      <c r="L209" t="str">
        <f t="shared" si="7"/>
        <v>PRE025102083DG2A0</v>
      </c>
    </row>
    <row r="210" spans="9:12">
      <c r="I210" s="115" t="str">
        <f t="shared" si="6"/>
        <v>0209</v>
      </c>
      <c r="L210" t="str">
        <f t="shared" si="7"/>
        <v>PRE025102093DG2A0</v>
      </c>
    </row>
    <row r="211" spans="9:12">
      <c r="I211" s="115" t="str">
        <f t="shared" si="6"/>
        <v>0210</v>
      </c>
      <c r="L211" t="str">
        <f t="shared" si="7"/>
        <v>PRE025102103DG2A0</v>
      </c>
    </row>
    <row r="212" spans="9:12">
      <c r="I212" s="115" t="str">
        <f t="shared" si="6"/>
        <v>0211</v>
      </c>
      <c r="L212" t="str">
        <f t="shared" si="7"/>
        <v>PRE025102113DG2A0</v>
      </c>
    </row>
    <row r="213" spans="9:12">
      <c r="I213" s="115" t="str">
        <f t="shared" si="6"/>
        <v>0212</v>
      </c>
      <c r="L213" t="str">
        <f t="shared" si="7"/>
        <v>PRE025102123DG2A0</v>
      </c>
    </row>
    <row r="214" spans="9:12">
      <c r="I214" s="115" t="str">
        <f t="shared" si="6"/>
        <v>0213</v>
      </c>
      <c r="L214" t="str">
        <f t="shared" si="7"/>
        <v>PRE025102133DG2A0</v>
      </c>
    </row>
    <row r="215" spans="9:12">
      <c r="I215" s="115" t="str">
        <f t="shared" si="6"/>
        <v>0214</v>
      </c>
      <c r="L215" t="str">
        <f t="shared" si="7"/>
        <v>PRE025102143DG2A0</v>
      </c>
    </row>
    <row r="216" spans="9:12">
      <c r="I216" s="115" t="str">
        <f t="shared" si="6"/>
        <v>0215</v>
      </c>
      <c r="L216" t="str">
        <f t="shared" si="7"/>
        <v>PRE025102153DG2A0</v>
      </c>
    </row>
    <row r="217" spans="9:12">
      <c r="I217" s="115" t="str">
        <f t="shared" si="6"/>
        <v>0216</v>
      </c>
      <c r="L217" t="str">
        <f t="shared" si="7"/>
        <v>PRE025102163DG2A0</v>
      </c>
    </row>
    <row r="218" spans="9:12">
      <c r="I218" s="115" t="str">
        <f t="shared" si="6"/>
        <v>0217</v>
      </c>
      <c r="L218" t="str">
        <f t="shared" si="7"/>
        <v>PRE025102173DG2A0</v>
      </c>
    </row>
    <row r="219" spans="9:12">
      <c r="I219" s="115" t="str">
        <f t="shared" si="6"/>
        <v>0218</v>
      </c>
      <c r="L219" t="str">
        <f t="shared" si="7"/>
        <v>PRE025102183DG2A0</v>
      </c>
    </row>
    <row r="220" spans="9:12">
      <c r="I220" s="115" t="str">
        <f t="shared" si="6"/>
        <v>0219</v>
      </c>
      <c r="L220" t="str">
        <f t="shared" si="7"/>
        <v>PRE025102193DG2A0</v>
      </c>
    </row>
    <row r="221" spans="9:12">
      <c r="I221" s="115" t="str">
        <f t="shared" si="6"/>
        <v>0220</v>
      </c>
      <c r="L221" t="str">
        <f t="shared" si="7"/>
        <v>PRE025102203DG2A0</v>
      </c>
    </row>
    <row r="222" spans="9:12">
      <c r="I222" s="115" t="str">
        <f t="shared" si="6"/>
        <v>0221</v>
      </c>
      <c r="L222" t="str">
        <f t="shared" si="7"/>
        <v>PRE025102213DG2A0</v>
      </c>
    </row>
    <row r="223" spans="9:12">
      <c r="I223" s="115" t="str">
        <f t="shared" si="6"/>
        <v>0222</v>
      </c>
      <c r="L223" t="str">
        <f t="shared" si="7"/>
        <v>PRE025102223DG2A0</v>
      </c>
    </row>
    <row r="224" spans="9:12">
      <c r="I224" s="115" t="str">
        <f t="shared" si="6"/>
        <v>0223</v>
      </c>
      <c r="L224" t="str">
        <f t="shared" si="7"/>
        <v>PRE025102233DG2A0</v>
      </c>
    </row>
    <row r="225" spans="9:12">
      <c r="I225" s="115" t="str">
        <f t="shared" si="6"/>
        <v>0224</v>
      </c>
      <c r="L225" t="str">
        <f t="shared" si="7"/>
        <v>PRE025102243DG2A0</v>
      </c>
    </row>
    <row r="226" spans="9:12">
      <c r="I226" s="115" t="str">
        <f t="shared" si="6"/>
        <v>0225</v>
      </c>
      <c r="L226" t="str">
        <f t="shared" si="7"/>
        <v>PRE025102253DG2A0</v>
      </c>
    </row>
    <row r="227" spans="9:12">
      <c r="I227" s="115" t="str">
        <f t="shared" si="6"/>
        <v>0226</v>
      </c>
      <c r="L227" t="str">
        <f t="shared" si="7"/>
        <v>PRE025102263DG2A0</v>
      </c>
    </row>
    <row r="228" spans="9:12">
      <c r="I228" s="115" t="str">
        <f t="shared" si="6"/>
        <v>0227</v>
      </c>
      <c r="L228" t="str">
        <f t="shared" si="7"/>
        <v>PRE025102273DG2A0</v>
      </c>
    </row>
    <row r="229" spans="9:12">
      <c r="I229" s="115" t="str">
        <f t="shared" si="6"/>
        <v>0228</v>
      </c>
      <c r="L229" t="str">
        <f t="shared" si="7"/>
        <v>PRE025102283DG2A0</v>
      </c>
    </row>
    <row r="230" spans="9:12">
      <c r="I230" s="115" t="str">
        <f t="shared" si="6"/>
        <v>0229</v>
      </c>
      <c r="L230" t="str">
        <f t="shared" si="7"/>
        <v>PRE025102293DG2A0</v>
      </c>
    </row>
    <row r="231" spans="9:12">
      <c r="I231" s="115" t="str">
        <f t="shared" si="6"/>
        <v>0230</v>
      </c>
      <c r="L231" t="str">
        <f t="shared" si="7"/>
        <v>PRE025102303DG2A0</v>
      </c>
    </row>
    <row r="232" spans="9:12">
      <c r="I232" s="115" t="str">
        <f t="shared" si="6"/>
        <v>0231</v>
      </c>
      <c r="L232" t="str">
        <f t="shared" si="7"/>
        <v>PRE025102313DG2A0</v>
      </c>
    </row>
    <row r="233" spans="9:12">
      <c r="I233" s="115" t="str">
        <f t="shared" si="6"/>
        <v>0232</v>
      </c>
      <c r="L233" t="str">
        <f t="shared" si="7"/>
        <v>PRE025102323DG2A0</v>
      </c>
    </row>
    <row r="234" spans="9:12">
      <c r="I234" s="115" t="str">
        <f t="shared" si="6"/>
        <v>0233</v>
      </c>
      <c r="L234" t="str">
        <f t="shared" si="7"/>
        <v>PRE025102333DG2A0</v>
      </c>
    </row>
    <row r="235" spans="9:12">
      <c r="I235" s="115" t="str">
        <f t="shared" si="6"/>
        <v>0234</v>
      </c>
      <c r="L235" t="str">
        <f t="shared" si="7"/>
        <v>PRE025102343DG2A0</v>
      </c>
    </row>
    <row r="236" spans="9:12">
      <c r="I236" s="115" t="str">
        <f t="shared" si="6"/>
        <v>0235</v>
      </c>
      <c r="L236" t="str">
        <f t="shared" si="7"/>
        <v>PRE025102353DG2A0</v>
      </c>
    </row>
    <row r="237" spans="9:12">
      <c r="I237" s="115" t="str">
        <f t="shared" si="6"/>
        <v>0236</v>
      </c>
      <c r="L237" t="str">
        <f t="shared" si="7"/>
        <v>PRE025102363DG2A0</v>
      </c>
    </row>
    <row r="238" spans="9:12">
      <c r="I238" s="115" t="str">
        <f t="shared" si="6"/>
        <v>0237</v>
      </c>
      <c r="L238" t="str">
        <f t="shared" si="7"/>
        <v>PRE025102373DG2A0</v>
      </c>
    </row>
    <row r="239" spans="9:12">
      <c r="I239" s="115" t="str">
        <f t="shared" si="6"/>
        <v>0238</v>
      </c>
      <c r="L239" t="str">
        <f t="shared" si="7"/>
        <v>PRE025102383DG2A0</v>
      </c>
    </row>
    <row r="240" spans="9:12">
      <c r="I240" s="115" t="str">
        <f t="shared" si="6"/>
        <v>0239</v>
      </c>
      <c r="L240" t="str">
        <f t="shared" si="7"/>
        <v>PRE025102393DG2A0</v>
      </c>
    </row>
    <row r="241" spans="9:12">
      <c r="I241" s="115" t="str">
        <f t="shared" si="6"/>
        <v>0240</v>
      </c>
      <c r="L241" t="str">
        <f t="shared" si="7"/>
        <v>PRE025102403DG2A0</v>
      </c>
    </row>
    <row r="242" spans="9:12">
      <c r="I242" s="115" t="str">
        <f t="shared" si="6"/>
        <v>0241</v>
      </c>
      <c r="L242" t="str">
        <f t="shared" si="7"/>
        <v>PRE025102413DG2A0</v>
      </c>
    </row>
    <row r="243" spans="9:12">
      <c r="I243" s="115" t="str">
        <f t="shared" si="6"/>
        <v>0242</v>
      </c>
      <c r="L243" t="str">
        <f t="shared" si="7"/>
        <v>PRE025102423DG2A0</v>
      </c>
    </row>
    <row r="244" spans="9:12">
      <c r="I244" s="115" t="str">
        <f t="shared" si="6"/>
        <v>0243</v>
      </c>
      <c r="L244" t="str">
        <f t="shared" si="7"/>
        <v>PRE025102433DG2A0</v>
      </c>
    </row>
    <row r="245" spans="9:12">
      <c r="I245" s="115" t="str">
        <f t="shared" si="6"/>
        <v>0244</v>
      </c>
      <c r="L245" t="str">
        <f t="shared" si="7"/>
        <v>PRE025102443DG2A0</v>
      </c>
    </row>
    <row r="246" spans="9:12">
      <c r="I246" s="115" t="str">
        <f t="shared" si="6"/>
        <v>0245</v>
      </c>
      <c r="L246" t="str">
        <f t="shared" si="7"/>
        <v>PRE025102453DG2A0</v>
      </c>
    </row>
    <row r="247" spans="9:12">
      <c r="I247" s="115" t="str">
        <f t="shared" si="6"/>
        <v>0246</v>
      </c>
      <c r="L247" t="str">
        <f t="shared" si="7"/>
        <v>PRE025102463DG2A0</v>
      </c>
    </row>
    <row r="248" spans="9:12">
      <c r="I248" s="115" t="str">
        <f t="shared" si="6"/>
        <v>0247</v>
      </c>
      <c r="L248" t="str">
        <f t="shared" si="7"/>
        <v>PRE025102473DG2A0</v>
      </c>
    </row>
    <row r="249" spans="9:12">
      <c r="I249" s="115" t="str">
        <f t="shared" si="6"/>
        <v>0248</v>
      </c>
      <c r="L249" t="str">
        <f t="shared" si="7"/>
        <v>PRE025102483DG2A0</v>
      </c>
    </row>
    <row r="250" spans="9:12">
      <c r="I250" s="115" t="str">
        <f t="shared" si="6"/>
        <v>0249</v>
      </c>
      <c r="L250" t="str">
        <f t="shared" si="7"/>
        <v>PRE025102493DG2A0</v>
      </c>
    </row>
    <row r="251" spans="9:12">
      <c r="I251" s="115" t="str">
        <f t="shared" si="6"/>
        <v>0250</v>
      </c>
      <c r="L251" t="str">
        <f t="shared" si="7"/>
        <v>PRE025102503DG2A0</v>
      </c>
    </row>
    <row r="252" spans="9:12">
      <c r="I252" s="115" t="str">
        <f t="shared" si="6"/>
        <v>0251</v>
      </c>
      <c r="L252" t="str">
        <f t="shared" si="7"/>
        <v>PRE025102513DG2A0</v>
      </c>
    </row>
    <row r="253" spans="9:12">
      <c r="I253" s="115" t="str">
        <f t="shared" si="6"/>
        <v>0252</v>
      </c>
      <c r="L253" t="str">
        <f t="shared" si="7"/>
        <v>PRE025102523DG2A0</v>
      </c>
    </row>
    <row r="254" spans="9:12">
      <c r="I254" s="115" t="str">
        <f t="shared" si="6"/>
        <v>0253</v>
      </c>
      <c r="L254" t="str">
        <f t="shared" si="7"/>
        <v>PRE025102533DG2A0</v>
      </c>
    </row>
    <row r="255" spans="9:12">
      <c r="I255" s="115" t="str">
        <f t="shared" si="6"/>
        <v>0254</v>
      </c>
      <c r="L255" t="str">
        <f t="shared" si="7"/>
        <v>PRE025102543DG2A0</v>
      </c>
    </row>
    <row r="256" spans="9:12">
      <c r="I256" s="115" t="str">
        <f t="shared" si="6"/>
        <v>0255</v>
      </c>
      <c r="L256" t="str">
        <f t="shared" si="7"/>
        <v>PRE025102553DG2A0</v>
      </c>
    </row>
    <row r="257" spans="9:12">
      <c r="I257" s="115" t="str">
        <f t="shared" si="6"/>
        <v>0256</v>
      </c>
      <c r="L257" t="str">
        <f t="shared" si="7"/>
        <v>PRE025102563DG2A0</v>
      </c>
    </row>
    <row r="258" spans="9:12">
      <c r="I258" s="115" t="str">
        <f t="shared" si="6"/>
        <v>0257</v>
      </c>
      <c r="L258" t="str">
        <f t="shared" si="7"/>
        <v>PRE025102573DG2A0</v>
      </c>
    </row>
    <row r="259" spans="9:12">
      <c r="I259" s="115" t="str">
        <f t="shared" ref="I259:I322" si="8">TEXT(ROW(A258), "0000")</f>
        <v>0258</v>
      </c>
      <c r="L259" t="str">
        <f t="shared" ref="L259:L322" si="9">$H$2&amp;I259&amp;$J$2&amp;$K$2</f>
        <v>PRE025102583DG2A0</v>
      </c>
    </row>
    <row r="260" spans="9:12">
      <c r="I260" s="115" t="str">
        <f t="shared" si="8"/>
        <v>0259</v>
      </c>
      <c r="L260" t="str">
        <f t="shared" si="9"/>
        <v>PRE025102593DG2A0</v>
      </c>
    </row>
    <row r="261" spans="9:12">
      <c r="I261" s="115" t="str">
        <f t="shared" si="8"/>
        <v>0260</v>
      </c>
      <c r="L261" t="str">
        <f t="shared" si="9"/>
        <v>PRE025102603DG2A0</v>
      </c>
    </row>
    <row r="262" spans="9:12">
      <c r="I262" s="115" t="str">
        <f t="shared" si="8"/>
        <v>0261</v>
      </c>
      <c r="L262" t="str">
        <f t="shared" si="9"/>
        <v>PRE025102613DG2A0</v>
      </c>
    </row>
    <row r="263" spans="9:12">
      <c r="I263" s="115" t="str">
        <f t="shared" si="8"/>
        <v>0262</v>
      </c>
      <c r="L263" t="str">
        <f t="shared" si="9"/>
        <v>PRE025102623DG2A0</v>
      </c>
    </row>
    <row r="264" spans="9:12">
      <c r="I264" s="115" t="str">
        <f t="shared" si="8"/>
        <v>0263</v>
      </c>
      <c r="L264" t="str">
        <f t="shared" si="9"/>
        <v>PRE025102633DG2A0</v>
      </c>
    </row>
    <row r="265" spans="9:12">
      <c r="I265" s="115" t="str">
        <f t="shared" si="8"/>
        <v>0264</v>
      </c>
      <c r="L265" t="str">
        <f t="shared" si="9"/>
        <v>PRE025102643DG2A0</v>
      </c>
    </row>
    <row r="266" spans="9:12">
      <c r="I266" s="115" t="str">
        <f t="shared" si="8"/>
        <v>0265</v>
      </c>
      <c r="L266" t="str">
        <f t="shared" si="9"/>
        <v>PRE025102653DG2A0</v>
      </c>
    </row>
    <row r="267" spans="9:12">
      <c r="I267" s="115" t="str">
        <f t="shared" si="8"/>
        <v>0266</v>
      </c>
      <c r="L267" t="str">
        <f t="shared" si="9"/>
        <v>PRE025102663DG2A0</v>
      </c>
    </row>
    <row r="268" spans="9:12">
      <c r="I268" s="115" t="str">
        <f t="shared" si="8"/>
        <v>0267</v>
      </c>
      <c r="L268" t="str">
        <f t="shared" si="9"/>
        <v>PRE025102673DG2A0</v>
      </c>
    </row>
    <row r="269" spans="9:12">
      <c r="I269" s="115" t="str">
        <f t="shared" si="8"/>
        <v>0268</v>
      </c>
      <c r="L269" t="str">
        <f t="shared" si="9"/>
        <v>PRE025102683DG2A0</v>
      </c>
    </row>
    <row r="270" spans="9:12">
      <c r="I270" s="115" t="str">
        <f t="shared" si="8"/>
        <v>0269</v>
      </c>
      <c r="L270" t="str">
        <f t="shared" si="9"/>
        <v>PRE025102693DG2A0</v>
      </c>
    </row>
    <row r="271" spans="9:12">
      <c r="I271" s="115" t="str">
        <f t="shared" si="8"/>
        <v>0270</v>
      </c>
      <c r="L271" t="str">
        <f t="shared" si="9"/>
        <v>PRE025102703DG2A0</v>
      </c>
    </row>
    <row r="272" spans="9:12">
      <c r="I272" s="115" t="str">
        <f t="shared" si="8"/>
        <v>0271</v>
      </c>
      <c r="L272" t="str">
        <f t="shared" si="9"/>
        <v>PRE025102713DG2A0</v>
      </c>
    </row>
    <row r="273" spans="9:12">
      <c r="I273" s="115" t="str">
        <f t="shared" si="8"/>
        <v>0272</v>
      </c>
      <c r="L273" t="str">
        <f t="shared" si="9"/>
        <v>PRE025102723DG2A0</v>
      </c>
    </row>
    <row r="274" spans="9:12">
      <c r="I274" s="115" t="str">
        <f t="shared" si="8"/>
        <v>0273</v>
      </c>
      <c r="L274" t="str">
        <f t="shared" si="9"/>
        <v>PRE025102733DG2A0</v>
      </c>
    </row>
    <row r="275" spans="9:12">
      <c r="I275" s="115" t="str">
        <f t="shared" si="8"/>
        <v>0274</v>
      </c>
      <c r="L275" t="str">
        <f t="shared" si="9"/>
        <v>PRE025102743DG2A0</v>
      </c>
    </row>
    <row r="276" spans="9:12">
      <c r="I276" s="115" t="str">
        <f t="shared" si="8"/>
        <v>0275</v>
      </c>
      <c r="L276" t="str">
        <f t="shared" si="9"/>
        <v>PRE025102753DG2A0</v>
      </c>
    </row>
    <row r="277" spans="9:12">
      <c r="I277" s="115" t="str">
        <f t="shared" si="8"/>
        <v>0276</v>
      </c>
      <c r="L277" t="str">
        <f t="shared" si="9"/>
        <v>PRE025102763DG2A0</v>
      </c>
    </row>
    <row r="278" spans="9:12">
      <c r="I278" s="115" t="str">
        <f t="shared" si="8"/>
        <v>0277</v>
      </c>
      <c r="L278" t="str">
        <f t="shared" si="9"/>
        <v>PRE025102773DG2A0</v>
      </c>
    </row>
    <row r="279" spans="9:12">
      <c r="I279" s="115" t="str">
        <f t="shared" si="8"/>
        <v>0278</v>
      </c>
      <c r="L279" t="str">
        <f t="shared" si="9"/>
        <v>PRE025102783DG2A0</v>
      </c>
    </row>
    <row r="280" spans="9:12">
      <c r="I280" s="115" t="str">
        <f t="shared" si="8"/>
        <v>0279</v>
      </c>
      <c r="L280" t="str">
        <f t="shared" si="9"/>
        <v>PRE025102793DG2A0</v>
      </c>
    </row>
    <row r="281" spans="9:12">
      <c r="I281" s="115" t="str">
        <f t="shared" si="8"/>
        <v>0280</v>
      </c>
      <c r="L281" t="str">
        <f t="shared" si="9"/>
        <v>PRE025102803DG2A0</v>
      </c>
    </row>
    <row r="282" spans="9:12">
      <c r="I282" s="115" t="str">
        <f t="shared" si="8"/>
        <v>0281</v>
      </c>
      <c r="L282" t="str">
        <f t="shared" si="9"/>
        <v>PRE025102813DG2A0</v>
      </c>
    </row>
    <row r="283" spans="9:12">
      <c r="I283" s="115" t="str">
        <f t="shared" si="8"/>
        <v>0282</v>
      </c>
      <c r="L283" t="str">
        <f t="shared" si="9"/>
        <v>PRE025102823DG2A0</v>
      </c>
    </row>
    <row r="284" spans="9:12">
      <c r="I284" s="115" t="str">
        <f t="shared" si="8"/>
        <v>0283</v>
      </c>
      <c r="L284" t="str">
        <f t="shared" si="9"/>
        <v>PRE025102833DG2A0</v>
      </c>
    </row>
    <row r="285" spans="9:12">
      <c r="I285" s="115" t="str">
        <f t="shared" si="8"/>
        <v>0284</v>
      </c>
      <c r="L285" t="str">
        <f t="shared" si="9"/>
        <v>PRE025102843DG2A0</v>
      </c>
    </row>
    <row r="286" spans="9:12">
      <c r="I286" s="115" t="str">
        <f t="shared" si="8"/>
        <v>0285</v>
      </c>
      <c r="L286" t="str">
        <f t="shared" si="9"/>
        <v>PRE025102853DG2A0</v>
      </c>
    </row>
    <row r="287" spans="9:12">
      <c r="I287" s="115" t="str">
        <f t="shared" si="8"/>
        <v>0286</v>
      </c>
      <c r="L287" t="str">
        <f t="shared" si="9"/>
        <v>PRE025102863DG2A0</v>
      </c>
    </row>
    <row r="288" spans="9:12">
      <c r="I288" s="115" t="str">
        <f t="shared" si="8"/>
        <v>0287</v>
      </c>
      <c r="L288" t="str">
        <f t="shared" si="9"/>
        <v>PRE025102873DG2A0</v>
      </c>
    </row>
    <row r="289" spans="9:12">
      <c r="I289" s="115" t="str">
        <f t="shared" si="8"/>
        <v>0288</v>
      </c>
      <c r="L289" t="str">
        <f t="shared" si="9"/>
        <v>PRE025102883DG2A0</v>
      </c>
    </row>
    <row r="290" spans="9:12">
      <c r="I290" s="115" t="str">
        <f t="shared" si="8"/>
        <v>0289</v>
      </c>
      <c r="L290" t="str">
        <f t="shared" si="9"/>
        <v>PRE025102893DG2A0</v>
      </c>
    </row>
    <row r="291" spans="9:12">
      <c r="I291" s="115" t="str">
        <f t="shared" si="8"/>
        <v>0290</v>
      </c>
      <c r="L291" t="str">
        <f t="shared" si="9"/>
        <v>PRE025102903DG2A0</v>
      </c>
    </row>
    <row r="292" spans="9:12">
      <c r="I292" s="115" t="str">
        <f t="shared" si="8"/>
        <v>0291</v>
      </c>
      <c r="L292" t="str">
        <f t="shared" si="9"/>
        <v>PRE025102913DG2A0</v>
      </c>
    </row>
    <row r="293" spans="9:12">
      <c r="I293" s="115" t="str">
        <f t="shared" si="8"/>
        <v>0292</v>
      </c>
      <c r="L293" t="str">
        <f t="shared" si="9"/>
        <v>PRE025102923DG2A0</v>
      </c>
    </row>
    <row r="294" spans="9:12">
      <c r="I294" s="115" t="str">
        <f t="shared" si="8"/>
        <v>0293</v>
      </c>
      <c r="L294" t="str">
        <f t="shared" si="9"/>
        <v>PRE025102933DG2A0</v>
      </c>
    </row>
    <row r="295" spans="9:12">
      <c r="I295" s="115" t="str">
        <f t="shared" si="8"/>
        <v>0294</v>
      </c>
      <c r="L295" t="str">
        <f t="shared" si="9"/>
        <v>PRE025102943DG2A0</v>
      </c>
    </row>
    <row r="296" spans="9:12">
      <c r="I296" s="115" t="str">
        <f t="shared" si="8"/>
        <v>0295</v>
      </c>
      <c r="L296" t="str">
        <f t="shared" si="9"/>
        <v>PRE025102953DG2A0</v>
      </c>
    </row>
    <row r="297" spans="9:12">
      <c r="I297" s="115" t="str">
        <f t="shared" si="8"/>
        <v>0296</v>
      </c>
      <c r="L297" t="str">
        <f t="shared" si="9"/>
        <v>PRE025102963DG2A0</v>
      </c>
    </row>
    <row r="298" spans="9:12">
      <c r="I298" s="115" t="str">
        <f t="shared" si="8"/>
        <v>0297</v>
      </c>
      <c r="L298" t="str">
        <f t="shared" si="9"/>
        <v>PRE025102973DG2A0</v>
      </c>
    </row>
    <row r="299" spans="9:12">
      <c r="I299" s="115" t="str">
        <f t="shared" si="8"/>
        <v>0298</v>
      </c>
      <c r="L299" t="str">
        <f t="shared" si="9"/>
        <v>PRE025102983DG2A0</v>
      </c>
    </row>
    <row r="300" spans="9:12">
      <c r="I300" s="115" t="str">
        <f t="shared" si="8"/>
        <v>0299</v>
      </c>
      <c r="L300" t="str">
        <f t="shared" si="9"/>
        <v>PRE025102993DG2A0</v>
      </c>
    </row>
    <row r="301" spans="9:12">
      <c r="I301" s="115" t="str">
        <f t="shared" si="8"/>
        <v>0300</v>
      </c>
      <c r="L301" t="str">
        <f t="shared" si="9"/>
        <v>PRE025103003DG2A0</v>
      </c>
    </row>
    <row r="302" spans="9:12">
      <c r="I302" s="115" t="str">
        <f t="shared" si="8"/>
        <v>0301</v>
      </c>
      <c r="L302" t="str">
        <f t="shared" si="9"/>
        <v>PRE025103013DG2A0</v>
      </c>
    </row>
    <row r="303" spans="9:12">
      <c r="I303" s="115" t="str">
        <f t="shared" si="8"/>
        <v>0302</v>
      </c>
      <c r="L303" t="str">
        <f t="shared" si="9"/>
        <v>PRE025103023DG2A0</v>
      </c>
    </row>
    <row r="304" spans="9:12">
      <c r="I304" s="115" t="str">
        <f t="shared" si="8"/>
        <v>0303</v>
      </c>
      <c r="L304" t="str">
        <f t="shared" si="9"/>
        <v>PRE025103033DG2A0</v>
      </c>
    </row>
    <row r="305" spans="9:12">
      <c r="I305" s="115" t="str">
        <f t="shared" si="8"/>
        <v>0304</v>
      </c>
      <c r="L305" t="str">
        <f t="shared" si="9"/>
        <v>PRE025103043DG2A0</v>
      </c>
    </row>
    <row r="306" spans="9:12">
      <c r="I306" s="115" t="str">
        <f t="shared" si="8"/>
        <v>0305</v>
      </c>
      <c r="L306" t="str">
        <f t="shared" si="9"/>
        <v>PRE025103053DG2A0</v>
      </c>
    </row>
    <row r="307" spans="9:12">
      <c r="I307" s="115" t="str">
        <f t="shared" si="8"/>
        <v>0306</v>
      </c>
      <c r="L307" t="str">
        <f t="shared" si="9"/>
        <v>PRE025103063DG2A0</v>
      </c>
    </row>
    <row r="308" spans="9:12">
      <c r="I308" s="115" t="str">
        <f t="shared" si="8"/>
        <v>0307</v>
      </c>
      <c r="L308" t="str">
        <f t="shared" si="9"/>
        <v>PRE025103073DG2A0</v>
      </c>
    </row>
    <row r="309" spans="9:12">
      <c r="I309" s="115" t="str">
        <f t="shared" si="8"/>
        <v>0308</v>
      </c>
      <c r="L309" t="str">
        <f t="shared" si="9"/>
        <v>PRE025103083DG2A0</v>
      </c>
    </row>
    <row r="310" spans="9:12">
      <c r="I310" s="115" t="str">
        <f t="shared" si="8"/>
        <v>0309</v>
      </c>
      <c r="L310" t="str">
        <f t="shared" si="9"/>
        <v>PRE025103093DG2A0</v>
      </c>
    </row>
    <row r="311" spans="9:12">
      <c r="I311" s="115" t="str">
        <f t="shared" si="8"/>
        <v>0310</v>
      </c>
      <c r="L311" t="str">
        <f t="shared" si="9"/>
        <v>PRE025103103DG2A0</v>
      </c>
    </row>
    <row r="312" spans="9:12">
      <c r="I312" s="115" t="str">
        <f t="shared" si="8"/>
        <v>0311</v>
      </c>
      <c r="L312" t="str">
        <f t="shared" si="9"/>
        <v>PRE025103113DG2A0</v>
      </c>
    </row>
    <row r="313" spans="9:12">
      <c r="I313" s="115" t="str">
        <f t="shared" si="8"/>
        <v>0312</v>
      </c>
      <c r="L313" t="str">
        <f t="shared" si="9"/>
        <v>PRE025103123DG2A0</v>
      </c>
    </row>
    <row r="314" spans="9:12">
      <c r="I314" s="115" t="str">
        <f t="shared" si="8"/>
        <v>0313</v>
      </c>
      <c r="L314" t="str">
        <f t="shared" si="9"/>
        <v>PRE025103133DG2A0</v>
      </c>
    </row>
    <row r="315" spans="9:12">
      <c r="I315" s="115" t="str">
        <f t="shared" si="8"/>
        <v>0314</v>
      </c>
      <c r="L315" t="str">
        <f t="shared" si="9"/>
        <v>PRE025103143DG2A0</v>
      </c>
    </row>
    <row r="316" spans="9:12">
      <c r="I316" s="115" t="str">
        <f t="shared" si="8"/>
        <v>0315</v>
      </c>
      <c r="L316" t="str">
        <f t="shared" si="9"/>
        <v>PRE025103153DG2A0</v>
      </c>
    </row>
    <row r="317" spans="9:12">
      <c r="I317" s="115" t="str">
        <f t="shared" si="8"/>
        <v>0316</v>
      </c>
      <c r="L317" t="str">
        <f t="shared" si="9"/>
        <v>PRE025103163DG2A0</v>
      </c>
    </row>
    <row r="318" spans="9:12">
      <c r="I318" s="115" t="str">
        <f t="shared" si="8"/>
        <v>0317</v>
      </c>
      <c r="L318" t="str">
        <f t="shared" si="9"/>
        <v>PRE025103173DG2A0</v>
      </c>
    </row>
    <row r="319" spans="9:12">
      <c r="I319" s="115" t="str">
        <f t="shared" si="8"/>
        <v>0318</v>
      </c>
      <c r="L319" t="str">
        <f t="shared" si="9"/>
        <v>PRE025103183DG2A0</v>
      </c>
    </row>
    <row r="320" spans="9:12">
      <c r="I320" s="115" t="str">
        <f t="shared" si="8"/>
        <v>0319</v>
      </c>
      <c r="L320" t="str">
        <f t="shared" si="9"/>
        <v>PRE025103193DG2A0</v>
      </c>
    </row>
    <row r="321" spans="9:12">
      <c r="I321" s="115" t="str">
        <f t="shared" si="8"/>
        <v>0320</v>
      </c>
      <c r="L321" t="str">
        <f t="shared" si="9"/>
        <v>PRE025103203DG2A0</v>
      </c>
    </row>
    <row r="322" spans="9:12">
      <c r="I322" s="115" t="str">
        <f t="shared" si="8"/>
        <v>0321</v>
      </c>
      <c r="L322" t="str">
        <f t="shared" si="9"/>
        <v>PRE025103213DG2A0</v>
      </c>
    </row>
    <row r="323" spans="9:12">
      <c r="I323" s="115" t="str">
        <f t="shared" ref="I323:I386" si="10">TEXT(ROW(A322), "0000")</f>
        <v>0322</v>
      </c>
      <c r="L323" t="str">
        <f t="shared" ref="L323:L386" si="11">$H$2&amp;I323&amp;$J$2&amp;$K$2</f>
        <v>PRE025103223DG2A0</v>
      </c>
    </row>
    <row r="324" spans="9:12">
      <c r="I324" s="115" t="str">
        <f t="shared" si="10"/>
        <v>0323</v>
      </c>
      <c r="L324" t="str">
        <f t="shared" si="11"/>
        <v>PRE025103233DG2A0</v>
      </c>
    </row>
    <row r="325" spans="9:12">
      <c r="I325" s="115" t="str">
        <f t="shared" si="10"/>
        <v>0324</v>
      </c>
      <c r="L325" t="str">
        <f t="shared" si="11"/>
        <v>PRE025103243DG2A0</v>
      </c>
    </row>
    <row r="326" spans="9:12">
      <c r="I326" s="115" t="str">
        <f t="shared" si="10"/>
        <v>0325</v>
      </c>
      <c r="L326" t="str">
        <f t="shared" si="11"/>
        <v>PRE025103253DG2A0</v>
      </c>
    </row>
    <row r="327" spans="9:12">
      <c r="I327" s="115" t="str">
        <f t="shared" si="10"/>
        <v>0326</v>
      </c>
      <c r="L327" t="str">
        <f t="shared" si="11"/>
        <v>PRE025103263DG2A0</v>
      </c>
    </row>
    <row r="328" spans="9:12">
      <c r="I328" s="115" t="str">
        <f t="shared" si="10"/>
        <v>0327</v>
      </c>
      <c r="L328" t="str">
        <f t="shared" si="11"/>
        <v>PRE025103273DG2A0</v>
      </c>
    </row>
    <row r="329" spans="9:12">
      <c r="I329" s="115" t="str">
        <f t="shared" si="10"/>
        <v>0328</v>
      </c>
      <c r="L329" t="str">
        <f t="shared" si="11"/>
        <v>PRE025103283DG2A0</v>
      </c>
    </row>
    <row r="330" spans="9:12">
      <c r="I330" s="115" t="str">
        <f t="shared" si="10"/>
        <v>0329</v>
      </c>
      <c r="L330" t="str">
        <f t="shared" si="11"/>
        <v>PRE025103293DG2A0</v>
      </c>
    </row>
    <row r="331" spans="9:12">
      <c r="I331" s="115" t="str">
        <f t="shared" si="10"/>
        <v>0330</v>
      </c>
      <c r="L331" t="str">
        <f t="shared" si="11"/>
        <v>PRE025103303DG2A0</v>
      </c>
    </row>
    <row r="332" spans="9:12">
      <c r="I332" s="115" t="str">
        <f t="shared" si="10"/>
        <v>0331</v>
      </c>
      <c r="L332" t="str">
        <f t="shared" si="11"/>
        <v>PRE025103313DG2A0</v>
      </c>
    </row>
    <row r="333" spans="9:12">
      <c r="I333" s="115" t="str">
        <f t="shared" si="10"/>
        <v>0332</v>
      </c>
      <c r="L333" t="str">
        <f t="shared" si="11"/>
        <v>PRE025103323DG2A0</v>
      </c>
    </row>
    <row r="334" spans="9:12">
      <c r="I334" s="115" t="str">
        <f t="shared" si="10"/>
        <v>0333</v>
      </c>
      <c r="L334" t="str">
        <f t="shared" si="11"/>
        <v>PRE025103333DG2A0</v>
      </c>
    </row>
    <row r="335" spans="9:12">
      <c r="I335" s="115" t="str">
        <f t="shared" si="10"/>
        <v>0334</v>
      </c>
      <c r="L335" t="str">
        <f t="shared" si="11"/>
        <v>PRE025103343DG2A0</v>
      </c>
    </row>
    <row r="336" spans="9:12">
      <c r="I336" s="115" t="str">
        <f t="shared" si="10"/>
        <v>0335</v>
      </c>
      <c r="L336" t="str">
        <f t="shared" si="11"/>
        <v>PRE025103353DG2A0</v>
      </c>
    </row>
    <row r="337" spans="9:12">
      <c r="I337" s="115" t="str">
        <f t="shared" si="10"/>
        <v>0336</v>
      </c>
      <c r="L337" t="str">
        <f t="shared" si="11"/>
        <v>PRE025103363DG2A0</v>
      </c>
    </row>
    <row r="338" spans="9:12">
      <c r="I338" s="115" t="str">
        <f t="shared" si="10"/>
        <v>0337</v>
      </c>
      <c r="L338" t="str">
        <f t="shared" si="11"/>
        <v>PRE025103373DG2A0</v>
      </c>
    </row>
    <row r="339" spans="9:12">
      <c r="I339" s="115" t="str">
        <f t="shared" si="10"/>
        <v>0338</v>
      </c>
      <c r="L339" t="str">
        <f t="shared" si="11"/>
        <v>PRE025103383DG2A0</v>
      </c>
    </row>
    <row r="340" spans="9:12">
      <c r="I340" s="115" t="str">
        <f t="shared" si="10"/>
        <v>0339</v>
      </c>
      <c r="L340" t="str">
        <f t="shared" si="11"/>
        <v>PRE025103393DG2A0</v>
      </c>
    </row>
    <row r="341" spans="9:12">
      <c r="I341" s="115" t="str">
        <f t="shared" si="10"/>
        <v>0340</v>
      </c>
      <c r="L341" t="str">
        <f t="shared" si="11"/>
        <v>PRE025103403DG2A0</v>
      </c>
    </row>
    <row r="342" spans="9:12">
      <c r="I342" s="115" t="str">
        <f t="shared" si="10"/>
        <v>0341</v>
      </c>
      <c r="L342" t="str">
        <f t="shared" si="11"/>
        <v>PRE025103413DG2A0</v>
      </c>
    </row>
    <row r="343" spans="9:12">
      <c r="I343" s="115" t="str">
        <f t="shared" si="10"/>
        <v>0342</v>
      </c>
      <c r="L343" t="str">
        <f t="shared" si="11"/>
        <v>PRE025103423DG2A0</v>
      </c>
    </row>
    <row r="344" spans="9:12">
      <c r="I344" s="115" t="str">
        <f t="shared" si="10"/>
        <v>0343</v>
      </c>
      <c r="L344" t="str">
        <f t="shared" si="11"/>
        <v>PRE025103433DG2A0</v>
      </c>
    </row>
    <row r="345" spans="9:12">
      <c r="I345" s="115" t="str">
        <f t="shared" si="10"/>
        <v>0344</v>
      </c>
      <c r="L345" t="str">
        <f t="shared" si="11"/>
        <v>PRE025103443DG2A0</v>
      </c>
    </row>
    <row r="346" spans="9:12">
      <c r="I346" s="115" t="str">
        <f t="shared" si="10"/>
        <v>0345</v>
      </c>
      <c r="L346" t="str">
        <f t="shared" si="11"/>
        <v>PRE025103453DG2A0</v>
      </c>
    </row>
    <row r="347" spans="9:12">
      <c r="I347" s="115" t="str">
        <f t="shared" si="10"/>
        <v>0346</v>
      </c>
      <c r="L347" t="str">
        <f t="shared" si="11"/>
        <v>PRE025103463DG2A0</v>
      </c>
    </row>
    <row r="348" spans="9:12">
      <c r="I348" s="115" t="str">
        <f t="shared" si="10"/>
        <v>0347</v>
      </c>
      <c r="L348" t="str">
        <f t="shared" si="11"/>
        <v>PRE025103473DG2A0</v>
      </c>
    </row>
    <row r="349" spans="9:12">
      <c r="I349" s="115" t="str">
        <f t="shared" si="10"/>
        <v>0348</v>
      </c>
      <c r="L349" t="str">
        <f t="shared" si="11"/>
        <v>PRE025103483DG2A0</v>
      </c>
    </row>
    <row r="350" spans="9:12">
      <c r="I350" s="115" t="str">
        <f t="shared" si="10"/>
        <v>0349</v>
      </c>
      <c r="L350" t="str">
        <f t="shared" si="11"/>
        <v>PRE025103493DG2A0</v>
      </c>
    </row>
    <row r="351" spans="9:12">
      <c r="I351" s="115" t="str">
        <f t="shared" si="10"/>
        <v>0350</v>
      </c>
      <c r="L351" t="str">
        <f t="shared" si="11"/>
        <v>PRE025103503DG2A0</v>
      </c>
    </row>
    <row r="352" spans="9:12">
      <c r="I352" s="115" t="str">
        <f t="shared" si="10"/>
        <v>0351</v>
      </c>
      <c r="L352" t="str">
        <f t="shared" si="11"/>
        <v>PRE025103513DG2A0</v>
      </c>
    </row>
    <row r="353" spans="9:12">
      <c r="I353" s="115" t="str">
        <f t="shared" si="10"/>
        <v>0352</v>
      </c>
      <c r="L353" t="str">
        <f t="shared" si="11"/>
        <v>PRE025103523DG2A0</v>
      </c>
    </row>
    <row r="354" spans="9:12">
      <c r="I354" s="115" t="str">
        <f t="shared" si="10"/>
        <v>0353</v>
      </c>
      <c r="L354" t="str">
        <f t="shared" si="11"/>
        <v>PRE025103533DG2A0</v>
      </c>
    </row>
    <row r="355" spans="9:12">
      <c r="I355" s="115" t="str">
        <f t="shared" si="10"/>
        <v>0354</v>
      </c>
      <c r="L355" t="str">
        <f t="shared" si="11"/>
        <v>PRE025103543DG2A0</v>
      </c>
    </row>
    <row r="356" spans="9:12">
      <c r="I356" s="115" t="str">
        <f t="shared" si="10"/>
        <v>0355</v>
      </c>
      <c r="L356" t="str">
        <f t="shared" si="11"/>
        <v>PRE025103553DG2A0</v>
      </c>
    </row>
    <row r="357" spans="9:12">
      <c r="I357" s="115" t="str">
        <f t="shared" si="10"/>
        <v>0356</v>
      </c>
      <c r="L357" t="str">
        <f t="shared" si="11"/>
        <v>PRE025103563DG2A0</v>
      </c>
    </row>
    <row r="358" spans="9:12">
      <c r="I358" s="115" t="str">
        <f t="shared" si="10"/>
        <v>0357</v>
      </c>
      <c r="L358" t="str">
        <f t="shared" si="11"/>
        <v>PRE025103573DG2A0</v>
      </c>
    </row>
    <row r="359" spans="9:12">
      <c r="I359" s="115" t="str">
        <f t="shared" si="10"/>
        <v>0358</v>
      </c>
      <c r="L359" t="str">
        <f t="shared" si="11"/>
        <v>PRE025103583DG2A0</v>
      </c>
    </row>
    <row r="360" spans="9:12">
      <c r="I360" s="115" t="str">
        <f t="shared" si="10"/>
        <v>0359</v>
      </c>
      <c r="L360" t="str">
        <f t="shared" si="11"/>
        <v>PRE025103593DG2A0</v>
      </c>
    </row>
    <row r="361" spans="9:12">
      <c r="I361" s="115" t="str">
        <f t="shared" si="10"/>
        <v>0360</v>
      </c>
      <c r="L361" t="str">
        <f t="shared" si="11"/>
        <v>PRE025103603DG2A0</v>
      </c>
    </row>
    <row r="362" spans="9:12">
      <c r="I362" s="115" t="str">
        <f t="shared" si="10"/>
        <v>0361</v>
      </c>
      <c r="L362" t="str">
        <f t="shared" si="11"/>
        <v>PRE025103613DG2A0</v>
      </c>
    </row>
    <row r="363" spans="9:12">
      <c r="I363" s="115" t="str">
        <f t="shared" si="10"/>
        <v>0362</v>
      </c>
      <c r="L363" t="str">
        <f t="shared" si="11"/>
        <v>PRE025103623DG2A0</v>
      </c>
    </row>
    <row r="364" spans="9:12">
      <c r="I364" s="115" t="str">
        <f t="shared" si="10"/>
        <v>0363</v>
      </c>
      <c r="L364" t="str">
        <f t="shared" si="11"/>
        <v>PRE025103633DG2A0</v>
      </c>
    </row>
    <row r="365" spans="9:12">
      <c r="I365" s="115" t="str">
        <f t="shared" si="10"/>
        <v>0364</v>
      </c>
      <c r="L365" t="str">
        <f t="shared" si="11"/>
        <v>PRE025103643DG2A0</v>
      </c>
    </row>
    <row r="366" spans="9:12">
      <c r="I366" s="115" t="str">
        <f t="shared" si="10"/>
        <v>0365</v>
      </c>
      <c r="L366" t="str">
        <f t="shared" si="11"/>
        <v>PRE025103653DG2A0</v>
      </c>
    </row>
    <row r="367" spans="9:12">
      <c r="I367" s="115" t="str">
        <f t="shared" si="10"/>
        <v>0366</v>
      </c>
      <c r="L367" t="str">
        <f t="shared" si="11"/>
        <v>PRE025103663DG2A0</v>
      </c>
    </row>
    <row r="368" spans="9:12">
      <c r="I368" s="115" t="str">
        <f t="shared" si="10"/>
        <v>0367</v>
      </c>
      <c r="L368" t="str">
        <f t="shared" si="11"/>
        <v>PRE025103673DG2A0</v>
      </c>
    </row>
    <row r="369" spans="9:12">
      <c r="I369" s="115" t="str">
        <f t="shared" si="10"/>
        <v>0368</v>
      </c>
      <c r="L369" t="str">
        <f t="shared" si="11"/>
        <v>PRE025103683DG2A0</v>
      </c>
    </row>
    <row r="370" spans="9:12">
      <c r="I370" s="115" t="str">
        <f t="shared" si="10"/>
        <v>0369</v>
      </c>
      <c r="L370" t="str">
        <f t="shared" si="11"/>
        <v>PRE025103693DG2A0</v>
      </c>
    </row>
    <row r="371" spans="9:12">
      <c r="I371" s="115" t="str">
        <f t="shared" si="10"/>
        <v>0370</v>
      </c>
      <c r="L371" t="str">
        <f t="shared" si="11"/>
        <v>PRE025103703DG2A0</v>
      </c>
    </row>
    <row r="372" spans="9:12">
      <c r="I372" s="115" t="str">
        <f t="shared" si="10"/>
        <v>0371</v>
      </c>
      <c r="L372" t="str">
        <f t="shared" si="11"/>
        <v>PRE025103713DG2A0</v>
      </c>
    </row>
    <row r="373" spans="9:12">
      <c r="I373" s="115" t="str">
        <f t="shared" si="10"/>
        <v>0372</v>
      </c>
      <c r="L373" t="str">
        <f t="shared" si="11"/>
        <v>PRE025103723DG2A0</v>
      </c>
    </row>
    <row r="374" spans="9:12">
      <c r="I374" s="115" t="str">
        <f t="shared" si="10"/>
        <v>0373</v>
      </c>
      <c r="L374" t="str">
        <f t="shared" si="11"/>
        <v>PRE025103733DG2A0</v>
      </c>
    </row>
    <row r="375" spans="9:12">
      <c r="I375" s="115" t="str">
        <f t="shared" si="10"/>
        <v>0374</v>
      </c>
      <c r="L375" t="str">
        <f t="shared" si="11"/>
        <v>PRE025103743DG2A0</v>
      </c>
    </row>
    <row r="376" spans="9:12">
      <c r="I376" s="115" t="str">
        <f t="shared" si="10"/>
        <v>0375</v>
      </c>
      <c r="L376" t="str">
        <f t="shared" si="11"/>
        <v>PRE025103753DG2A0</v>
      </c>
    </row>
    <row r="377" spans="9:12">
      <c r="I377" s="115" t="str">
        <f t="shared" si="10"/>
        <v>0376</v>
      </c>
      <c r="L377" t="str">
        <f t="shared" si="11"/>
        <v>PRE025103763DG2A0</v>
      </c>
    </row>
    <row r="378" spans="9:12">
      <c r="I378" s="115" t="str">
        <f t="shared" si="10"/>
        <v>0377</v>
      </c>
      <c r="L378" t="str">
        <f t="shared" si="11"/>
        <v>PRE025103773DG2A0</v>
      </c>
    </row>
    <row r="379" spans="9:12">
      <c r="I379" s="115" t="str">
        <f t="shared" si="10"/>
        <v>0378</v>
      </c>
      <c r="L379" t="str">
        <f t="shared" si="11"/>
        <v>PRE025103783DG2A0</v>
      </c>
    </row>
    <row r="380" spans="9:12">
      <c r="I380" s="115" t="str">
        <f t="shared" si="10"/>
        <v>0379</v>
      </c>
      <c r="L380" t="str">
        <f t="shared" si="11"/>
        <v>PRE025103793DG2A0</v>
      </c>
    </row>
    <row r="381" spans="9:12">
      <c r="I381" s="115" t="str">
        <f t="shared" si="10"/>
        <v>0380</v>
      </c>
      <c r="L381" t="str">
        <f t="shared" si="11"/>
        <v>PRE025103803DG2A0</v>
      </c>
    </row>
    <row r="382" spans="9:12">
      <c r="I382" s="115" t="str">
        <f t="shared" si="10"/>
        <v>0381</v>
      </c>
      <c r="L382" t="str">
        <f t="shared" si="11"/>
        <v>PRE025103813DG2A0</v>
      </c>
    </row>
    <row r="383" spans="9:12">
      <c r="I383" s="115" t="str">
        <f t="shared" si="10"/>
        <v>0382</v>
      </c>
      <c r="L383" t="str">
        <f t="shared" si="11"/>
        <v>PRE025103823DG2A0</v>
      </c>
    </row>
    <row r="384" spans="9:12">
      <c r="I384" s="115" t="str">
        <f t="shared" si="10"/>
        <v>0383</v>
      </c>
      <c r="L384" t="str">
        <f t="shared" si="11"/>
        <v>PRE025103833DG2A0</v>
      </c>
    </row>
    <row r="385" spans="9:12">
      <c r="I385" s="115" t="str">
        <f t="shared" si="10"/>
        <v>0384</v>
      </c>
      <c r="L385" t="str">
        <f t="shared" si="11"/>
        <v>PRE025103843DG2A0</v>
      </c>
    </row>
    <row r="386" spans="9:12">
      <c r="I386" s="115" t="str">
        <f t="shared" si="10"/>
        <v>0385</v>
      </c>
      <c r="L386" t="str">
        <f t="shared" si="11"/>
        <v>PRE025103853DG2A0</v>
      </c>
    </row>
    <row r="387" spans="9:12">
      <c r="I387" s="115" t="str">
        <f t="shared" ref="I387:I422" si="12">TEXT(ROW(A386), "0000")</f>
        <v>0386</v>
      </c>
      <c r="L387" t="str">
        <f t="shared" ref="L387:L422" si="13">$H$2&amp;I387&amp;$J$2&amp;$K$2</f>
        <v>PRE025103863DG2A0</v>
      </c>
    </row>
    <row r="388" spans="9:12">
      <c r="I388" s="115" t="str">
        <f t="shared" si="12"/>
        <v>0387</v>
      </c>
      <c r="L388" t="str">
        <f t="shared" si="13"/>
        <v>PRE025103873DG2A0</v>
      </c>
    </row>
    <row r="389" spans="9:12">
      <c r="I389" s="115" t="str">
        <f t="shared" si="12"/>
        <v>0388</v>
      </c>
      <c r="L389" t="str">
        <f t="shared" si="13"/>
        <v>PRE025103883DG2A0</v>
      </c>
    </row>
    <row r="390" spans="9:12">
      <c r="I390" s="115" t="str">
        <f t="shared" si="12"/>
        <v>0389</v>
      </c>
      <c r="L390" t="str">
        <f t="shared" si="13"/>
        <v>PRE025103893DG2A0</v>
      </c>
    </row>
    <row r="391" spans="9:12">
      <c r="I391" s="115" t="str">
        <f t="shared" si="12"/>
        <v>0390</v>
      </c>
      <c r="L391" t="str">
        <f t="shared" si="13"/>
        <v>PRE025103903DG2A0</v>
      </c>
    </row>
    <row r="392" spans="9:12">
      <c r="I392" s="115" t="str">
        <f t="shared" si="12"/>
        <v>0391</v>
      </c>
      <c r="L392" t="str">
        <f t="shared" si="13"/>
        <v>PRE025103913DG2A0</v>
      </c>
    </row>
    <row r="393" spans="9:12">
      <c r="I393" s="115" t="str">
        <f t="shared" si="12"/>
        <v>0392</v>
      </c>
      <c r="L393" t="str">
        <f t="shared" si="13"/>
        <v>PRE025103923DG2A0</v>
      </c>
    </row>
    <row r="394" spans="9:12">
      <c r="I394" s="115" t="str">
        <f t="shared" si="12"/>
        <v>0393</v>
      </c>
      <c r="L394" t="str">
        <f t="shared" si="13"/>
        <v>PRE025103933DG2A0</v>
      </c>
    </row>
    <row r="395" spans="9:12">
      <c r="I395" s="115" t="str">
        <f t="shared" si="12"/>
        <v>0394</v>
      </c>
      <c r="L395" t="str">
        <f t="shared" si="13"/>
        <v>PRE025103943DG2A0</v>
      </c>
    </row>
    <row r="396" spans="9:12">
      <c r="I396" s="115" t="str">
        <f t="shared" si="12"/>
        <v>0395</v>
      </c>
      <c r="L396" t="str">
        <f t="shared" si="13"/>
        <v>PRE025103953DG2A0</v>
      </c>
    </row>
    <row r="397" spans="9:12">
      <c r="I397" s="115" t="str">
        <f t="shared" si="12"/>
        <v>0396</v>
      </c>
      <c r="L397" t="str">
        <f t="shared" si="13"/>
        <v>PRE025103963DG2A0</v>
      </c>
    </row>
    <row r="398" spans="9:12">
      <c r="I398" s="115" t="str">
        <f t="shared" si="12"/>
        <v>0397</v>
      </c>
      <c r="L398" t="str">
        <f t="shared" si="13"/>
        <v>PRE025103973DG2A0</v>
      </c>
    </row>
    <row r="399" spans="9:12">
      <c r="I399" s="115" t="str">
        <f t="shared" si="12"/>
        <v>0398</v>
      </c>
      <c r="L399" t="str">
        <f t="shared" si="13"/>
        <v>PRE025103983DG2A0</v>
      </c>
    </row>
    <row r="400" spans="9:12">
      <c r="I400" s="115" t="str">
        <f t="shared" si="12"/>
        <v>0399</v>
      </c>
      <c r="L400" t="str">
        <f t="shared" si="13"/>
        <v>PRE025103993DG2A0</v>
      </c>
    </row>
    <row r="401" spans="9:12">
      <c r="I401" s="115" t="str">
        <f t="shared" si="12"/>
        <v>0400</v>
      </c>
      <c r="L401" t="str">
        <f t="shared" si="13"/>
        <v>PRE025104003DG2A0</v>
      </c>
    </row>
    <row r="402" spans="9:12">
      <c r="I402" s="115" t="str">
        <f t="shared" si="12"/>
        <v>0401</v>
      </c>
      <c r="L402" t="str">
        <f t="shared" si="13"/>
        <v>PRE025104013DG2A0</v>
      </c>
    </row>
    <row r="403" spans="9:12">
      <c r="I403" s="115" t="str">
        <f t="shared" si="12"/>
        <v>0402</v>
      </c>
      <c r="L403" t="str">
        <f t="shared" si="13"/>
        <v>PRE025104023DG2A0</v>
      </c>
    </row>
    <row r="404" spans="9:12">
      <c r="I404" s="115" t="str">
        <f t="shared" si="12"/>
        <v>0403</v>
      </c>
      <c r="L404" t="str">
        <f t="shared" si="13"/>
        <v>PRE025104033DG2A0</v>
      </c>
    </row>
    <row r="405" spans="9:12">
      <c r="I405" s="115" t="str">
        <f t="shared" si="12"/>
        <v>0404</v>
      </c>
      <c r="L405" t="str">
        <f t="shared" si="13"/>
        <v>PRE025104043DG2A0</v>
      </c>
    </row>
    <row r="406" spans="9:12">
      <c r="I406" s="115" t="str">
        <f t="shared" si="12"/>
        <v>0405</v>
      </c>
      <c r="L406" t="str">
        <f t="shared" si="13"/>
        <v>PRE025104053DG2A0</v>
      </c>
    </row>
    <row r="407" spans="9:12">
      <c r="I407" s="115" t="str">
        <f t="shared" si="12"/>
        <v>0406</v>
      </c>
      <c r="L407" t="str">
        <f t="shared" si="13"/>
        <v>PRE025104063DG2A0</v>
      </c>
    </row>
    <row r="408" spans="9:12">
      <c r="I408" s="115" t="str">
        <f t="shared" si="12"/>
        <v>0407</v>
      </c>
      <c r="L408" t="str">
        <f t="shared" si="13"/>
        <v>PRE025104073DG2A0</v>
      </c>
    </row>
    <row r="409" spans="9:12">
      <c r="I409" s="115" t="str">
        <f t="shared" si="12"/>
        <v>0408</v>
      </c>
      <c r="L409" t="str">
        <f t="shared" si="13"/>
        <v>PRE025104083DG2A0</v>
      </c>
    </row>
    <row r="410" spans="9:12">
      <c r="I410" s="115" t="str">
        <f t="shared" si="12"/>
        <v>0409</v>
      </c>
      <c r="L410" t="str">
        <f t="shared" si="13"/>
        <v>PRE025104093DG2A0</v>
      </c>
    </row>
    <row r="411" spans="9:12">
      <c r="I411" s="115" t="str">
        <f t="shared" si="12"/>
        <v>0410</v>
      </c>
      <c r="L411" t="str">
        <f t="shared" si="13"/>
        <v>PRE025104103DG2A0</v>
      </c>
    </row>
    <row r="412" spans="9:12">
      <c r="I412" s="115" t="str">
        <f t="shared" si="12"/>
        <v>0411</v>
      </c>
      <c r="L412" t="str">
        <f t="shared" si="13"/>
        <v>PRE025104113DG2A0</v>
      </c>
    </row>
    <row r="413" spans="9:12">
      <c r="I413" s="115" t="str">
        <f t="shared" si="12"/>
        <v>0412</v>
      </c>
      <c r="L413" t="str">
        <f t="shared" si="13"/>
        <v>PRE025104123DG2A0</v>
      </c>
    </row>
    <row r="414" spans="9:12">
      <c r="I414" s="115" t="str">
        <f t="shared" si="12"/>
        <v>0413</v>
      </c>
      <c r="L414" t="str">
        <f t="shared" si="13"/>
        <v>PRE025104133DG2A0</v>
      </c>
    </row>
    <row r="415" spans="9:12">
      <c r="I415" s="115" t="str">
        <f t="shared" si="12"/>
        <v>0414</v>
      </c>
      <c r="L415" t="str">
        <f t="shared" si="13"/>
        <v>PRE025104143DG2A0</v>
      </c>
    </row>
    <row r="416" spans="9:12">
      <c r="I416" s="115" t="str">
        <f t="shared" si="12"/>
        <v>0415</v>
      </c>
      <c r="L416" t="str">
        <f t="shared" si="13"/>
        <v>PRE025104153DG2A0</v>
      </c>
    </row>
    <row r="417" spans="9:12">
      <c r="I417" s="115" t="str">
        <f t="shared" si="12"/>
        <v>0416</v>
      </c>
      <c r="L417" t="str">
        <f t="shared" si="13"/>
        <v>PRE025104163DG2A0</v>
      </c>
    </row>
    <row r="418" spans="9:12">
      <c r="I418" s="115" t="str">
        <f t="shared" si="12"/>
        <v>0417</v>
      </c>
      <c r="L418" t="str">
        <f t="shared" si="13"/>
        <v>PRE025104173DG2A0</v>
      </c>
    </row>
    <row r="419" spans="9:12">
      <c r="I419" s="115" t="str">
        <f t="shared" si="12"/>
        <v>0418</v>
      </c>
      <c r="L419" t="str">
        <f t="shared" si="13"/>
        <v>PRE025104183DG2A0</v>
      </c>
    </row>
    <row r="420" spans="9:12">
      <c r="I420" s="115" t="str">
        <f t="shared" si="12"/>
        <v>0419</v>
      </c>
      <c r="L420" t="str">
        <f t="shared" si="13"/>
        <v>PRE025104193DG2A0</v>
      </c>
    </row>
    <row r="421" spans="9:12">
      <c r="I421" s="115" t="str">
        <f t="shared" si="12"/>
        <v>0420</v>
      </c>
      <c r="L421" t="str">
        <f t="shared" si="13"/>
        <v>PRE025104203DG2A0</v>
      </c>
    </row>
    <row r="422" spans="9:12">
      <c r="I422" s="115" t="str">
        <f t="shared" si="12"/>
        <v>0421</v>
      </c>
      <c r="L422" t="str">
        <f t="shared" si="13"/>
        <v>PRE025104213DG2A0</v>
      </c>
    </row>
  </sheetData>
  <mergeCells count="2">
    <mergeCell ref="A2:A5"/>
    <mergeCell ref="B2:B4"/>
  </mergeCells>
  <phoneticPr fontId="48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 P2 keypart scan list＿0905</vt:lpstr>
      <vt:lpstr>PTP, PUK</vt:lpstr>
      <vt:lpstr>PTPPUKMF EEEE#</vt:lpstr>
      <vt:lpstr>工作表1</vt:lpstr>
      <vt:lpstr>PUK</vt:lpstr>
      <vt:lpstr>PTP</vt:lpstr>
      <vt:lpstr>MF</vt:lpstr>
      <vt:lpstr>SN</vt:lpstr>
      <vt:lpstr>TOP cover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Lancy</cp:lastModifiedBy>
  <dcterms:created xsi:type="dcterms:W3CDTF">2020-06-15T05:38:48Z</dcterms:created>
  <dcterms:modified xsi:type="dcterms:W3CDTF">2020-09-17T08:33:54Z</dcterms:modified>
</cp:coreProperties>
</file>