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d\Documents\Visual Studio 2013\Projects\SpaceSimulator\"/>
    </mc:Choice>
  </mc:AlternateContent>
  <bookViews>
    <workbookView xWindow="0" yWindow="0" windowWidth="1797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C4" i="1"/>
  <c r="C5" i="1"/>
  <c r="C6" i="1"/>
  <c r="C7" i="1"/>
  <c r="C8" i="1"/>
  <c r="C9" i="1"/>
  <c r="C10" i="1"/>
  <c r="C11" i="1"/>
  <c r="C12" i="1"/>
  <c r="C13" i="1"/>
  <c r="C3" i="1"/>
  <c r="J5" i="1" l="1"/>
  <c r="J6" i="1"/>
  <c r="J7" i="1"/>
  <c r="J8" i="1"/>
  <c r="J9" i="1"/>
  <c r="J10" i="1"/>
  <c r="J11" i="1"/>
  <c r="J12" i="1"/>
  <c r="J3" i="1"/>
  <c r="J4" i="1"/>
  <c r="J13" i="1"/>
  <c r="D5" i="1"/>
  <c r="D6" i="1"/>
  <c r="D7" i="1"/>
  <c r="D8" i="1"/>
  <c r="D9" i="1"/>
  <c r="D10" i="1"/>
  <c r="D11" i="1"/>
  <c r="D12" i="1"/>
  <c r="D3" i="1"/>
  <c r="D4" i="1"/>
  <c r="D13" i="1"/>
  <c r="K5" i="1"/>
  <c r="K6" i="1"/>
  <c r="K7" i="1"/>
  <c r="K8" i="1"/>
  <c r="K9" i="1"/>
  <c r="K10" i="1"/>
  <c r="K11" i="1"/>
  <c r="K12" i="1"/>
  <c r="K3" i="1"/>
  <c r="K4" i="1"/>
  <c r="K13" i="1"/>
  <c r="F4" i="1"/>
  <c r="F12" i="1"/>
  <c r="F8" i="1"/>
  <c r="F7" i="1"/>
  <c r="F6" i="1"/>
  <c r="F5" i="1"/>
  <c r="F11" i="1"/>
  <c r="F10" i="1"/>
  <c r="F9" i="1"/>
  <c r="F13" i="1"/>
  <c r="F3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<sst xmlns="http://schemas.openxmlformats.org/spreadsheetml/2006/main" count="22" uniqueCount="22">
  <si>
    <t>Pluto</t>
  </si>
  <si>
    <t>Name</t>
  </si>
  <si>
    <t>Mercury</t>
  </si>
  <si>
    <t>Venus</t>
  </si>
  <si>
    <t>Earth</t>
  </si>
  <si>
    <t>Mars</t>
  </si>
  <si>
    <t>diameter(km)</t>
  </si>
  <si>
    <t>mass(plutoMs)</t>
  </si>
  <si>
    <t>Jupiter</t>
  </si>
  <si>
    <t>Saturn</t>
  </si>
  <si>
    <t>Uranus</t>
  </si>
  <si>
    <t>Neptune</t>
  </si>
  <si>
    <t>Sun</t>
  </si>
  <si>
    <t>Earth's Moon</t>
  </si>
  <si>
    <t>mass(kg)</t>
  </si>
  <si>
    <t>Distance from parent(km)</t>
  </si>
  <si>
    <t>Distance from parent(plutoKM)</t>
  </si>
  <si>
    <t>diameter(plutoKms)</t>
  </si>
  <si>
    <t>mass(moonMs)</t>
  </si>
  <si>
    <t>diameter(moonKms)</t>
  </si>
  <si>
    <t>Distance from parent(moonKM)</t>
  </si>
  <si>
    <t>radius(km)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</si>
</sst>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workbookViewId="0">
      <pane xSplit="1" topLeftCell="B1" activePane="topRight" state="frozen"/>
      <selection pane="topRight" activeCell="C3" sqref="C3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9.85546875" bestFit="1" customWidth="1"/>
    <col min="5" max="5" width="17.85546875" bestFit="1" customWidth="1"/>
    <col min="6" max="6" width="11" bestFit="1" customWidth="1"/>
    <col min="7" max="7" width="14.85546875" bestFit="1" customWidth="1"/>
    <col min="8" max="8" width="14.42578125" bestFit="1" customWidth="1"/>
    <col min="9" max="9" width="24.140625" bestFit="1" customWidth="1"/>
    <col min="10" max="10" width="29.140625" bestFit="1" customWidth="1"/>
    <col min="11" max="11" width="32.85546875" bestFit="1" customWidth="1"/>
  </cols>
  <sheetData>
    <row r="2" spans="1:11" x14ac:dyDescent="0.25">
      <c r="A2" t="s">
        <v>1</v>
      </c>
      <c r="B2" t="s">
        <v>6</v>
      </c>
      <c r="C2" t="s">
        <v>21</v>
      </c>
      <c r="D2" t="s">
        <v>19</v>
      </c>
      <c r="E2" t="s">
        <v>17</v>
      </c>
      <c r="F2" t="s">
        <v>14</v>
      </c>
      <c r="G2" t="s">
        <v>18</v>
      </c>
      <c r="H2" t="s">
        <v>7</v>
      </c>
      <c r="I2" t="s">
        <v>15</v>
      </c>
      <c r="J2" t="s">
        <v>20</v>
      </c>
      <c r="K2" t="s">
        <v>16</v>
      </c>
    </row>
    <row r="3" spans="1:11" x14ac:dyDescent="0.25">
      <c r="A3" t="s">
        <v>12</v>
      </c>
      <c r="B3" s="1">
        <v>1392000</v>
      </c>
      <c r="C3" s="1">
        <f>B3/2</f>
        <v>696000</v>
      </c>
      <c r="D3" s="1">
        <f>B3/$B$13</f>
        <v>626.46264626462641</v>
      </c>
      <c r="E3" s="1">
        <f>B3/$B$3</f>
        <v>1</v>
      </c>
      <c r="F3" s="2">
        <f>1.9891*10^30</f>
        <v>1.9891000000000002E+30</v>
      </c>
      <c r="G3" s="3">
        <f>F3/$F$4</f>
        <v>27066267.519390397</v>
      </c>
      <c r="H3" s="1"/>
      <c r="I3" s="1">
        <v>0</v>
      </c>
      <c r="J3" s="3">
        <f>I3/$B$13</f>
        <v>0</v>
      </c>
      <c r="K3" s="1">
        <f>I3/$B$3</f>
        <v>0</v>
      </c>
    </row>
    <row r="4" spans="1:11" x14ac:dyDescent="0.25">
      <c r="A4" t="s">
        <v>13</v>
      </c>
      <c r="B4" s="1">
        <v>3474</v>
      </c>
      <c r="C4" s="1">
        <f t="shared" ref="C4:C13" si="0">B4/2</f>
        <v>1737</v>
      </c>
      <c r="D4" s="1">
        <f>B4/$B$13</f>
        <v>1.5634563456345634</v>
      </c>
      <c r="E4" s="1">
        <f>B4/$B$3</f>
        <v>2.4956896551724139E-3</v>
      </c>
      <c r="F4" s="2">
        <f>7.349*10^22</f>
        <v>7.3489999999999999E+22</v>
      </c>
      <c r="G4" s="3">
        <f t="shared" ref="G4:G13" si="1">F4/$F$4</f>
        <v>1</v>
      </c>
      <c r="H4" s="1"/>
      <c r="I4" s="1">
        <v>384400</v>
      </c>
      <c r="J4" s="3">
        <f>I4/$B$13</f>
        <v>172.99729972997301</v>
      </c>
      <c r="K4" s="1">
        <f>I4/$B$3</f>
        <v>0.27614942528735631</v>
      </c>
    </row>
    <row r="5" spans="1:11" x14ac:dyDescent="0.25">
      <c r="A5" t="s">
        <v>2</v>
      </c>
      <c r="B5" s="1">
        <v>4880</v>
      </c>
      <c r="C5" s="1">
        <f t="shared" si="0"/>
        <v>2440</v>
      </c>
      <c r="D5" s="1">
        <f>B5/$B$13</f>
        <v>2.1962196219621961</v>
      </c>
      <c r="E5" s="1">
        <f>B5/$B$3</f>
        <v>3.5057471264367816E-3</v>
      </c>
      <c r="F5" s="2">
        <f>3.3022*10^23</f>
        <v>3.3022E+23</v>
      </c>
      <c r="G5" s="3">
        <f t="shared" si="1"/>
        <v>4.4934004626479789</v>
      </c>
      <c r="H5" s="1"/>
      <c r="I5" s="1">
        <v>57000000</v>
      </c>
      <c r="J5" s="3">
        <f>I5/$B$13</f>
        <v>25652.565256525653</v>
      </c>
      <c r="K5" s="1">
        <f>I5/$B$3</f>
        <v>40.948275862068968</v>
      </c>
    </row>
    <row r="6" spans="1:11" x14ac:dyDescent="0.25">
      <c r="A6" t="s">
        <v>3</v>
      </c>
      <c r="B6" s="1">
        <v>12104</v>
      </c>
      <c r="C6" s="1">
        <f t="shared" si="0"/>
        <v>6052</v>
      </c>
      <c r="D6" s="1">
        <f>B6/$B$13</f>
        <v>5.4473447344734476</v>
      </c>
      <c r="E6" s="1">
        <f>B6/$B$3</f>
        <v>8.6954022988505741E-3</v>
      </c>
      <c r="F6" s="2">
        <f>4.8685*10^24</f>
        <v>4.8684999999999998E+24</v>
      </c>
      <c r="G6" s="3">
        <f t="shared" si="1"/>
        <v>66.247108450129261</v>
      </c>
      <c r="H6" s="1"/>
      <c r="I6" s="1">
        <v>108000000</v>
      </c>
      <c r="J6" s="3">
        <f>I6/$B$13</f>
        <v>48604.860486048608</v>
      </c>
      <c r="K6" s="1">
        <f>I6/$B$3</f>
        <v>77.58620689655173</v>
      </c>
    </row>
    <row r="7" spans="1:11" x14ac:dyDescent="0.25">
      <c r="A7" t="s">
        <v>4</v>
      </c>
      <c r="B7" s="1">
        <v>12756</v>
      </c>
      <c r="C7" s="1">
        <f t="shared" si="0"/>
        <v>6378</v>
      </c>
      <c r="D7" s="1">
        <f>B7/$B$13</f>
        <v>5.7407740774077407</v>
      </c>
      <c r="E7" s="1">
        <f>B7/$B$3</f>
        <v>9.1637931034482759E-3</v>
      </c>
      <c r="F7" s="2">
        <f>5.9736*10^24</f>
        <v>5.9736000000000006E+24</v>
      </c>
      <c r="G7" s="3">
        <f t="shared" si="1"/>
        <v>81.284528507279916</v>
      </c>
      <c r="H7" s="1"/>
      <c r="I7" s="1">
        <v>150000000</v>
      </c>
      <c r="J7" s="3">
        <f>I7/$B$13</f>
        <v>67506.750675067509</v>
      </c>
      <c r="K7" s="1">
        <f>I7/$B$3</f>
        <v>107.75862068965517</v>
      </c>
    </row>
    <row r="8" spans="1:11" x14ac:dyDescent="0.25">
      <c r="A8" t="s">
        <v>5</v>
      </c>
      <c r="B8" s="1">
        <v>6756</v>
      </c>
      <c r="C8" s="1">
        <f t="shared" si="0"/>
        <v>3378</v>
      </c>
      <c r="D8" s="1">
        <f>B8/$B$13</f>
        <v>3.0405040504050405</v>
      </c>
      <c r="E8" s="1">
        <f>B8/$B$3</f>
        <v>4.8534482758620691E-3</v>
      </c>
      <c r="F8" s="2">
        <f>6.4185*10^23</f>
        <v>6.4184999999999999E+23</v>
      </c>
      <c r="G8" s="3">
        <f t="shared" si="1"/>
        <v>8.7338413389576814</v>
      </c>
      <c r="H8" s="1"/>
      <c r="I8" s="1">
        <v>228000000</v>
      </c>
      <c r="J8" s="3">
        <f>I8/$B$13</f>
        <v>102610.26102610261</v>
      </c>
      <c r="K8" s="1">
        <f>I8/$B$3</f>
        <v>163.79310344827587</v>
      </c>
    </row>
    <row r="9" spans="1:11" x14ac:dyDescent="0.25">
      <c r="A9" t="s">
        <v>8</v>
      </c>
      <c r="B9" s="1">
        <v>142984</v>
      </c>
      <c r="C9" s="1">
        <f t="shared" si="0"/>
        <v>71492</v>
      </c>
      <c r="D9" s="1">
        <f>B9/$B$13</f>
        <v>64.349234923492347</v>
      </c>
      <c r="E9" s="1">
        <f>B9/$B$3</f>
        <v>0.1027183908045977</v>
      </c>
      <c r="F9" s="2">
        <f>1.8986*10^27</f>
        <v>1.8986000000000002E+27</v>
      </c>
      <c r="G9" s="3">
        <f t="shared" si="1"/>
        <v>25834.807456796847</v>
      </c>
      <c r="H9" s="1"/>
      <c r="I9" s="1">
        <v>779000000</v>
      </c>
      <c r="J9" s="3">
        <f>I9/$B$13</f>
        <v>350585.05850585061</v>
      </c>
      <c r="K9" s="1">
        <f>I9/$B$3</f>
        <v>559.62643678160919</v>
      </c>
    </row>
    <row r="10" spans="1:11" x14ac:dyDescent="0.25">
      <c r="A10" t="s">
        <v>9</v>
      </c>
      <c r="B10" s="1">
        <v>120536</v>
      </c>
      <c r="C10" s="1">
        <f t="shared" si="0"/>
        <v>60268</v>
      </c>
      <c r="D10" s="1">
        <f>B10/$B$13</f>
        <v>54.246624662466246</v>
      </c>
      <c r="E10" s="1">
        <f>B10/$B$3</f>
        <v>8.6591954022988513E-2</v>
      </c>
      <c r="F10" s="2">
        <f>5.6846*10^26</f>
        <v>5.6845999999999996E+26</v>
      </c>
      <c r="G10" s="3">
        <f t="shared" si="1"/>
        <v>7735.202068308613</v>
      </c>
      <c r="H10" s="1"/>
      <c r="I10" s="1">
        <v>1430000000</v>
      </c>
      <c r="J10" s="3">
        <f>I10/$B$13</f>
        <v>643564.35643564351</v>
      </c>
      <c r="K10" s="1">
        <f>I10/$B$3</f>
        <v>1027.2988505747126</v>
      </c>
    </row>
    <row r="11" spans="1:11" x14ac:dyDescent="0.25">
      <c r="A11" t="s">
        <v>10</v>
      </c>
      <c r="B11" s="1">
        <v>51118</v>
      </c>
      <c r="C11" s="1">
        <f t="shared" si="0"/>
        <v>25559</v>
      </c>
      <c r="D11" s="1">
        <f>B11/$B$13</f>
        <v>23.005400540054005</v>
      </c>
      <c r="E11" s="1">
        <f>B11/$B$3</f>
        <v>3.6722701149425288E-2</v>
      </c>
      <c r="F11" s="2">
        <f>8.681*10^25</f>
        <v>8.6810000000000007E+25</v>
      </c>
      <c r="G11" s="3">
        <f t="shared" si="1"/>
        <v>1181.2491495441557</v>
      </c>
      <c r="H11" s="1"/>
      <c r="I11" s="1">
        <v>2880000000</v>
      </c>
      <c r="J11" s="3">
        <f>I11/$B$13</f>
        <v>1296129.6129612962</v>
      </c>
      <c r="K11" s="1">
        <f>I11/$B$3</f>
        <v>2068.9655172413795</v>
      </c>
    </row>
    <row r="12" spans="1:11" x14ac:dyDescent="0.25">
      <c r="A12" t="s">
        <v>11</v>
      </c>
      <c r="B12" s="1">
        <v>49532</v>
      </c>
      <c r="C12" s="1">
        <f t="shared" si="0"/>
        <v>24766</v>
      </c>
      <c r="D12" s="1">
        <f>B12/$B$13</f>
        <v>22.291629162916291</v>
      </c>
      <c r="E12" s="1">
        <f>B12/$B$3</f>
        <v>3.5583333333333335E-2</v>
      </c>
      <c r="F12" s="2">
        <f>10.243*10^25</f>
        <v>1.0243000000000001E+26</v>
      </c>
      <c r="G12" s="3">
        <f t="shared" si="1"/>
        <v>1393.7950741597497</v>
      </c>
      <c r="H12" s="1"/>
      <c r="I12" s="1">
        <v>4500000000</v>
      </c>
      <c r="J12" s="3">
        <f>I12/$B$13</f>
        <v>2025202.5202520252</v>
      </c>
      <c r="K12" s="1">
        <f>I12/$B$3</f>
        <v>3232.7586206896553</v>
      </c>
    </row>
    <row r="13" spans="1:11" x14ac:dyDescent="0.25">
      <c r="A13" t="s">
        <v>0</v>
      </c>
      <c r="B13" s="1">
        <v>2222</v>
      </c>
      <c r="C13" s="1">
        <f t="shared" si="0"/>
        <v>1111</v>
      </c>
      <c r="D13" s="1">
        <f>B13/$B$13</f>
        <v>1</v>
      </c>
      <c r="E13" s="1">
        <f>B13/$B$3</f>
        <v>1.5962643678160921E-3</v>
      </c>
      <c r="F13" s="2">
        <f>1.25*10^22</f>
        <v>1.2499999999999999E+22</v>
      </c>
      <c r="G13" s="3">
        <f t="shared" si="1"/>
        <v>0.17009116886651243</v>
      </c>
      <c r="H13" s="1"/>
      <c r="I13" s="1">
        <v>5910000000</v>
      </c>
      <c r="J13" s="3">
        <f>I13/$B$13</f>
        <v>2659765.9765976598</v>
      </c>
      <c r="K13" s="1">
        <f>I13/$B$3</f>
        <v>4245.6896551724139</v>
      </c>
    </row>
  </sheetData>
  <sortState ref="A3:K13">
    <sortCondition ref="I3:I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Carey</dc:creator>
  <cp:lastModifiedBy>Chad Carey</cp:lastModifiedBy>
  <dcterms:created xsi:type="dcterms:W3CDTF">2015-09-27T14:08:13Z</dcterms:created>
  <dcterms:modified xsi:type="dcterms:W3CDTF">2015-09-29T01:32:38Z</dcterms:modified>
</cp:coreProperties>
</file>