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hadl\OneDrive\Desktop\"/>
    </mc:Choice>
  </mc:AlternateContent>
  <xr:revisionPtr revIDLastSave="0" documentId="13_ncr:1_{13D3EFF1-F543-4EDD-BE9C-A53185BFC5F0}" xr6:coauthVersionLast="47" xr6:coauthVersionMax="47" xr10:uidLastSave="{00000000-0000-0000-0000-000000000000}"/>
  <bookViews>
    <workbookView xWindow="-118" yWindow="-118" windowWidth="25370" windowHeight="13759" xr2:uid="{00000000-000D-0000-FFFF-FFFF00000000}"/>
  </bookViews>
  <sheets>
    <sheet name="Excel Project" sheetId="3" r:id="rId1"/>
    <sheet name="Cut Down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3" l="1"/>
  <c r="N3" i="3"/>
  <c r="N2" i="3"/>
  <c r="M3" i="3"/>
  <c r="M4" i="3"/>
  <c r="M2" i="3"/>
  <c r="L3" i="3"/>
  <c r="L4" i="3"/>
  <c r="L2" i="3"/>
  <c r="K3" i="3"/>
  <c r="K4" i="3"/>
  <c r="K2" i="3"/>
  <c r="H7" i="2"/>
  <c r="I7" i="2"/>
  <c r="J7" i="2"/>
  <c r="K7" i="2"/>
  <c r="L7" i="2"/>
  <c r="M7" i="2"/>
  <c r="N7" i="2"/>
  <c r="O7" i="2"/>
  <c r="P7" i="2"/>
  <c r="Q7" i="2"/>
  <c r="R7" i="2"/>
  <c r="S7" i="2"/>
  <c r="T7" i="2"/>
  <c r="U7" i="2"/>
  <c r="V7" i="2"/>
  <c r="W7" i="2"/>
  <c r="X7" i="2"/>
  <c r="Y7" i="2"/>
  <c r="Z7" i="2"/>
  <c r="AA7" i="2"/>
  <c r="AB7" i="2"/>
  <c r="G7" i="2"/>
  <c r="H6" i="2"/>
  <c r="I6" i="2"/>
  <c r="J6" i="2"/>
  <c r="K6" i="2"/>
  <c r="L6" i="2"/>
  <c r="M6" i="2"/>
  <c r="N6" i="2"/>
  <c r="O6" i="2"/>
  <c r="P6" i="2"/>
  <c r="Q6" i="2"/>
  <c r="R6" i="2"/>
  <c r="S6" i="2"/>
  <c r="T6" i="2"/>
  <c r="U6" i="2"/>
  <c r="V6" i="2"/>
  <c r="W6" i="2"/>
  <c r="X6" i="2"/>
  <c r="Y6" i="2"/>
  <c r="Z6" i="2"/>
  <c r="AA6" i="2"/>
  <c r="AB6" i="2"/>
  <c r="G6" i="2"/>
  <c r="H5" i="2"/>
  <c r="I5" i="2"/>
  <c r="J5" i="2"/>
  <c r="K5" i="2"/>
  <c r="L5" i="2"/>
  <c r="M5" i="2"/>
  <c r="N5" i="2"/>
  <c r="O5" i="2"/>
  <c r="P5" i="2"/>
  <c r="Q5" i="2"/>
  <c r="R5" i="2"/>
  <c r="S5" i="2"/>
  <c r="T5" i="2"/>
  <c r="U5" i="2"/>
  <c r="V5" i="2"/>
  <c r="W5" i="2"/>
  <c r="X5" i="2"/>
  <c r="Y5" i="2"/>
  <c r="Z5" i="2"/>
  <c r="AA5" i="2"/>
  <c r="AB5" i="2"/>
  <c r="G5" i="2"/>
  <c r="G15" i="2"/>
  <c r="G16" i="2"/>
  <c r="G14" i="2"/>
</calcChain>
</file>

<file path=xl/sharedStrings.xml><?xml version="1.0" encoding="utf-8"?>
<sst xmlns="http://schemas.openxmlformats.org/spreadsheetml/2006/main" count="134" uniqueCount="94">
  <si>
    <t>season</t>
  </si>
  <si>
    <t>lg</t>
  </si>
  <si>
    <t>team</t>
  </si>
  <si>
    <t>abbreviation</t>
  </si>
  <si>
    <t>playoffs</t>
  </si>
  <si>
    <t>age</t>
  </si>
  <si>
    <t>w</t>
  </si>
  <si>
    <t>l</t>
  </si>
  <si>
    <t>pw</t>
  </si>
  <si>
    <t>pl</t>
  </si>
  <si>
    <t>mov</t>
  </si>
  <si>
    <t>sos</t>
  </si>
  <si>
    <t>srs</t>
  </si>
  <si>
    <t>o_rtg</t>
  </si>
  <si>
    <t>d_rtg</t>
  </si>
  <si>
    <t>n_rtg</t>
  </si>
  <si>
    <t>pace</t>
  </si>
  <si>
    <t>f_tr</t>
  </si>
  <si>
    <t>x3p_ar</t>
  </si>
  <si>
    <t>ts_percent</t>
  </si>
  <si>
    <t>e_fg_percent</t>
  </si>
  <si>
    <t>tov_percent</t>
  </si>
  <si>
    <t>orb_percent</t>
  </si>
  <si>
    <t>ft_fga</t>
  </si>
  <si>
    <t>opp_e_fg_percent</t>
  </si>
  <si>
    <t>opp_tov_percent</t>
  </si>
  <si>
    <t>opp_drb_percent</t>
  </si>
  <si>
    <t>opp_ft_fga</t>
  </si>
  <si>
    <t>arena</t>
  </si>
  <si>
    <t>attend</t>
  </si>
  <si>
    <t>attend_g</t>
  </si>
  <si>
    <t>NBA</t>
  </si>
  <si>
    <t>Atlanta Hawks</t>
  </si>
  <si>
    <t>ATL</t>
  </si>
  <si>
    <t>State Farm Arena</t>
  </si>
  <si>
    <t>Boston Celtics</t>
  </si>
  <si>
    <t>BOS</t>
  </si>
  <si>
    <t>TD Garden</t>
  </si>
  <si>
    <t>Brooklyn Nets</t>
  </si>
  <si>
    <t>BRK</t>
  </si>
  <si>
    <t>Barclays Center</t>
  </si>
  <si>
    <t>g</t>
  </si>
  <si>
    <t>mp_per_game</t>
  </si>
  <si>
    <t>fg_per_game</t>
  </si>
  <si>
    <t>fga_per_game</t>
  </si>
  <si>
    <t>fg_percent</t>
  </si>
  <si>
    <t>x3p_per_game</t>
  </si>
  <si>
    <t>x3pa_per_game</t>
  </si>
  <si>
    <t>x3p_percent</t>
  </si>
  <si>
    <t>x2p_per_game</t>
  </si>
  <si>
    <t>x2pa_per_game</t>
  </si>
  <si>
    <t>x2p_percent</t>
  </si>
  <si>
    <t>ft_per_game</t>
  </si>
  <si>
    <t>fta_per_game</t>
  </si>
  <si>
    <t>ft_percent</t>
  </si>
  <si>
    <t>orb_per_game</t>
  </si>
  <si>
    <t>drb_per_game</t>
  </si>
  <si>
    <t>trb_per_game</t>
  </si>
  <si>
    <t>ast_per_game</t>
  </si>
  <si>
    <t>stl_per_game</t>
  </si>
  <si>
    <t>blk_per_game</t>
  </si>
  <si>
    <t>tov_per_game</t>
  </si>
  <si>
    <t>pf_per_game</t>
  </si>
  <si>
    <t>pts_per_game</t>
  </si>
  <si>
    <t>Games Won</t>
  </si>
  <si>
    <t>Games Lost</t>
  </si>
  <si>
    <t>Total Games Played During Season</t>
  </si>
  <si>
    <t>Total Points</t>
  </si>
  <si>
    <t>Total Turnovers</t>
  </si>
  <si>
    <t>Field Goal Percentage:</t>
  </si>
  <si>
    <t>2 Point Field Goal Percentage:</t>
  </si>
  <si>
    <t>Win-Lose Percentage:</t>
  </si>
  <si>
    <t>Average Points Per Game:</t>
  </si>
  <si>
    <t>Average Turnovers Per Game:</t>
  </si>
  <si>
    <t>Total Blocks:</t>
  </si>
  <si>
    <t>Free Throw Percentage:</t>
  </si>
  <si>
    <t>Analysis:</t>
  </si>
  <si>
    <t>1.) The Boston Celtics had the highest Win-Lose percentage with a 69.51%.</t>
  </si>
  <si>
    <t>ATL (Mom's Favorite - State)</t>
  </si>
  <si>
    <t>BOS (Uncle's Favorite - Other)</t>
  </si>
  <si>
    <t>BRK (Cousin's Favorite - Other OTHER)</t>
  </si>
  <si>
    <t>2.) According to the data, the Brooklyn Nets had the highest field goal percentgage with a 39.93%.</t>
  </si>
  <si>
    <t>4.) The average turnovers per game was 13.4 for the Other team (Uncles Favorite Team - Boston Celtics).</t>
  </si>
  <si>
    <t>3) The average points per game was 118. for the State University (Mom's Favorite Team - Atlanta Hawks)</t>
  </si>
  <si>
    <t>6.) The two additional performance indicators I selected were the total number of blocks in the season and the Free Throw percentage.</t>
  </si>
  <si>
    <t>5.) The team with the best performance when it comes to turnovers was the Brooklyn Nets (Other OTHER Team) with 1123.4 total turnovers and 13.7 average turnovers per game.</t>
  </si>
  <si>
    <t xml:space="preserve">7.) I chose these indicators because blocks and free throws are very good indicators of a teams defensive and offensive skills, respectively. The team with the most blocks was the Brooklyn Nets (Other OTHER Team) with 41689 total blocks and the team with the highest free throw percentage was the Atlanta Hawks (State Team) with 67.08%.                                                                                                      </t>
  </si>
  <si>
    <t>8.) The most important performance indicator for this analysis would be the Win-Lose Percentage since it gives the best high level answer to which is the best team.</t>
  </si>
  <si>
    <t>9.) The team that performed best this season was the Boston Celtics (Other Team - Uncles Favorite) because they had the highest win lose percentage by far of 69.51% and also scored very closely to the highest for total points and turnovers.</t>
  </si>
  <si>
    <t>Insight:</t>
  </si>
  <si>
    <t>Season</t>
  </si>
  <si>
    <t>Team</t>
  </si>
  <si>
    <t>Abbreviation</t>
  </si>
  <si>
    <t>Using the above data analysis and exploration, the game performance indicator for three different teams were compared. The teams were the Atlanta Hawks (State Team), the Boston Celtics (Other Team) and the Brooklyn Nets (Other OTHER team). The performance indicators were games won, games lost, total points, total games played during season, total turnovers, field goal percentage, 2 point field goal percentage, win-lose percentage, average points per games, average turnovers per games, total blocks and free throw percentage. The data showed that the team with the most wins and best win-lose percentage was the Boston Celtics by a significant margin. The Atlanta Hawks had the most amount of total points and average points per game but the worst win-lose percentage. The Brooklyn Nets had the most blocks and highest field goal percentage but mediocre stats for most other perfomance indicators. Given this analysis, I came to the conclusion that the Boston Celtics were the best all around team given the much higher win-lose percentage and solid stats across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</si>
</sst>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9" fontId="18" fillId="0" borderId="0" xfId="1" applyFont="1"/>
    <xf numFmtId="0" fontId="18" fillId="0" borderId="0" xfId="0" applyFont="1" applyAlignment="1">
      <alignment wrapText="1"/>
    </xf>
    <xf numFmtId="0" fontId="18" fillId="0" borderId="0" xfId="0" applyFont="1" applyAlignment="1">
      <alignment vertical="center" wrapText="1"/>
    </xf>
    <xf numFmtId="0" fontId="19" fillId="0" borderId="10" xfId="0" applyFont="1" applyBorder="1" applyAlignment="1">
      <alignment horizontal="center" vertical="center" wrapText="1"/>
    </xf>
    <xf numFmtId="0" fontId="18" fillId="0" borderId="10" xfId="0" applyFont="1" applyBorder="1" applyAlignment="1">
      <alignment horizontal="center"/>
    </xf>
    <xf numFmtId="0" fontId="18" fillId="0" borderId="10" xfId="1" applyNumberFormat="1" applyFont="1" applyBorder="1" applyAlignment="1">
      <alignment horizontal="center"/>
    </xf>
    <xf numFmtId="0" fontId="18" fillId="0" borderId="10" xfId="0" applyFont="1" applyBorder="1" applyAlignment="1">
      <alignment horizontal="center" wrapText="1"/>
    </xf>
    <xf numFmtId="10" fontId="18" fillId="0" borderId="10" xfId="1" applyNumberFormat="1" applyFont="1" applyBorder="1" applyAlignment="1">
      <alignment horizontal="center"/>
    </xf>
    <xf numFmtId="10" fontId="18" fillId="0" borderId="10" xfId="0" applyNumberFormat="1" applyFont="1" applyBorder="1"/>
    <xf numFmtId="1" fontId="18" fillId="0" borderId="10" xfId="1" applyNumberFormat="1" applyFont="1" applyBorder="1" applyAlignment="1">
      <alignment horizontal="center"/>
    </xf>
    <xf numFmtId="0" fontId="20" fillId="0" borderId="0" xfId="0" applyFont="1"/>
    <xf numFmtId="0" fontId="18" fillId="0" borderId="0" xfId="0" applyFont="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 Level Team</a:t>
            </a:r>
            <a:r>
              <a:rPr lang="en-US" baseline="0"/>
              <a:t> Overview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'Excel Project'!$A$2:$C$2</c:f>
              <c:strCache>
                <c:ptCount val="3"/>
                <c:pt idx="0">
                  <c:v>2023</c:v>
                </c:pt>
                <c:pt idx="1">
                  <c:v>Atlanta Hawks</c:v>
                </c:pt>
                <c:pt idx="2">
                  <c:v>ATL (Mom's Favorite - State)</c:v>
                </c:pt>
              </c:strCache>
            </c:strRef>
          </c:tx>
          <c:spPr>
            <a:solidFill>
              <a:schemeClr val="accent1"/>
            </a:solidFill>
            <a:ln>
              <a:noFill/>
            </a:ln>
            <a:effectLst/>
          </c:spPr>
          <c:invertIfNegative val="0"/>
          <c:cat>
            <c:strRef>
              <c:extLst>
                <c:ext xmlns:c15="http://schemas.microsoft.com/office/drawing/2012/chart" uri="{02D57815-91ED-43cb-92C2-25804820EDAC}">
                  <c15:fullRef>
                    <c15:sqref>'Excel Project'!$D$1:$O$1</c15:sqref>
                  </c15:fullRef>
                </c:ext>
              </c:extLst>
              <c:f>('Excel Project'!$D$1:$E$1,'Excel Project'!$G$1:$H$1,'Excel Project'!$L$1:$M$1)</c:f>
              <c:strCache>
                <c:ptCount val="6"/>
                <c:pt idx="0">
                  <c:v>Games Won</c:v>
                </c:pt>
                <c:pt idx="1">
                  <c:v>Games Lost</c:v>
                </c:pt>
                <c:pt idx="2">
                  <c:v>Total Games Played During Season</c:v>
                </c:pt>
                <c:pt idx="3">
                  <c:v>Total Turnovers</c:v>
                </c:pt>
                <c:pt idx="4">
                  <c:v>Average Points Per Game:</c:v>
                </c:pt>
                <c:pt idx="5">
                  <c:v>Average Turnovers Per Game:</c:v>
                </c:pt>
              </c:strCache>
            </c:strRef>
          </c:cat>
          <c:val>
            <c:numRef>
              <c:extLst>
                <c:ext xmlns:c15="http://schemas.microsoft.com/office/drawing/2012/chart" uri="{02D57815-91ED-43cb-92C2-25804820EDAC}">
                  <c15:fullRef>
                    <c15:sqref>'Excel Project'!$D$2:$O$2</c15:sqref>
                  </c15:fullRef>
                </c:ext>
              </c:extLst>
              <c:f>('Excel Project'!$D$2:$E$2,'Excel Project'!$G$2:$H$2,'Excel Project'!$L$2:$M$2)</c:f>
              <c:numCache>
                <c:formatCode>General</c:formatCode>
                <c:ptCount val="6"/>
                <c:pt idx="0">
                  <c:v>41</c:v>
                </c:pt>
                <c:pt idx="1">
                  <c:v>41</c:v>
                </c:pt>
                <c:pt idx="2">
                  <c:v>82</c:v>
                </c:pt>
                <c:pt idx="3">
                  <c:v>1057.8</c:v>
                </c:pt>
                <c:pt idx="4">
                  <c:v>118.40000000000002</c:v>
                </c:pt>
                <c:pt idx="5">
                  <c:v>12.899999999999999</c:v>
                </c:pt>
              </c:numCache>
            </c:numRef>
          </c:val>
          <c:extLst>
            <c:ext xmlns:c16="http://schemas.microsoft.com/office/drawing/2014/chart" uri="{C3380CC4-5D6E-409C-BE32-E72D297353CC}">
              <c16:uniqueId val="{00000000-AFB0-4C40-85BE-73A0987A440C}"/>
            </c:ext>
          </c:extLst>
        </c:ser>
        <c:ser>
          <c:idx val="1"/>
          <c:order val="1"/>
          <c:tx>
            <c:strRef>
              <c:f>'Excel Project'!$A$3:$C$3</c:f>
              <c:strCache>
                <c:ptCount val="3"/>
                <c:pt idx="0">
                  <c:v>2023</c:v>
                </c:pt>
                <c:pt idx="1">
                  <c:v>Boston Celtics</c:v>
                </c:pt>
                <c:pt idx="2">
                  <c:v>BOS (Uncle's Favorite - Other)</c:v>
                </c:pt>
              </c:strCache>
            </c:strRef>
          </c:tx>
          <c:spPr>
            <a:solidFill>
              <a:schemeClr val="accent2"/>
            </a:solidFill>
            <a:ln>
              <a:noFill/>
            </a:ln>
            <a:effectLst/>
          </c:spPr>
          <c:invertIfNegative val="0"/>
          <c:cat>
            <c:strRef>
              <c:extLst>
                <c:ext xmlns:c15="http://schemas.microsoft.com/office/drawing/2012/chart" uri="{02D57815-91ED-43cb-92C2-25804820EDAC}">
                  <c15:fullRef>
                    <c15:sqref>'Excel Project'!$D$1:$O$1</c15:sqref>
                  </c15:fullRef>
                </c:ext>
              </c:extLst>
              <c:f>('Excel Project'!$D$1:$E$1,'Excel Project'!$G$1:$H$1,'Excel Project'!$L$1:$M$1)</c:f>
              <c:strCache>
                <c:ptCount val="6"/>
                <c:pt idx="0">
                  <c:v>Games Won</c:v>
                </c:pt>
                <c:pt idx="1">
                  <c:v>Games Lost</c:v>
                </c:pt>
                <c:pt idx="2">
                  <c:v>Total Games Played During Season</c:v>
                </c:pt>
                <c:pt idx="3">
                  <c:v>Total Turnovers</c:v>
                </c:pt>
                <c:pt idx="4">
                  <c:v>Average Points Per Game:</c:v>
                </c:pt>
                <c:pt idx="5">
                  <c:v>Average Turnovers Per Game:</c:v>
                </c:pt>
              </c:strCache>
            </c:strRef>
          </c:cat>
          <c:val>
            <c:numRef>
              <c:extLst>
                <c:ext xmlns:c15="http://schemas.microsoft.com/office/drawing/2012/chart" uri="{02D57815-91ED-43cb-92C2-25804820EDAC}">
                  <c15:fullRef>
                    <c15:sqref>'Excel Project'!$D$3:$O$3</c15:sqref>
                  </c15:fullRef>
                </c:ext>
              </c:extLst>
              <c:f>('Excel Project'!$D$3:$E$3,'Excel Project'!$G$3:$H$3,'Excel Project'!$L$3:$M$3)</c:f>
              <c:numCache>
                <c:formatCode>General</c:formatCode>
                <c:ptCount val="6"/>
                <c:pt idx="0">
                  <c:v>57</c:v>
                </c:pt>
                <c:pt idx="1">
                  <c:v>25</c:v>
                </c:pt>
                <c:pt idx="2">
                  <c:v>82</c:v>
                </c:pt>
                <c:pt idx="3">
                  <c:v>1098.8</c:v>
                </c:pt>
                <c:pt idx="4">
                  <c:v>117.90000000000002</c:v>
                </c:pt>
                <c:pt idx="5">
                  <c:v>13.399999999999999</c:v>
                </c:pt>
              </c:numCache>
            </c:numRef>
          </c:val>
          <c:extLst>
            <c:ext xmlns:c16="http://schemas.microsoft.com/office/drawing/2014/chart" uri="{C3380CC4-5D6E-409C-BE32-E72D297353CC}">
              <c16:uniqueId val="{00000001-AFB0-4C40-85BE-73A0987A440C}"/>
            </c:ext>
          </c:extLst>
        </c:ser>
        <c:ser>
          <c:idx val="2"/>
          <c:order val="2"/>
          <c:tx>
            <c:strRef>
              <c:f>'Excel Project'!$A$4:$C$4</c:f>
              <c:strCache>
                <c:ptCount val="3"/>
                <c:pt idx="0">
                  <c:v>2023</c:v>
                </c:pt>
                <c:pt idx="1">
                  <c:v>Brooklyn Nets</c:v>
                </c:pt>
                <c:pt idx="2">
                  <c:v>BRK (Cousin's Favorite - Other OTHER)</c:v>
                </c:pt>
              </c:strCache>
            </c:strRef>
          </c:tx>
          <c:spPr>
            <a:solidFill>
              <a:schemeClr val="accent3"/>
            </a:solidFill>
            <a:ln>
              <a:noFill/>
            </a:ln>
            <a:effectLst/>
          </c:spPr>
          <c:invertIfNegative val="0"/>
          <c:cat>
            <c:strRef>
              <c:extLst>
                <c:ext xmlns:c15="http://schemas.microsoft.com/office/drawing/2012/chart" uri="{02D57815-91ED-43cb-92C2-25804820EDAC}">
                  <c15:fullRef>
                    <c15:sqref>'Excel Project'!$D$1:$O$1</c15:sqref>
                  </c15:fullRef>
                </c:ext>
              </c:extLst>
              <c:f>('Excel Project'!$D$1:$E$1,'Excel Project'!$G$1:$H$1,'Excel Project'!$L$1:$M$1)</c:f>
              <c:strCache>
                <c:ptCount val="6"/>
                <c:pt idx="0">
                  <c:v>Games Won</c:v>
                </c:pt>
                <c:pt idx="1">
                  <c:v>Games Lost</c:v>
                </c:pt>
                <c:pt idx="2">
                  <c:v>Total Games Played During Season</c:v>
                </c:pt>
                <c:pt idx="3">
                  <c:v>Total Turnovers</c:v>
                </c:pt>
                <c:pt idx="4">
                  <c:v>Average Points Per Game:</c:v>
                </c:pt>
                <c:pt idx="5">
                  <c:v>Average Turnovers Per Game:</c:v>
                </c:pt>
              </c:strCache>
            </c:strRef>
          </c:cat>
          <c:val>
            <c:numRef>
              <c:extLst>
                <c:ext xmlns:c15="http://schemas.microsoft.com/office/drawing/2012/chart" uri="{02D57815-91ED-43cb-92C2-25804820EDAC}">
                  <c15:fullRef>
                    <c15:sqref>'Excel Project'!$D$4:$O$4</c15:sqref>
                  </c15:fullRef>
                </c:ext>
              </c:extLst>
              <c:f>('Excel Project'!$D$4:$E$4,'Excel Project'!$G$4:$H$4,'Excel Project'!$L$4:$M$4)</c:f>
              <c:numCache>
                <c:formatCode>General</c:formatCode>
                <c:ptCount val="6"/>
                <c:pt idx="0">
                  <c:v>45</c:v>
                </c:pt>
                <c:pt idx="1">
                  <c:v>37</c:v>
                </c:pt>
                <c:pt idx="2">
                  <c:v>82</c:v>
                </c:pt>
                <c:pt idx="3">
                  <c:v>1123.3999999999999</c:v>
                </c:pt>
                <c:pt idx="4">
                  <c:v>113.40000000000002</c:v>
                </c:pt>
                <c:pt idx="5">
                  <c:v>13.699999999999998</c:v>
                </c:pt>
              </c:numCache>
            </c:numRef>
          </c:val>
          <c:extLst>
            <c:ext xmlns:c16="http://schemas.microsoft.com/office/drawing/2014/chart" uri="{C3380CC4-5D6E-409C-BE32-E72D297353CC}">
              <c16:uniqueId val="{00000002-AFB0-4C40-85BE-73A0987A440C}"/>
            </c:ext>
          </c:extLst>
        </c:ser>
        <c:dLbls>
          <c:showLegendKey val="0"/>
          <c:showVal val="0"/>
          <c:showCatName val="0"/>
          <c:showSerName val="0"/>
          <c:showPercent val="0"/>
          <c:showBubbleSize val="0"/>
        </c:dLbls>
        <c:gapWidth val="182"/>
        <c:axId val="1287755928"/>
        <c:axId val="1287756288"/>
      </c:barChart>
      <c:catAx>
        <c:axId val="1287755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756288"/>
        <c:crosses val="autoZero"/>
        <c:auto val="1"/>
        <c:lblAlgn val="ctr"/>
        <c:lblOffset val="100"/>
        <c:noMultiLvlLbl val="0"/>
      </c:catAx>
      <c:valAx>
        <c:axId val="1287756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755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Team</a:t>
            </a:r>
            <a:r>
              <a:rPr lang="en-US" baseline="0"/>
              <a:t> Percentages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'Excel Project'!$A$2:$C$2</c:f>
              <c:strCache>
                <c:ptCount val="3"/>
                <c:pt idx="0">
                  <c:v>2023</c:v>
                </c:pt>
                <c:pt idx="1">
                  <c:v>Atlanta Hawks</c:v>
                </c:pt>
                <c:pt idx="2">
                  <c:v>ATL (Mom's Favorite - State)</c:v>
                </c:pt>
              </c:strCache>
            </c:strRef>
          </c:tx>
          <c:spPr>
            <a:solidFill>
              <a:schemeClr val="accent1"/>
            </a:solidFill>
            <a:ln>
              <a:noFill/>
            </a:ln>
            <a:effectLst/>
          </c:spPr>
          <c:invertIfNegative val="0"/>
          <c:cat>
            <c:strRef>
              <c:extLst>
                <c:ext xmlns:c15="http://schemas.microsoft.com/office/drawing/2012/chart" uri="{02D57815-91ED-43cb-92C2-25804820EDAC}">
                  <c15:fullRef>
                    <c15:sqref>'Excel Project'!$D$1:$O$1</c15:sqref>
                  </c15:fullRef>
                </c:ext>
              </c:extLst>
              <c:f>('Excel Project'!$I$1:$K$1,'Excel Project'!$O$1)</c:f>
              <c:strCache>
                <c:ptCount val="4"/>
                <c:pt idx="0">
                  <c:v>Field Goal Percentage:</c:v>
                </c:pt>
                <c:pt idx="1">
                  <c:v>2 Point Field Goal Percentage:</c:v>
                </c:pt>
                <c:pt idx="2">
                  <c:v>Win-Lose Percentage:</c:v>
                </c:pt>
                <c:pt idx="3">
                  <c:v>Free Throw Percentage:</c:v>
                </c:pt>
              </c:strCache>
            </c:strRef>
          </c:cat>
          <c:val>
            <c:numRef>
              <c:extLst>
                <c:ext xmlns:c15="http://schemas.microsoft.com/office/drawing/2012/chart" uri="{02D57815-91ED-43cb-92C2-25804820EDAC}">
                  <c15:fullRef>
                    <c15:sqref>'Excel Project'!$D$2:$O$2</c15:sqref>
                  </c15:fullRef>
                </c:ext>
              </c:extLst>
              <c:f>('Excel Project'!$I$2:$K$2,'Excel Project'!$O$2)</c:f>
              <c:numCache>
                <c:formatCode>General</c:formatCode>
                <c:ptCount val="4"/>
                <c:pt idx="0" formatCode="0.00%">
                  <c:v>0.39606000000000002</c:v>
                </c:pt>
                <c:pt idx="1" formatCode="0.00%">
                  <c:v>0.44935999999999998</c:v>
                </c:pt>
                <c:pt idx="2" formatCode="0.00%">
                  <c:v>0.5</c:v>
                </c:pt>
                <c:pt idx="3" formatCode="0.00%">
                  <c:v>0.67076000000000002</c:v>
                </c:pt>
              </c:numCache>
            </c:numRef>
          </c:val>
          <c:extLst>
            <c:ext xmlns:c16="http://schemas.microsoft.com/office/drawing/2014/chart" uri="{C3380CC4-5D6E-409C-BE32-E72D297353CC}">
              <c16:uniqueId val="{00000000-2FC5-4B16-A3FA-A86F55B1CCA1}"/>
            </c:ext>
          </c:extLst>
        </c:ser>
        <c:ser>
          <c:idx val="1"/>
          <c:order val="1"/>
          <c:tx>
            <c:strRef>
              <c:f>'Excel Project'!$A$3:$C$3</c:f>
              <c:strCache>
                <c:ptCount val="3"/>
                <c:pt idx="0">
                  <c:v>2023</c:v>
                </c:pt>
                <c:pt idx="1">
                  <c:v>Boston Celtics</c:v>
                </c:pt>
                <c:pt idx="2">
                  <c:v>BOS (Uncle's Favorite - Other)</c:v>
                </c:pt>
              </c:strCache>
            </c:strRef>
          </c:tx>
          <c:spPr>
            <a:solidFill>
              <a:schemeClr val="accent2"/>
            </a:solidFill>
            <a:ln>
              <a:noFill/>
            </a:ln>
            <a:effectLst/>
          </c:spPr>
          <c:invertIfNegative val="0"/>
          <c:cat>
            <c:strRef>
              <c:extLst>
                <c:ext xmlns:c15="http://schemas.microsoft.com/office/drawing/2012/chart" uri="{02D57815-91ED-43cb-92C2-25804820EDAC}">
                  <c15:fullRef>
                    <c15:sqref>'Excel Project'!$D$1:$O$1</c15:sqref>
                  </c15:fullRef>
                </c:ext>
              </c:extLst>
              <c:f>('Excel Project'!$I$1:$K$1,'Excel Project'!$O$1)</c:f>
              <c:strCache>
                <c:ptCount val="4"/>
                <c:pt idx="0">
                  <c:v>Field Goal Percentage:</c:v>
                </c:pt>
                <c:pt idx="1">
                  <c:v>2 Point Field Goal Percentage:</c:v>
                </c:pt>
                <c:pt idx="2">
                  <c:v>Win-Lose Percentage:</c:v>
                </c:pt>
                <c:pt idx="3">
                  <c:v>Free Throw Percentage:</c:v>
                </c:pt>
              </c:strCache>
            </c:strRef>
          </c:cat>
          <c:val>
            <c:numRef>
              <c:extLst>
                <c:ext xmlns:c15="http://schemas.microsoft.com/office/drawing/2012/chart" uri="{02D57815-91ED-43cb-92C2-25804820EDAC}">
                  <c15:fullRef>
                    <c15:sqref>'Excel Project'!$D$3:$O$3</c15:sqref>
                  </c15:fullRef>
                </c:ext>
              </c:extLst>
              <c:f>('Excel Project'!$I$3:$K$3,'Excel Project'!$O$3)</c:f>
              <c:numCache>
                <c:formatCode>General</c:formatCode>
                <c:ptCount val="4"/>
                <c:pt idx="0" formatCode="0.00%">
                  <c:v>0.38950000000000001</c:v>
                </c:pt>
                <c:pt idx="1" formatCode="0.00%">
                  <c:v>0.46494000000000002</c:v>
                </c:pt>
                <c:pt idx="2" formatCode="0.00%">
                  <c:v>0.69512195121951215</c:v>
                </c:pt>
                <c:pt idx="3" formatCode="0.00%">
                  <c:v>0.66583999999999999</c:v>
                </c:pt>
              </c:numCache>
            </c:numRef>
          </c:val>
          <c:extLst>
            <c:ext xmlns:c16="http://schemas.microsoft.com/office/drawing/2014/chart" uri="{C3380CC4-5D6E-409C-BE32-E72D297353CC}">
              <c16:uniqueId val="{00000001-2FC5-4B16-A3FA-A86F55B1CCA1}"/>
            </c:ext>
          </c:extLst>
        </c:ser>
        <c:ser>
          <c:idx val="2"/>
          <c:order val="2"/>
          <c:tx>
            <c:strRef>
              <c:f>'Excel Project'!$A$4:$C$4</c:f>
              <c:strCache>
                <c:ptCount val="3"/>
                <c:pt idx="0">
                  <c:v>2023</c:v>
                </c:pt>
                <c:pt idx="1">
                  <c:v>Brooklyn Nets</c:v>
                </c:pt>
                <c:pt idx="2">
                  <c:v>BRK (Cousin's Favorite - Other OTHER)</c:v>
                </c:pt>
              </c:strCache>
            </c:strRef>
          </c:tx>
          <c:spPr>
            <a:solidFill>
              <a:schemeClr val="accent3"/>
            </a:solidFill>
            <a:ln>
              <a:noFill/>
            </a:ln>
            <a:effectLst/>
          </c:spPr>
          <c:invertIfNegative val="0"/>
          <c:cat>
            <c:strRef>
              <c:extLst>
                <c:ext xmlns:c15="http://schemas.microsoft.com/office/drawing/2012/chart" uri="{02D57815-91ED-43cb-92C2-25804820EDAC}">
                  <c15:fullRef>
                    <c15:sqref>'Excel Project'!$D$1:$O$1</c15:sqref>
                  </c15:fullRef>
                </c:ext>
              </c:extLst>
              <c:f>('Excel Project'!$I$1:$K$1,'Excel Project'!$O$1)</c:f>
              <c:strCache>
                <c:ptCount val="4"/>
                <c:pt idx="0">
                  <c:v>Field Goal Percentage:</c:v>
                </c:pt>
                <c:pt idx="1">
                  <c:v>2 Point Field Goal Percentage:</c:v>
                </c:pt>
                <c:pt idx="2">
                  <c:v>Win-Lose Percentage:</c:v>
                </c:pt>
                <c:pt idx="3">
                  <c:v>Free Throw Percentage:</c:v>
                </c:pt>
              </c:strCache>
            </c:strRef>
          </c:cat>
          <c:val>
            <c:numRef>
              <c:extLst>
                <c:ext xmlns:c15="http://schemas.microsoft.com/office/drawing/2012/chart" uri="{02D57815-91ED-43cb-92C2-25804820EDAC}">
                  <c15:fullRef>
                    <c15:sqref>'Excel Project'!$D$4:$O$4</c15:sqref>
                  </c15:fullRef>
                </c:ext>
              </c:extLst>
              <c:f>('Excel Project'!$I$4:$K$4,'Excel Project'!$O$4)</c:f>
              <c:numCache>
                <c:formatCode>General</c:formatCode>
                <c:ptCount val="4"/>
                <c:pt idx="0" formatCode="0.00%">
                  <c:v>0.39933999999999997</c:v>
                </c:pt>
                <c:pt idx="1" formatCode="0.00%">
                  <c:v>0.45838000000000001</c:v>
                </c:pt>
                <c:pt idx="2" formatCode="0.00%">
                  <c:v>0.54878048780487809</c:v>
                </c:pt>
                <c:pt idx="3" formatCode="0.00%">
                  <c:v>0.65600000000000003</c:v>
                </c:pt>
              </c:numCache>
            </c:numRef>
          </c:val>
          <c:extLst>
            <c:ext xmlns:c16="http://schemas.microsoft.com/office/drawing/2014/chart" uri="{C3380CC4-5D6E-409C-BE32-E72D297353CC}">
              <c16:uniqueId val="{00000002-2FC5-4B16-A3FA-A86F55B1CCA1}"/>
            </c:ext>
          </c:extLst>
        </c:ser>
        <c:dLbls>
          <c:showLegendKey val="0"/>
          <c:showVal val="0"/>
          <c:showCatName val="0"/>
          <c:showSerName val="0"/>
          <c:showPercent val="0"/>
          <c:showBubbleSize val="0"/>
        </c:dLbls>
        <c:gapWidth val="219"/>
        <c:overlap val="-27"/>
        <c:axId val="588324040"/>
        <c:axId val="588322600"/>
      </c:barChart>
      <c:catAx>
        <c:axId val="58832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22600"/>
        <c:crosses val="autoZero"/>
        <c:auto val="1"/>
        <c:lblAlgn val="ctr"/>
        <c:lblOffset val="100"/>
        <c:noMultiLvlLbl val="0"/>
      </c:catAx>
      <c:valAx>
        <c:axId val="588322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24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4156</xdr:rowOff>
    </xdr:from>
    <xdr:to>
      <xdr:col>8</xdr:col>
      <xdr:colOff>58189</xdr:colOff>
      <xdr:row>40</xdr:row>
      <xdr:rowOff>16627</xdr:rowOff>
    </xdr:to>
    <xdr:graphicFrame macro="">
      <xdr:nvGraphicFramePr>
        <xdr:cNvPr id="2" name="Chart 1">
          <a:extLst>
            <a:ext uri="{FF2B5EF4-FFF2-40B4-BE49-F238E27FC236}">
              <a16:creationId xmlns:a16="http://schemas.microsoft.com/office/drawing/2014/main" id="{B9179B45-0484-CEB5-E611-8FA559F8C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415636</xdr:colOff>
      <xdr:row>20</xdr:row>
      <xdr:rowOff>187036</xdr:rowOff>
    </xdr:from>
    <xdr:to>
      <xdr:col>13</xdr:col>
      <xdr:colOff>182880</xdr:colOff>
      <xdr:row>39</xdr:row>
      <xdr:rowOff>182880</xdr:rowOff>
    </xdr:to>
    <xdr:graphicFrame macro="">
      <xdr:nvGraphicFramePr>
        <xdr:cNvPr id="3" name="Chart 2">
          <a:extLst>
            <a:ext uri="{FF2B5EF4-FFF2-40B4-BE49-F238E27FC236}">
              <a16:creationId xmlns:a16="http://schemas.microsoft.com/office/drawing/2014/main" id="{F91CCF49-F4CD-4BC3-98B4-D62DD79DE0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
  <sheetViews>
    <sheetView tabSelected="1" topLeftCell="A17" workbookViewId="0">
      <selection activeCell="N38" sqref="N38"/>
    </sheetView>
  </sheetViews>
  <sheetFormatPr defaultRowHeight="15.75" x14ac:dyDescent="0.3"/>
  <cols>
    <col min="1" max="2" width="8.88671875" style="1"/>
    <col min="3" max="3" width="12.109375" style="1" customWidth="1"/>
    <col min="4" max="4" width="11.109375" style="1" bestFit="1" customWidth="1"/>
    <col min="5" max="5" width="10.5546875" style="1" bestFit="1" customWidth="1"/>
    <col min="6" max="6" width="10.88671875" style="1" bestFit="1" customWidth="1"/>
    <col min="7" max="7" width="15.88671875" style="1" customWidth="1"/>
    <col min="8" max="8" width="11.33203125" style="1" customWidth="1"/>
    <col min="9" max="9" width="12.5546875" style="1" customWidth="1"/>
    <col min="10" max="10" width="11.6640625" style="1" customWidth="1"/>
    <col min="11" max="11" width="13.77734375" style="1" customWidth="1"/>
    <col min="12" max="12" width="15.44140625" style="1" customWidth="1"/>
    <col min="13" max="13" width="18.33203125" style="1" customWidth="1"/>
    <col min="14" max="14" width="13" style="1" customWidth="1"/>
    <col min="15" max="15" width="11.77734375" style="1" customWidth="1"/>
    <col min="16" max="16" width="24.5546875" style="1" customWidth="1"/>
    <col min="17" max="37" width="8.88671875" style="1" customWidth="1"/>
    <col min="38" max="16384" width="8.88671875" style="1"/>
  </cols>
  <sheetData>
    <row r="1" spans="1:37" s="4" customFormat="1" ht="47.15" x14ac:dyDescent="0.3">
      <c r="A1" s="5" t="s">
        <v>90</v>
      </c>
      <c r="B1" s="5" t="s">
        <v>91</v>
      </c>
      <c r="C1" s="5" t="s">
        <v>92</v>
      </c>
      <c r="D1" s="5" t="s">
        <v>64</v>
      </c>
      <c r="E1" s="5" t="s">
        <v>65</v>
      </c>
      <c r="F1" s="5" t="s">
        <v>67</v>
      </c>
      <c r="G1" s="5" t="s">
        <v>66</v>
      </c>
      <c r="H1" s="5" t="s">
        <v>68</v>
      </c>
      <c r="I1" s="5" t="s">
        <v>69</v>
      </c>
      <c r="J1" s="5" t="s">
        <v>70</v>
      </c>
      <c r="K1" s="5" t="s">
        <v>71</v>
      </c>
      <c r="L1" s="5" t="s">
        <v>72</v>
      </c>
      <c r="M1" s="5" t="s">
        <v>73</v>
      </c>
      <c r="N1" s="5" t="s">
        <v>74</v>
      </c>
      <c r="O1" s="5" t="s">
        <v>75</v>
      </c>
      <c r="Q1" s="4" t="s">
        <v>43</v>
      </c>
      <c r="R1" s="4" t="s">
        <v>44</v>
      </c>
      <c r="S1" s="4" t="s">
        <v>45</v>
      </c>
      <c r="T1" s="4" t="s">
        <v>46</v>
      </c>
      <c r="U1" s="4" t="s">
        <v>47</v>
      </c>
      <c r="V1" s="4" t="s">
        <v>48</v>
      </c>
      <c r="W1" s="4" t="s">
        <v>49</v>
      </c>
      <c r="X1" s="4" t="s">
        <v>50</v>
      </c>
      <c r="Y1" s="4" t="s">
        <v>51</v>
      </c>
      <c r="Z1" s="4" t="s">
        <v>52</v>
      </c>
      <c r="AA1" s="4" t="s">
        <v>53</v>
      </c>
      <c r="AB1" s="4" t="s">
        <v>54</v>
      </c>
      <c r="AC1" s="4" t="s">
        <v>55</v>
      </c>
      <c r="AD1" s="4" t="s">
        <v>56</v>
      </c>
      <c r="AE1" s="4" t="s">
        <v>57</v>
      </c>
      <c r="AF1" s="4" t="s">
        <v>58</v>
      </c>
      <c r="AG1" s="4" t="s">
        <v>59</v>
      </c>
      <c r="AH1" s="4" t="s">
        <v>60</v>
      </c>
      <c r="AI1" s="4" t="s">
        <v>68</v>
      </c>
      <c r="AJ1" s="4" t="s">
        <v>62</v>
      </c>
      <c r="AK1" s="4" t="s">
        <v>67</v>
      </c>
    </row>
    <row r="2" spans="1:37" ht="47.15" x14ac:dyDescent="0.3">
      <c r="A2" s="6">
        <v>2023</v>
      </c>
      <c r="B2" s="8" t="s">
        <v>32</v>
      </c>
      <c r="C2" s="8" t="s">
        <v>78</v>
      </c>
      <c r="D2" s="6">
        <v>41</v>
      </c>
      <c r="E2" s="6">
        <v>41</v>
      </c>
      <c r="F2" s="6">
        <v>9708.8000000000011</v>
      </c>
      <c r="G2" s="6">
        <v>82</v>
      </c>
      <c r="H2" s="6">
        <v>1057.8</v>
      </c>
      <c r="I2" s="10">
        <v>0.39606000000000002</v>
      </c>
      <c r="J2" s="10">
        <v>0.44935999999999998</v>
      </c>
      <c r="K2" s="9">
        <f>D2/(D2+E2)</f>
        <v>0.5</v>
      </c>
      <c r="L2" s="7">
        <f>F2/G2</f>
        <v>118.40000000000002</v>
      </c>
      <c r="M2" s="7">
        <f>H2/G2</f>
        <v>12.899999999999999</v>
      </c>
      <c r="N2" s="11">
        <f>AH2*G2</f>
        <v>32947.599999999999</v>
      </c>
      <c r="O2" s="10">
        <v>0.67076000000000002</v>
      </c>
      <c r="P2" s="2"/>
      <c r="Q2" s="1">
        <v>3657.2000000000003</v>
      </c>
      <c r="R2" s="1">
        <v>7576.8</v>
      </c>
      <c r="S2" s="1">
        <v>39.606000000000002</v>
      </c>
      <c r="T2" s="1">
        <v>885.6</v>
      </c>
      <c r="U2" s="1">
        <v>2501</v>
      </c>
      <c r="V2" s="1">
        <v>28.863999999999997</v>
      </c>
      <c r="W2" s="1">
        <v>2779.7999999999997</v>
      </c>
      <c r="X2" s="1">
        <v>5067.5999999999995</v>
      </c>
      <c r="Y2" s="1">
        <v>44.936000000000007</v>
      </c>
      <c r="Z2" s="1">
        <v>1517</v>
      </c>
      <c r="AA2" s="1">
        <v>1853.2</v>
      </c>
      <c r="AB2" s="1">
        <v>67.075999999999993</v>
      </c>
      <c r="AC2" s="1">
        <v>918.4</v>
      </c>
      <c r="AD2" s="1">
        <v>2722.4</v>
      </c>
      <c r="AE2" s="1">
        <v>3640.7999999999997</v>
      </c>
      <c r="AF2" s="1">
        <v>2050</v>
      </c>
      <c r="AG2" s="1">
        <v>582.19999999999993</v>
      </c>
      <c r="AH2" s="1">
        <v>401.8</v>
      </c>
      <c r="AI2" s="1">
        <v>1057.8</v>
      </c>
      <c r="AJ2" s="1">
        <v>1541.6000000000001</v>
      </c>
      <c r="AK2" s="1">
        <v>9708.8000000000011</v>
      </c>
    </row>
    <row r="3" spans="1:37" ht="47.15" x14ac:dyDescent="0.3">
      <c r="A3" s="6">
        <v>2023</v>
      </c>
      <c r="B3" s="8" t="s">
        <v>35</v>
      </c>
      <c r="C3" s="8" t="s">
        <v>79</v>
      </c>
      <c r="D3" s="6">
        <v>57</v>
      </c>
      <c r="E3" s="6">
        <v>25</v>
      </c>
      <c r="F3" s="6">
        <v>9667.8000000000011</v>
      </c>
      <c r="G3" s="6">
        <v>82</v>
      </c>
      <c r="H3" s="6">
        <v>1098.8</v>
      </c>
      <c r="I3" s="10">
        <v>0.38950000000000001</v>
      </c>
      <c r="J3" s="10">
        <v>0.46494000000000002</v>
      </c>
      <c r="K3" s="9">
        <f t="shared" ref="K3:K4" si="0">D3/(D3+E3)</f>
        <v>0.69512195121951215</v>
      </c>
      <c r="L3" s="7">
        <f t="shared" ref="L3:L4" si="1">F3/G3</f>
        <v>117.90000000000002</v>
      </c>
      <c r="M3" s="7">
        <f t="shared" ref="M3:M4" si="2">H3/G3</f>
        <v>13.399999999999999</v>
      </c>
      <c r="N3" s="11">
        <f t="shared" ref="N3" si="3">AH3*G3</f>
        <v>34964.800000000003</v>
      </c>
      <c r="O3" s="10">
        <v>0.66583999999999999</v>
      </c>
      <c r="P3" s="2"/>
      <c r="Q3" s="1">
        <v>3460.4</v>
      </c>
      <c r="R3" s="1">
        <v>7281.5999999999995</v>
      </c>
      <c r="S3" s="1">
        <v>38.949999999999996</v>
      </c>
      <c r="T3" s="1">
        <v>1312</v>
      </c>
      <c r="U3" s="1">
        <v>3493.2000000000003</v>
      </c>
      <c r="V3" s="1">
        <v>30.914000000000001</v>
      </c>
      <c r="W3" s="1">
        <v>2148.4</v>
      </c>
      <c r="X3" s="1">
        <v>3788.4</v>
      </c>
      <c r="Y3" s="1">
        <v>46.493999999999993</v>
      </c>
      <c r="Z3" s="1">
        <v>1435</v>
      </c>
      <c r="AA3" s="1">
        <v>1771.2</v>
      </c>
      <c r="AB3" s="1">
        <v>66.584000000000003</v>
      </c>
      <c r="AC3" s="1">
        <v>795.4</v>
      </c>
      <c r="AD3" s="1">
        <v>2919.2000000000003</v>
      </c>
      <c r="AE3" s="1">
        <v>3714.6</v>
      </c>
      <c r="AF3" s="1">
        <v>2189.4</v>
      </c>
      <c r="AG3" s="1">
        <v>524.80000000000007</v>
      </c>
      <c r="AH3" s="1">
        <v>426.40000000000003</v>
      </c>
      <c r="AI3" s="1">
        <v>1098.8</v>
      </c>
      <c r="AJ3" s="1">
        <v>1541.6000000000001</v>
      </c>
      <c r="AK3" s="1">
        <v>9667.8000000000011</v>
      </c>
    </row>
    <row r="4" spans="1:37" ht="62.85" x14ac:dyDescent="0.3">
      <c r="A4" s="6">
        <v>2023</v>
      </c>
      <c r="B4" s="8" t="s">
        <v>38</v>
      </c>
      <c r="C4" s="8" t="s">
        <v>80</v>
      </c>
      <c r="D4" s="6">
        <v>45</v>
      </c>
      <c r="E4" s="6">
        <v>37</v>
      </c>
      <c r="F4" s="6">
        <v>9298.8000000000011</v>
      </c>
      <c r="G4" s="6">
        <v>82</v>
      </c>
      <c r="H4" s="6">
        <v>1123.3999999999999</v>
      </c>
      <c r="I4" s="10">
        <v>0.39933999999999997</v>
      </c>
      <c r="J4" s="10">
        <v>0.45838000000000001</v>
      </c>
      <c r="K4" s="9">
        <f t="shared" si="0"/>
        <v>0.54878048780487809</v>
      </c>
      <c r="L4" s="7">
        <f t="shared" si="1"/>
        <v>113.40000000000002</v>
      </c>
      <c r="M4" s="7">
        <f t="shared" si="2"/>
        <v>13.699999999999998</v>
      </c>
      <c r="N4" s="11">
        <f>AH4*G4</f>
        <v>41688.800000000003</v>
      </c>
      <c r="O4" s="10">
        <v>0.65600000000000003</v>
      </c>
      <c r="P4" s="2"/>
      <c r="Q4" s="1">
        <v>3403</v>
      </c>
      <c r="R4" s="1">
        <v>6978.2</v>
      </c>
      <c r="S4" s="1">
        <v>39.933999999999997</v>
      </c>
      <c r="T4" s="1">
        <v>1049.6000000000001</v>
      </c>
      <c r="U4" s="1">
        <v>2771.6</v>
      </c>
      <c r="V4" s="1">
        <v>30.995999999999999</v>
      </c>
      <c r="W4" s="1">
        <v>2353.4</v>
      </c>
      <c r="X4" s="1">
        <v>4206.5999999999995</v>
      </c>
      <c r="Y4" s="1">
        <v>45.838000000000001</v>
      </c>
      <c r="Z4" s="1">
        <v>1451.3999999999999</v>
      </c>
      <c r="AA4" s="1">
        <v>1812.2</v>
      </c>
      <c r="AB4" s="1">
        <v>65.600000000000009</v>
      </c>
      <c r="AC4" s="1">
        <v>672.4</v>
      </c>
      <c r="AD4" s="1">
        <v>2648.6</v>
      </c>
      <c r="AE4" s="1">
        <v>3321</v>
      </c>
      <c r="AF4" s="1">
        <v>2091</v>
      </c>
      <c r="AG4" s="1">
        <v>582.19999999999993</v>
      </c>
      <c r="AH4" s="1">
        <v>508.40000000000003</v>
      </c>
      <c r="AI4" s="1">
        <v>1123.3999999999999</v>
      </c>
      <c r="AJ4" s="1">
        <v>1730.2</v>
      </c>
      <c r="AK4" s="1">
        <v>9298.8000000000011</v>
      </c>
    </row>
    <row r="7" spans="1:37" x14ac:dyDescent="0.3">
      <c r="A7" s="12" t="s">
        <v>76</v>
      </c>
    </row>
    <row r="8" spans="1:37" x14ac:dyDescent="0.3">
      <c r="A8" s="1" t="s">
        <v>77</v>
      </c>
    </row>
    <row r="9" spans="1:37" x14ac:dyDescent="0.3">
      <c r="A9" s="1" t="s">
        <v>81</v>
      </c>
    </row>
    <row r="10" spans="1:37" x14ac:dyDescent="0.3">
      <c r="A10" s="1" t="s">
        <v>83</v>
      </c>
    </row>
    <row r="11" spans="1:37" x14ac:dyDescent="0.3">
      <c r="A11" s="1" t="s">
        <v>82</v>
      </c>
    </row>
    <row r="12" spans="1:37" x14ac:dyDescent="0.3">
      <c r="A12" s="1" t="s">
        <v>85</v>
      </c>
    </row>
    <row r="13" spans="1:37" x14ac:dyDescent="0.3">
      <c r="A13" s="1" t="s">
        <v>84</v>
      </c>
    </row>
    <row r="14" spans="1:37" ht="34.049999999999997" customHeight="1" x14ac:dyDescent="0.3">
      <c r="A14" s="13" t="s">
        <v>86</v>
      </c>
      <c r="B14" s="13"/>
      <c r="C14" s="13"/>
      <c r="D14" s="13"/>
      <c r="E14" s="13"/>
      <c r="F14" s="13"/>
      <c r="G14" s="13"/>
      <c r="H14" s="13"/>
      <c r="I14" s="13"/>
      <c r="J14" s="13"/>
      <c r="K14" s="13"/>
      <c r="L14" s="13"/>
      <c r="M14" s="13"/>
      <c r="N14" s="13"/>
      <c r="O14" s="13"/>
    </row>
    <row r="15" spans="1:37" x14ac:dyDescent="0.3">
      <c r="A15" s="1" t="s">
        <v>87</v>
      </c>
    </row>
    <row r="16" spans="1:37" x14ac:dyDescent="0.3">
      <c r="A16" s="1" t="s">
        <v>88</v>
      </c>
    </row>
    <row r="19" spans="1:15" x14ac:dyDescent="0.3">
      <c r="A19" s="12" t="s">
        <v>89</v>
      </c>
    </row>
    <row r="20" spans="1:15" s="3" customFormat="1" ht="83.3" customHeight="1" x14ac:dyDescent="0.3">
      <c r="A20" s="13" t="s">
        <v>93</v>
      </c>
      <c r="B20" s="13"/>
      <c r="C20" s="13"/>
      <c r="D20" s="13"/>
      <c r="E20" s="13"/>
      <c r="F20" s="13"/>
      <c r="G20" s="13"/>
      <c r="H20" s="13"/>
      <c r="I20" s="13"/>
      <c r="J20" s="13"/>
      <c r="K20" s="13"/>
      <c r="L20" s="13"/>
      <c r="M20" s="13"/>
      <c r="N20" s="13"/>
      <c r="O20" s="13"/>
    </row>
  </sheetData>
  <mergeCells count="2">
    <mergeCell ref="A20:O20"/>
    <mergeCell ref="A14:O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6"/>
  <sheetViews>
    <sheetView zoomScale="130" zoomScaleNormal="130" workbookViewId="0">
      <selection activeCell="AB1" sqref="G1:AB1"/>
    </sheetView>
  </sheetViews>
  <sheetFormatPr defaultRowHeight="15.05" x14ac:dyDescent="0.3"/>
  <cols>
    <col min="3" max="3" width="11.6640625" customWidth="1"/>
  </cols>
  <sheetData>
    <row r="1" spans="1:31" x14ac:dyDescent="0.3">
      <c r="A1" t="s">
        <v>0</v>
      </c>
      <c r="B1" t="s">
        <v>1</v>
      </c>
      <c r="C1" t="s">
        <v>2</v>
      </c>
      <c r="D1" t="s">
        <v>3</v>
      </c>
      <c r="E1" t="s">
        <v>4</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row>
    <row r="2" spans="1:31" x14ac:dyDescent="0.3">
      <c r="A2">
        <v>2023</v>
      </c>
      <c r="B2" t="s">
        <v>31</v>
      </c>
      <c r="C2" t="s">
        <v>32</v>
      </c>
      <c r="D2" t="s">
        <v>33</v>
      </c>
      <c r="E2" t="b">
        <v>0</v>
      </c>
      <c r="F2">
        <v>82</v>
      </c>
      <c r="G2">
        <v>242.1</v>
      </c>
      <c r="H2">
        <v>44.6</v>
      </c>
      <c r="I2">
        <v>92.4</v>
      </c>
      <c r="J2">
        <v>0.48299999999999998</v>
      </c>
      <c r="K2">
        <v>10.8</v>
      </c>
      <c r="L2">
        <v>30.5</v>
      </c>
      <c r="M2">
        <v>0.35199999999999998</v>
      </c>
      <c r="N2">
        <v>33.9</v>
      </c>
      <c r="O2">
        <v>61.8</v>
      </c>
      <c r="P2">
        <v>0.54800000000000004</v>
      </c>
      <c r="Q2">
        <v>18.5</v>
      </c>
      <c r="R2">
        <v>22.6</v>
      </c>
      <c r="S2">
        <v>0.81799999999999995</v>
      </c>
      <c r="T2">
        <v>11.2</v>
      </c>
      <c r="U2">
        <v>33.200000000000003</v>
      </c>
      <c r="V2">
        <v>44.4</v>
      </c>
      <c r="W2">
        <v>25</v>
      </c>
      <c r="X2">
        <v>7.1</v>
      </c>
      <c r="Y2">
        <v>4.9000000000000004</v>
      </c>
      <c r="Z2">
        <v>12.9</v>
      </c>
      <c r="AA2">
        <v>18.8</v>
      </c>
      <c r="AB2">
        <v>118.4</v>
      </c>
    </row>
    <row r="3" spans="1:31" x14ac:dyDescent="0.3">
      <c r="A3">
        <v>2023</v>
      </c>
      <c r="B3" t="s">
        <v>31</v>
      </c>
      <c r="C3" t="s">
        <v>35</v>
      </c>
      <c r="D3" t="s">
        <v>36</v>
      </c>
      <c r="E3" t="b">
        <v>0</v>
      </c>
      <c r="F3">
        <v>82</v>
      </c>
      <c r="G3">
        <v>243.7</v>
      </c>
      <c r="H3">
        <v>42.2</v>
      </c>
      <c r="I3">
        <v>88.8</v>
      </c>
      <c r="J3">
        <v>0.47499999999999998</v>
      </c>
      <c r="K3">
        <v>16</v>
      </c>
      <c r="L3">
        <v>42.6</v>
      </c>
      <c r="M3">
        <v>0.377</v>
      </c>
      <c r="N3">
        <v>26.2</v>
      </c>
      <c r="O3">
        <v>46.2</v>
      </c>
      <c r="P3">
        <v>0.56699999999999995</v>
      </c>
      <c r="Q3">
        <v>17.5</v>
      </c>
      <c r="R3">
        <v>21.6</v>
      </c>
      <c r="S3">
        <v>0.81200000000000006</v>
      </c>
      <c r="T3">
        <v>9.6999999999999993</v>
      </c>
      <c r="U3">
        <v>35.6</v>
      </c>
      <c r="V3">
        <v>45.3</v>
      </c>
      <c r="W3">
        <v>26.7</v>
      </c>
      <c r="X3">
        <v>6.4</v>
      </c>
      <c r="Y3">
        <v>5.2</v>
      </c>
      <c r="Z3">
        <v>13.4</v>
      </c>
      <c r="AA3">
        <v>18.8</v>
      </c>
      <c r="AB3">
        <v>117.9</v>
      </c>
    </row>
    <row r="4" spans="1:31" x14ac:dyDescent="0.3">
      <c r="A4">
        <v>2023</v>
      </c>
      <c r="B4" t="s">
        <v>31</v>
      </c>
      <c r="C4" t="s">
        <v>38</v>
      </c>
      <c r="D4" t="s">
        <v>39</v>
      </c>
      <c r="E4" t="b">
        <v>0</v>
      </c>
      <c r="F4">
        <v>82</v>
      </c>
      <c r="G4">
        <v>240.6</v>
      </c>
      <c r="H4">
        <v>41.5</v>
      </c>
      <c r="I4">
        <v>85.1</v>
      </c>
      <c r="J4">
        <v>0.48699999999999999</v>
      </c>
      <c r="K4">
        <v>12.8</v>
      </c>
      <c r="L4">
        <v>33.799999999999997</v>
      </c>
      <c r="M4">
        <v>0.378</v>
      </c>
      <c r="N4">
        <v>28.7</v>
      </c>
      <c r="O4">
        <v>51.3</v>
      </c>
      <c r="P4">
        <v>0.55900000000000005</v>
      </c>
      <c r="Q4">
        <v>17.7</v>
      </c>
      <c r="R4">
        <v>22.1</v>
      </c>
      <c r="S4">
        <v>0.8</v>
      </c>
      <c r="T4">
        <v>8.1999999999999993</v>
      </c>
      <c r="U4">
        <v>32.299999999999997</v>
      </c>
      <c r="V4">
        <v>40.5</v>
      </c>
      <c r="W4">
        <v>25.5</v>
      </c>
      <c r="X4">
        <v>7.1</v>
      </c>
      <c r="Y4">
        <v>6.2</v>
      </c>
      <c r="Z4">
        <v>13.7</v>
      </c>
      <c r="AA4">
        <v>21.1</v>
      </c>
      <c r="AB4">
        <v>113.4</v>
      </c>
    </row>
    <row r="5" spans="1:31" x14ac:dyDescent="0.3">
      <c r="G5">
        <f>G2*82</f>
        <v>19852.2</v>
      </c>
      <c r="H5">
        <f t="shared" ref="H5:AB5" si="0">H2*82</f>
        <v>3657.2000000000003</v>
      </c>
      <c r="I5">
        <f t="shared" si="0"/>
        <v>7576.8</v>
      </c>
      <c r="J5">
        <f t="shared" si="0"/>
        <v>39.606000000000002</v>
      </c>
      <c r="K5">
        <f t="shared" si="0"/>
        <v>885.6</v>
      </c>
      <c r="L5">
        <f t="shared" si="0"/>
        <v>2501</v>
      </c>
      <c r="M5">
        <f t="shared" si="0"/>
        <v>28.863999999999997</v>
      </c>
      <c r="N5">
        <f t="shared" si="0"/>
        <v>2779.7999999999997</v>
      </c>
      <c r="O5">
        <f t="shared" si="0"/>
        <v>5067.5999999999995</v>
      </c>
      <c r="P5">
        <f t="shared" si="0"/>
        <v>44.936000000000007</v>
      </c>
      <c r="Q5">
        <f t="shared" si="0"/>
        <v>1517</v>
      </c>
      <c r="R5">
        <f t="shared" si="0"/>
        <v>1853.2</v>
      </c>
      <c r="S5">
        <f t="shared" si="0"/>
        <v>67.075999999999993</v>
      </c>
      <c r="T5">
        <f t="shared" si="0"/>
        <v>918.4</v>
      </c>
      <c r="U5">
        <f t="shared" si="0"/>
        <v>2722.4</v>
      </c>
      <c r="V5">
        <f t="shared" si="0"/>
        <v>3640.7999999999997</v>
      </c>
      <c r="W5">
        <f t="shared" si="0"/>
        <v>2050</v>
      </c>
      <c r="X5">
        <f t="shared" si="0"/>
        <v>582.19999999999993</v>
      </c>
      <c r="Y5">
        <f t="shared" si="0"/>
        <v>401.8</v>
      </c>
      <c r="Z5">
        <f t="shared" si="0"/>
        <v>1057.8</v>
      </c>
      <c r="AA5">
        <f t="shared" si="0"/>
        <v>1541.6000000000001</v>
      </c>
      <c r="AB5">
        <f t="shared" si="0"/>
        <v>9708.8000000000011</v>
      </c>
    </row>
    <row r="6" spans="1:31" x14ac:dyDescent="0.3">
      <c r="G6">
        <f>G3*82</f>
        <v>19983.399999999998</v>
      </c>
      <c r="H6">
        <f t="shared" ref="H6:AB6" si="1">H3*82</f>
        <v>3460.4</v>
      </c>
      <c r="I6">
        <f t="shared" si="1"/>
        <v>7281.5999999999995</v>
      </c>
      <c r="J6">
        <f t="shared" si="1"/>
        <v>38.949999999999996</v>
      </c>
      <c r="K6">
        <f t="shared" si="1"/>
        <v>1312</v>
      </c>
      <c r="L6">
        <f t="shared" si="1"/>
        <v>3493.2000000000003</v>
      </c>
      <c r="M6">
        <f t="shared" si="1"/>
        <v>30.914000000000001</v>
      </c>
      <c r="N6">
        <f t="shared" si="1"/>
        <v>2148.4</v>
      </c>
      <c r="O6">
        <f t="shared" si="1"/>
        <v>3788.4</v>
      </c>
      <c r="P6">
        <f t="shared" si="1"/>
        <v>46.493999999999993</v>
      </c>
      <c r="Q6">
        <f t="shared" si="1"/>
        <v>1435</v>
      </c>
      <c r="R6">
        <f t="shared" si="1"/>
        <v>1771.2</v>
      </c>
      <c r="S6">
        <f t="shared" si="1"/>
        <v>66.584000000000003</v>
      </c>
      <c r="T6">
        <f t="shared" si="1"/>
        <v>795.4</v>
      </c>
      <c r="U6">
        <f t="shared" si="1"/>
        <v>2919.2000000000003</v>
      </c>
      <c r="V6">
        <f t="shared" si="1"/>
        <v>3714.6</v>
      </c>
      <c r="W6">
        <f t="shared" si="1"/>
        <v>2189.4</v>
      </c>
      <c r="X6">
        <f t="shared" si="1"/>
        <v>524.80000000000007</v>
      </c>
      <c r="Y6">
        <f t="shared" si="1"/>
        <v>426.40000000000003</v>
      </c>
      <c r="Z6">
        <f t="shared" si="1"/>
        <v>1098.8</v>
      </c>
      <c r="AA6">
        <f t="shared" si="1"/>
        <v>1541.6000000000001</v>
      </c>
      <c r="AB6">
        <f t="shared" si="1"/>
        <v>9667.8000000000011</v>
      </c>
    </row>
    <row r="7" spans="1:31" x14ac:dyDescent="0.3">
      <c r="G7">
        <f>G4*82</f>
        <v>19729.2</v>
      </c>
      <c r="H7">
        <f t="shared" ref="H7:AB7" si="2">H4*82</f>
        <v>3403</v>
      </c>
      <c r="I7">
        <f t="shared" si="2"/>
        <v>6978.2</v>
      </c>
      <c r="J7">
        <f t="shared" si="2"/>
        <v>39.933999999999997</v>
      </c>
      <c r="K7">
        <f t="shared" si="2"/>
        <v>1049.6000000000001</v>
      </c>
      <c r="L7">
        <f t="shared" si="2"/>
        <v>2771.6</v>
      </c>
      <c r="M7">
        <f t="shared" si="2"/>
        <v>30.995999999999999</v>
      </c>
      <c r="N7">
        <f t="shared" si="2"/>
        <v>2353.4</v>
      </c>
      <c r="O7">
        <f t="shared" si="2"/>
        <v>4206.5999999999995</v>
      </c>
      <c r="P7">
        <f t="shared" si="2"/>
        <v>45.838000000000001</v>
      </c>
      <c r="Q7">
        <f t="shared" si="2"/>
        <v>1451.3999999999999</v>
      </c>
      <c r="R7">
        <f t="shared" si="2"/>
        <v>1812.2</v>
      </c>
      <c r="S7">
        <f t="shared" si="2"/>
        <v>65.600000000000009</v>
      </c>
      <c r="T7">
        <f t="shared" si="2"/>
        <v>672.4</v>
      </c>
      <c r="U7">
        <f t="shared" si="2"/>
        <v>2648.6</v>
      </c>
      <c r="V7">
        <f t="shared" si="2"/>
        <v>3321</v>
      </c>
      <c r="W7">
        <f t="shared" si="2"/>
        <v>2091</v>
      </c>
      <c r="X7">
        <f t="shared" si="2"/>
        <v>582.19999999999993</v>
      </c>
      <c r="Y7">
        <f t="shared" si="2"/>
        <v>508.40000000000003</v>
      </c>
      <c r="Z7">
        <f t="shared" si="2"/>
        <v>1123.3999999999999</v>
      </c>
      <c r="AA7">
        <f t="shared" si="2"/>
        <v>1730.2</v>
      </c>
      <c r="AB7">
        <f t="shared" si="2"/>
        <v>9298.8000000000011</v>
      </c>
    </row>
    <row r="10" spans="1:31" x14ac:dyDescent="0.3">
      <c r="A10" t="s">
        <v>0</v>
      </c>
      <c r="B10" t="s">
        <v>1</v>
      </c>
      <c r="C10" t="s">
        <v>2</v>
      </c>
      <c r="D10" t="s">
        <v>3</v>
      </c>
      <c r="E10" t="s">
        <v>4</v>
      </c>
      <c r="F10" t="s">
        <v>5</v>
      </c>
      <c r="G10" t="s">
        <v>6</v>
      </c>
      <c r="H10" t="s">
        <v>7</v>
      </c>
      <c r="I10" t="s">
        <v>8</v>
      </c>
      <c r="J10" t="s">
        <v>9</v>
      </c>
      <c r="K10" t="s">
        <v>10</v>
      </c>
      <c r="L10" t="s">
        <v>11</v>
      </c>
      <c r="M10" t="s">
        <v>12</v>
      </c>
      <c r="N10" t="s">
        <v>13</v>
      </c>
      <c r="O10" t="s">
        <v>14</v>
      </c>
      <c r="P10" t="s">
        <v>15</v>
      </c>
      <c r="Q10" t="s">
        <v>16</v>
      </c>
      <c r="R10" t="s">
        <v>17</v>
      </c>
      <c r="S10" t="s">
        <v>18</v>
      </c>
      <c r="T10" t="s">
        <v>19</v>
      </c>
      <c r="U10" t="s">
        <v>20</v>
      </c>
      <c r="V10" t="s">
        <v>21</v>
      </c>
      <c r="W10" t="s">
        <v>22</v>
      </c>
      <c r="X10" t="s">
        <v>23</v>
      </c>
      <c r="Y10" t="s">
        <v>24</v>
      </c>
      <c r="Z10" t="s">
        <v>25</v>
      </c>
      <c r="AA10" t="s">
        <v>26</v>
      </c>
      <c r="AB10" t="s">
        <v>27</v>
      </c>
      <c r="AC10" t="s">
        <v>28</v>
      </c>
      <c r="AD10" t="s">
        <v>29</v>
      </c>
      <c r="AE10" t="s">
        <v>30</v>
      </c>
    </row>
    <row r="11" spans="1:31" x14ac:dyDescent="0.3">
      <c r="A11">
        <v>2023</v>
      </c>
      <c r="B11" t="s">
        <v>31</v>
      </c>
      <c r="C11" t="s">
        <v>32</v>
      </c>
      <c r="D11" t="s">
        <v>33</v>
      </c>
      <c r="E11" t="b">
        <v>0</v>
      </c>
      <c r="F11">
        <v>24.9</v>
      </c>
      <c r="G11">
        <v>41</v>
      </c>
      <c r="H11">
        <v>41</v>
      </c>
      <c r="I11">
        <v>42</v>
      </c>
      <c r="J11">
        <v>40</v>
      </c>
      <c r="K11">
        <v>0.28999999999999998</v>
      </c>
      <c r="L11">
        <v>0.02</v>
      </c>
      <c r="M11">
        <v>0.32</v>
      </c>
      <c r="N11">
        <v>116.6</v>
      </c>
      <c r="O11">
        <v>116.3</v>
      </c>
      <c r="P11">
        <v>0.3</v>
      </c>
      <c r="Q11">
        <v>100.7</v>
      </c>
      <c r="R11">
        <v>0.24399999999999999</v>
      </c>
      <c r="S11">
        <v>0.33100000000000002</v>
      </c>
      <c r="T11">
        <v>0.57899999999999996</v>
      </c>
      <c r="U11">
        <v>0.54100000000000004</v>
      </c>
      <c r="V11">
        <v>11.2</v>
      </c>
      <c r="W11">
        <v>25.1</v>
      </c>
      <c r="X11">
        <v>0.2</v>
      </c>
      <c r="Y11">
        <v>0.55200000000000005</v>
      </c>
      <c r="Z11">
        <v>12.4</v>
      </c>
      <c r="AA11">
        <v>75.8</v>
      </c>
      <c r="AB11">
        <v>0.20599999999999999</v>
      </c>
      <c r="AC11" t="s">
        <v>34</v>
      </c>
      <c r="AD11">
        <v>719787</v>
      </c>
      <c r="AE11">
        <v>17556</v>
      </c>
    </row>
    <row r="12" spans="1:31" x14ac:dyDescent="0.3">
      <c r="A12">
        <v>2023</v>
      </c>
      <c r="B12" t="s">
        <v>31</v>
      </c>
      <c r="C12" t="s">
        <v>35</v>
      </c>
      <c r="D12" t="s">
        <v>36</v>
      </c>
      <c r="E12" t="b">
        <v>0</v>
      </c>
      <c r="F12">
        <v>27.4</v>
      </c>
      <c r="G12">
        <v>57</v>
      </c>
      <c r="H12">
        <v>25</v>
      </c>
      <c r="I12">
        <v>57</v>
      </c>
      <c r="J12">
        <v>25</v>
      </c>
      <c r="K12">
        <v>6.52</v>
      </c>
      <c r="L12">
        <v>-0.15</v>
      </c>
      <c r="M12">
        <v>6.38</v>
      </c>
      <c r="N12">
        <v>118</v>
      </c>
      <c r="O12">
        <v>111.5</v>
      </c>
      <c r="P12">
        <v>6.5</v>
      </c>
      <c r="Q12">
        <v>98.5</v>
      </c>
      <c r="R12">
        <v>0.24299999999999999</v>
      </c>
      <c r="S12">
        <v>0.48</v>
      </c>
      <c r="T12">
        <v>0.6</v>
      </c>
      <c r="U12">
        <v>0.56599999999999995</v>
      </c>
      <c r="V12">
        <v>12</v>
      </c>
      <c r="W12">
        <v>22.1</v>
      </c>
      <c r="X12">
        <v>0.19700000000000001</v>
      </c>
      <c r="Y12">
        <v>0.52800000000000002</v>
      </c>
      <c r="Z12">
        <v>11.3</v>
      </c>
      <c r="AA12">
        <v>78.5</v>
      </c>
      <c r="AB12">
        <v>0.18</v>
      </c>
      <c r="AC12" t="s">
        <v>37</v>
      </c>
      <c r="AD12">
        <v>766240</v>
      </c>
      <c r="AE12">
        <v>18689</v>
      </c>
    </row>
    <row r="13" spans="1:31" x14ac:dyDescent="0.3">
      <c r="A13">
        <v>2023</v>
      </c>
      <c r="B13" t="s">
        <v>31</v>
      </c>
      <c r="C13" t="s">
        <v>38</v>
      </c>
      <c r="D13" t="s">
        <v>39</v>
      </c>
      <c r="E13" t="b">
        <v>0</v>
      </c>
      <c r="F13">
        <v>28</v>
      </c>
      <c r="G13">
        <v>45</v>
      </c>
      <c r="H13">
        <v>37</v>
      </c>
      <c r="I13">
        <v>43</v>
      </c>
      <c r="J13">
        <v>39</v>
      </c>
      <c r="K13">
        <v>0.85</v>
      </c>
      <c r="L13">
        <v>0.18</v>
      </c>
      <c r="M13">
        <v>1.03</v>
      </c>
      <c r="N13">
        <v>115</v>
      </c>
      <c r="O13">
        <v>114.1</v>
      </c>
      <c r="P13">
        <v>0.9</v>
      </c>
      <c r="Q13">
        <v>98.3</v>
      </c>
      <c r="R13">
        <v>0.26</v>
      </c>
      <c r="S13">
        <v>0.39700000000000002</v>
      </c>
      <c r="T13">
        <v>0.59799999999999998</v>
      </c>
      <c r="U13">
        <v>0.56200000000000006</v>
      </c>
      <c r="V13">
        <v>12.7</v>
      </c>
      <c r="W13">
        <v>19.600000000000001</v>
      </c>
      <c r="X13">
        <v>0.20799999999999999</v>
      </c>
      <c r="Y13">
        <v>0.53</v>
      </c>
      <c r="Z13">
        <v>12.2</v>
      </c>
      <c r="AA13">
        <v>73.7</v>
      </c>
      <c r="AB13">
        <v>0.21199999999999999</v>
      </c>
      <c r="AC13" t="s">
        <v>40</v>
      </c>
      <c r="AD13">
        <v>724439</v>
      </c>
      <c r="AE13">
        <v>17669</v>
      </c>
    </row>
    <row r="14" spans="1:31" x14ac:dyDescent="0.3">
      <c r="G14">
        <f>SUM(G11:H11)</f>
        <v>82</v>
      </c>
    </row>
    <row r="15" spans="1:31" x14ac:dyDescent="0.3">
      <c r="G15">
        <f>SUM(G12:H12)</f>
        <v>82</v>
      </c>
    </row>
    <row r="16" spans="1:31" x14ac:dyDescent="0.3">
      <c r="G16">
        <f t="shared" ref="G16" si="3">SUM(G13:H13)</f>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Excel Project</vt:lpstr>
      <vt:lpstr>Cut Down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Lancucki</dc:creator>
  <cp:lastModifiedBy>Chad Lancucki</cp:lastModifiedBy>
  <dcterms:created xsi:type="dcterms:W3CDTF">2023-06-09T00:54:46Z</dcterms:created>
  <dcterms:modified xsi:type="dcterms:W3CDTF">2023-06-13T23:25:52Z</dcterms:modified>
</cp:coreProperties>
</file>